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fileSharing userName="Kathleen Milo" algorithmName="SHA-512" hashValue="zOKYeypprdO0sUQQR/lvJHIJ5sqtqqglBwiUdHauB0ObJbJDTEnK0bz12xqdJt4JBu7I/kAV4fNjD1rNUk/PgQ==" saltValue="TNh+DukGRGnz4TKcHfcAFg==" spinCount="10000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MEESTE1\Downloads\"/>
    </mc:Choice>
  </mc:AlternateContent>
  <xr:revisionPtr revIDLastSave="0" documentId="13_ncr:10001_{33066032-6D36-46FF-98FF-AE0BEB55692F}" xr6:coauthVersionLast="47" xr6:coauthVersionMax="47" xr10:uidLastSave="{00000000-0000-0000-0000-000000000000}"/>
  <workbookProtection workbookAlgorithmName="SHA-512" workbookHashValue="e0MWTB17nwMCKZP2wPRSMSOviMU/GzgVEbvpJUbk3WbC5PC+uJe9BV4ygrtGoYg/a6LF9hqhX9XMs3r8N8ewGA==" workbookSaltValue="yz3siREnH4zE2aA/zC0Znw==" workbookSpinCount="100000" lockStructure="1"/>
  <bookViews>
    <workbookView xWindow="-110" yWindow="-110" windowWidth="19420" windowHeight="10560" tabRatio="832" activeTab="2" xr2:uid="{00000000-000D-0000-FFFF-FFFF00000000}"/>
  </bookViews>
  <sheets>
    <sheet name="Aanvraagpaden HILA 2024 09 06" sheetId="34" r:id="rId1"/>
    <sheet name="Mastertabel HILA 2025 07 01" sheetId="1" r:id="rId2"/>
    <sheet name="Mastertabel BL 2025 10 08" sheetId="24" r:id="rId3"/>
    <sheet name="Nota's voor beheer door KC" sheetId="36" state="hidden" r:id="rId4"/>
    <sheet name="Aanvraagcodes BP 20170328" sheetId="26" r:id="rId5"/>
    <sheet name="Keuzelijsten HILA 20230323" sheetId="21" state="hidden" r:id="rId6"/>
    <sheet name="Keuzelijsten BL 20230323" sheetId="25" state="hidden" r:id="rId7"/>
    <sheet name="QC" sheetId="27" state="hidden" r:id="rId8"/>
    <sheet name="Sequence nummers" sheetId="31" state="hidden" r:id="rId9"/>
    <sheet name="20201102 PropertyFR" sheetId="32" state="hidden" r:id="rId10"/>
    <sheet name="20201102 Property" sheetId="29" state="hidden" r:id="rId11"/>
    <sheet name="LOINC" sheetId="30" state="hidden" r:id="rId12"/>
    <sheet name="Wijzigingsbeheer website" sheetId="37" r:id="rId13"/>
    <sheet name="Wijzigingsbeheer" sheetId="38" state="hidden" r:id="rId14"/>
  </sheets>
  <definedNames>
    <definedName name="_xlnm._FilterDatabase" localSheetId="9" hidden="1">'20201102 PropertyFR'!$A$2:$N$2427</definedName>
    <definedName name="_xlnm._FilterDatabase" localSheetId="0" hidden="1">'Aanvraagpaden HILA 2024 09 06'!$A$1:$E$779</definedName>
    <definedName name="_xlnm._FilterDatabase" localSheetId="2" hidden="1">'Mastertabel BL 2025 10 08'!$A$10:$AC$349</definedName>
    <definedName name="_xlnm._FilterDatabase" localSheetId="1" hidden="1">'Mastertabel HILA 2025 07 01'!$A$2:$AB$741</definedName>
    <definedName name="_xlnm.Print_Area" localSheetId="2">'Mastertabel BL 2025 10 08'!$A$2:$Z$10</definedName>
    <definedName name="_xlnm.Print_Area" localSheetId="1">'Mastertabel HILA 2025 07 01'!$A$2:$Z$698</definedName>
    <definedName name="_xlnm.Print_Area" localSheetId="7">QC!$A$1:$D$17</definedName>
    <definedName name="_xlnm.Print_Area" localSheetId="13">Wijzigingsbeheer!$A$1:$F$169</definedName>
    <definedName name="Am_Definitief">'Mastertabel HILA 2025 07 01'!$A$4</definedName>
    <definedName name="Bepalingen">'20201102 Property'!$1:$1048576</definedName>
    <definedName name="BepalingenFR">'20201102 PropertyFR'!$A:$N</definedName>
    <definedName name="Bm_Definitief">'Mastertabel HILA 2025 07 01'!$A$9</definedName>
    <definedName name="Bw_4">'Mastertabel HILA 2025 07 01'!$A$289</definedName>
    <definedName name="BW_6">'Mastertabel HILA 2025 07 01'!$A$290</definedName>
    <definedName name="Cm_Definitief">'Mastertabel HILA 2025 07 01'!$A$14</definedName>
    <definedName name="DQB1m_Definitief">'Mastertabel HILA 2025 07 01'!$A$24</definedName>
    <definedName name="DRB1_1">'Mastertabel HILA 2025 07 01'!$A$19</definedName>
    <definedName name="Int_B51">'Mastertabel HILA 2025 07 01'!$A$640</definedName>
    <definedName name="Int_Birdshot_A">'Mastertabel HILA 2025 07 01'!$A$638</definedName>
    <definedName name="Int_Birdshot_B">'Mastertabel HILA 2025 07 01'!$A$639</definedName>
    <definedName name="Int_Coeliakie">'Mastertabel HILA 2025 07 01'!$A$636</definedName>
    <definedName name="Int_Narcolepsie">'Mastertabel HILA 2025 07 01'!$A$637</definedName>
    <definedName name="M_A_AL">'Mastertabel HILA 2025 07 01'!$A$86</definedName>
    <definedName name="M_A_LR_LS">'Mastertabel HILA 2025 07 01'!$A$33</definedName>
    <definedName name="M_A_LR_SSP">'Mastertabel HILA 2025 07 01'!$A$266</definedName>
    <definedName name="M_ABO_ET">'Mastertabel HILA 2025 07 01'!$A$711</definedName>
    <definedName name="M_anti_HLA_E">'Mastertabel HILA 2025 07 01'!$A$295</definedName>
    <definedName name="M_anti_HLA_II_E">'Mastertabel HILA 2025 07 01'!$A$296</definedName>
    <definedName name="M_B_AL">'Mastertabel HILA 2025 07 01'!$A$107</definedName>
    <definedName name="M_B_LR_LS">'Mastertabel HILA 2025 07 01'!$A$38</definedName>
    <definedName name="M_B_LR_SSP">'Mastertabel HILA 2025 07 01'!$A$270</definedName>
    <definedName name="M_B27">'Mastertabel HILA 2025 07 01'!$A$634</definedName>
    <definedName name="M_BronSpecimen_prop">'Mastertabel HILA 2025 07 01'!$A$630</definedName>
    <definedName name="M_C_AL">'Mastertabel HILA 2025 07 01'!$A$128</definedName>
    <definedName name="M_C_LR_LS">'Mastertabel HILA 2025 07 01'!$A$43</definedName>
    <definedName name="M_CDC">'Mastertabel HILA 2025 07 01'!$A$329</definedName>
    <definedName name="M_CDC_DTT">'Mastertabel HILA 2025 07 01'!$A$321</definedName>
    <definedName name="M_DPA1_AL">'Mastertabel HILA 2025 07 01'!$A$227</definedName>
    <definedName name="M_DPB1_AL">'Mastertabel HILA 2025 07 01'!$A$246</definedName>
    <definedName name="M_DQA1_AL">'Mastertabel HILA 2025 07 01'!$A$170</definedName>
    <definedName name="M_DQA1_LR_LS">'Mastertabel HILA 2025 07 01'!$A$67</definedName>
    <definedName name="M_DQB1_AL">'Mastertabel HILA 2025 07 01'!$A$179</definedName>
    <definedName name="M_DQB1_LR_LS">'Mastertabel HILA 2025 07 01'!$A$62</definedName>
    <definedName name="M_DRB1_AL">'Mastertabel HILA 2025 07 01'!$A$149</definedName>
    <definedName name="M_DRB1_LR_LS">'Mastertabel HILA 2025 07 01'!$A$48</definedName>
    <definedName name="M_DRB1_LR_SSP">'Mastertabel HILA 2025 07 01'!$A$278</definedName>
    <definedName name="M_DRB3_AL">'Mastertabel HILA 2025 07 01'!$A$195</definedName>
    <definedName name="M_DRB4_AL">'Mastertabel HILA 2025 07 01'!$A$211</definedName>
    <definedName name="M_DRB5_AL">'Mastertabel HILA 2025 07 01'!$A$223</definedName>
    <definedName name="M_Gran_Ab">'Mastertabel HILA 2025 07 01'!$A$406</definedName>
    <definedName name="M_HPA">'Mastertabel HILA 2025 07 01'!$A$422</definedName>
    <definedName name="M_KIR_Lig_MM">'Mastertabel HILA 2025 07 01'!$A$292</definedName>
    <definedName name="M_LRD_archief">'Mastertabel HILA 2025 07 01'!#REF!</definedName>
    <definedName name="M_LSA1">'Mastertabel HILA 2025 07 01'!$A$304</definedName>
    <definedName name="M_LSA2">'Mastertabel HILA 2025 07 01'!$A$309</definedName>
    <definedName name="M_LSAx1">'Mastertabel HILA 2025 07 01'!$A$314</definedName>
    <definedName name="M_LSAx2">'Mastertabel HILA 2025 07 01'!$A$315</definedName>
    <definedName name="M_NIMA">'Mastertabel HILA 2025 07 01'!$A$291</definedName>
    <definedName name="M_PLT">'Mastertabel HILA 2025 07 01'!$A$401</definedName>
    <definedName name="M_Prosp_XM_niet_nier">'Mastertabel HILA 2025 07 01'!$A$352</definedName>
    <definedName name="M_RBC">'Mastertabel HILA 2025 07 01'!$A$520</definedName>
    <definedName name="M_RBC_R">'Mastertabel HILA 2025 07 01'!$A$558</definedName>
    <definedName name="M_recent_AutoXM">'Mastertabel HILA 2025 07 01'!$A$475</definedName>
    <definedName name="M_Recent_XM">'Mastertabel HILA 2025 07 01'!$A$449</definedName>
    <definedName name="M_RhD_zwak">'Mastertabel HILA 2025 07 01'!$A$489</definedName>
    <definedName name="M_Unacc_hist">'Mastertabel HILA 2025 07 01'!$A$297</definedName>
    <definedName name="Opm_HILA">'Mastertabel HILA 2025 07 01'!$A$625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B239" i="24" l="1"/>
  <c r="S240" i="24"/>
  <c r="S239" i="24"/>
  <c r="M240" i="24"/>
  <c r="L240" i="24"/>
  <c r="M239" i="24"/>
  <c r="L239" i="24"/>
  <c r="K240" i="24"/>
  <c r="K239" i="24"/>
  <c r="H239" i="24"/>
  <c r="H240" i="24"/>
  <c r="F240" i="24"/>
  <c r="C240" i="24"/>
  <c r="E240" i="24"/>
  <c r="C702" i="1"/>
  <c r="C650" i="1"/>
  <c r="C35" i="1"/>
  <c r="R346" i="24"/>
  <c r="C11" i="1"/>
  <c r="C158" i="1" l="1"/>
  <c r="L402" i="1" l="1"/>
  <c r="K402" i="1"/>
  <c r="F164" i="24" l="1"/>
  <c r="F166" i="24"/>
  <c r="F168" i="24"/>
  <c r="F173" i="24"/>
  <c r="F174" i="24"/>
  <c r="F175" i="24"/>
  <c r="F183" i="24"/>
  <c r="F184" i="24"/>
  <c r="F185" i="24"/>
  <c r="F187" i="24"/>
  <c r="F189" i="24"/>
  <c r="F190" i="24"/>
  <c r="F191" i="24"/>
  <c r="F209" i="24"/>
  <c r="F210" i="24"/>
  <c r="F211" i="24"/>
  <c r="F212" i="24"/>
  <c r="F213" i="24"/>
  <c r="F214" i="24"/>
  <c r="F215" i="24"/>
  <c r="F216" i="24"/>
  <c r="F217" i="24"/>
  <c r="F218" i="24"/>
  <c r="F219" i="24"/>
  <c r="F220" i="24"/>
  <c r="F221" i="24"/>
  <c r="F222" i="24"/>
  <c r="F224" i="24"/>
  <c r="F225" i="24"/>
  <c r="F232" i="24"/>
  <c r="F234" i="24"/>
  <c r="F235" i="24"/>
  <c r="F237" i="24"/>
  <c r="F247" i="24"/>
  <c r="F248" i="24"/>
  <c r="F250" i="24"/>
  <c r="F251" i="24"/>
  <c r="F256" i="24"/>
  <c r="F258" i="24"/>
  <c r="F259" i="24"/>
  <c r="F260" i="24"/>
  <c r="F261" i="24"/>
  <c r="F262" i="24"/>
  <c r="F264" i="24"/>
  <c r="F265" i="24"/>
  <c r="F266" i="24"/>
  <c r="F267" i="24"/>
  <c r="F268" i="24"/>
  <c r="F269" i="24"/>
  <c r="F270" i="24"/>
  <c r="F271" i="24"/>
  <c r="F272" i="24"/>
  <c r="F273" i="24"/>
  <c r="F274" i="24"/>
  <c r="F275" i="24"/>
  <c r="F276" i="24"/>
  <c r="F277" i="24"/>
  <c r="F278" i="24"/>
  <c r="F279" i="24"/>
  <c r="F280" i="24"/>
  <c r="F281" i="24"/>
  <c r="F282" i="24"/>
  <c r="F283" i="24"/>
  <c r="F284" i="24"/>
  <c r="F285" i="24"/>
  <c r="F286" i="24"/>
  <c r="F287" i="24"/>
  <c r="F288" i="24"/>
  <c r="F289" i="24"/>
  <c r="F290" i="24"/>
  <c r="F291" i="24"/>
  <c r="F292" i="24"/>
  <c r="F293" i="24"/>
  <c r="F294" i="24"/>
  <c r="F295" i="24"/>
  <c r="F296" i="24"/>
  <c r="F297" i="24"/>
  <c r="F298" i="24"/>
  <c r="F299" i="24"/>
  <c r="F300" i="24"/>
  <c r="F301" i="24"/>
  <c r="F302" i="24"/>
  <c r="F303" i="24"/>
  <c r="F304" i="24"/>
  <c r="F305" i="24"/>
  <c r="F306" i="24"/>
  <c r="F307" i="24"/>
  <c r="F308" i="24"/>
  <c r="F309" i="24"/>
  <c r="F310" i="24"/>
  <c r="F311" i="24"/>
  <c r="F312" i="24"/>
  <c r="F313" i="24"/>
  <c r="F314" i="24"/>
  <c r="F315" i="24"/>
  <c r="F316" i="24"/>
  <c r="F317" i="24"/>
  <c r="F318" i="24"/>
  <c r="F319" i="24"/>
  <c r="F320" i="24"/>
  <c r="F321" i="24"/>
  <c r="F322" i="24"/>
  <c r="F323" i="24"/>
  <c r="F324" i="24"/>
  <c r="F325" i="24"/>
  <c r="F326" i="24"/>
  <c r="F327" i="24"/>
  <c r="F328" i="24"/>
  <c r="F329" i="24"/>
  <c r="F330" i="24"/>
  <c r="F331" i="24"/>
  <c r="F332" i="24"/>
  <c r="F333" i="24"/>
  <c r="F334" i="24"/>
  <c r="F335" i="24"/>
  <c r="F336" i="24"/>
  <c r="F337" i="24"/>
  <c r="F338" i="24"/>
  <c r="F339" i="24"/>
  <c r="F341" i="24"/>
  <c r="F342" i="24"/>
  <c r="F343" i="24"/>
  <c r="F344" i="24"/>
  <c r="F347" i="24"/>
  <c r="F348" i="24"/>
  <c r="F349" i="24"/>
  <c r="F146" i="24"/>
  <c r="F148" i="24"/>
  <c r="F150" i="24"/>
  <c r="F152" i="24"/>
  <c r="F154" i="24"/>
  <c r="F156" i="24"/>
  <c r="F158" i="24"/>
  <c r="F160" i="24"/>
  <c r="F162" i="24"/>
  <c r="F120" i="24"/>
  <c r="F122" i="24"/>
  <c r="F124" i="24"/>
  <c r="F126" i="24"/>
  <c r="F128" i="24"/>
  <c r="F130" i="24"/>
  <c r="F132" i="24"/>
  <c r="F134" i="24"/>
  <c r="F136" i="24"/>
  <c r="F138" i="24"/>
  <c r="F140" i="24"/>
  <c r="F142" i="24"/>
  <c r="F144" i="24"/>
  <c r="F80" i="24"/>
  <c r="F81" i="24"/>
  <c r="F83" i="24"/>
  <c r="F85" i="24"/>
  <c r="F86" i="24"/>
  <c r="F88" i="24"/>
  <c r="F90" i="24"/>
  <c r="F91" i="24"/>
  <c r="F93" i="24"/>
  <c r="F95" i="24"/>
  <c r="F97" i="24"/>
  <c r="F99" i="24"/>
  <c r="F101" i="24"/>
  <c r="F103" i="24"/>
  <c r="F105" i="24"/>
  <c r="F107" i="24"/>
  <c r="F109" i="24"/>
  <c r="F110" i="24"/>
  <c r="F112" i="24"/>
  <c r="F114" i="24"/>
  <c r="F116" i="24"/>
  <c r="F118" i="24"/>
  <c r="F56" i="24"/>
  <c r="F58" i="24"/>
  <c r="F60" i="24"/>
  <c r="F62" i="24"/>
  <c r="F64" i="24"/>
  <c r="F66" i="24"/>
  <c r="F68" i="24"/>
  <c r="F70" i="24"/>
  <c r="F71" i="24"/>
  <c r="F73" i="24"/>
  <c r="F75" i="24"/>
  <c r="F76" i="24"/>
  <c r="F78" i="24"/>
  <c r="F40" i="24"/>
  <c r="F41" i="24"/>
  <c r="F42" i="24"/>
  <c r="F43" i="24"/>
  <c r="F46" i="24"/>
  <c r="F47" i="24"/>
  <c r="F53" i="24"/>
  <c r="F55" i="24"/>
  <c r="F29" i="24"/>
  <c r="F30" i="24"/>
  <c r="F31" i="24"/>
  <c r="F32" i="24"/>
  <c r="F33" i="24"/>
  <c r="F34" i="24"/>
  <c r="F35" i="24"/>
  <c r="F36" i="24"/>
  <c r="F39" i="24"/>
  <c r="F13" i="24"/>
  <c r="F14" i="24"/>
  <c r="F15" i="24"/>
  <c r="F16" i="24"/>
  <c r="F17" i="24"/>
  <c r="F18" i="24"/>
  <c r="F19" i="24"/>
  <c r="F20" i="24"/>
  <c r="F25" i="24"/>
  <c r="F26" i="24"/>
  <c r="F27" i="24"/>
  <c r="F28" i="24"/>
  <c r="F12" i="24" l="1"/>
  <c r="N1" i="32"/>
  <c r="M1" i="32" l="1"/>
  <c r="L1" i="32"/>
  <c r="K1" i="32"/>
  <c r="J1" i="32"/>
  <c r="I1" i="32"/>
  <c r="H1" i="32"/>
  <c r="G1" i="32"/>
  <c r="F1" i="32"/>
  <c r="E1" i="32"/>
  <c r="D1" i="32"/>
  <c r="C1" i="32"/>
  <c r="B1" i="32"/>
  <c r="A1" i="32"/>
  <c r="B62" i="32"/>
  <c r="B67" i="32"/>
  <c r="B1924" i="32"/>
  <c r="B1928" i="32"/>
  <c r="F177" i="24" l="1"/>
  <c r="F202" i="24"/>
  <c r="F228" i="24"/>
  <c r="F243" i="24"/>
  <c r="F257" i="24"/>
  <c r="F151" i="24"/>
  <c r="F163" i="24"/>
  <c r="F131" i="24"/>
  <c r="F143" i="24"/>
  <c r="F102" i="24"/>
  <c r="F74" i="24"/>
  <c r="F186" i="24"/>
  <c r="F127" i="24"/>
  <c r="F89" i="24"/>
  <c r="F165" i="24"/>
  <c r="F178" i="24"/>
  <c r="F203" i="24"/>
  <c r="F229" i="24"/>
  <c r="F244" i="24"/>
  <c r="F115" i="24"/>
  <c r="F63" i="24"/>
  <c r="F45" i="24"/>
  <c r="F179" i="24"/>
  <c r="F192" i="24"/>
  <c r="F204" i="24"/>
  <c r="F230" i="24"/>
  <c r="F245" i="24"/>
  <c r="F345" i="24"/>
  <c r="F153" i="24"/>
  <c r="F121" i="24"/>
  <c r="F133" i="24"/>
  <c r="F92" i="24"/>
  <c r="F104" i="24"/>
  <c r="F48" i="24"/>
  <c r="F51" i="24"/>
  <c r="F147" i="24"/>
  <c r="F167" i="24"/>
  <c r="F180" i="24"/>
  <c r="F193" i="24"/>
  <c r="F205" i="24"/>
  <c r="F117" i="24"/>
  <c r="F65" i="24"/>
  <c r="F77" i="24"/>
  <c r="F49" i="24"/>
  <c r="F79" i="24"/>
  <c r="F54" i="24"/>
  <c r="F223" i="24"/>
  <c r="F98" i="24"/>
  <c r="F87" i="24"/>
  <c r="F61" i="24"/>
  <c r="F181" i="24"/>
  <c r="F194" i="24"/>
  <c r="F207" i="24"/>
  <c r="F233" i="24"/>
  <c r="F155" i="24"/>
  <c r="F123" i="24"/>
  <c r="F135" i="24"/>
  <c r="F82" i="24"/>
  <c r="F94" i="24"/>
  <c r="F106" i="24"/>
  <c r="F50" i="24"/>
  <c r="F21" i="24"/>
  <c r="F37" i="24"/>
  <c r="F198" i="24"/>
  <c r="F159" i="24"/>
  <c r="F238" i="24"/>
  <c r="F169" i="24"/>
  <c r="F195" i="24"/>
  <c r="F208" i="24"/>
  <c r="F249" i="24"/>
  <c r="F119" i="24"/>
  <c r="F67" i="24"/>
  <c r="F22" i="24"/>
  <c r="F253" i="24"/>
  <c r="F111" i="24"/>
  <c r="F171" i="24"/>
  <c r="F196" i="24"/>
  <c r="F145" i="24"/>
  <c r="F157" i="24"/>
  <c r="F125" i="24"/>
  <c r="F137" i="24"/>
  <c r="F84" i="24"/>
  <c r="F96" i="24"/>
  <c r="F108" i="24"/>
  <c r="F38" i="24"/>
  <c r="F23" i="24"/>
  <c r="F57" i="24"/>
  <c r="F24" i="24"/>
  <c r="F139" i="24"/>
  <c r="F199" i="24"/>
  <c r="F172" i="24"/>
  <c r="F197" i="24"/>
  <c r="F236" i="24"/>
  <c r="F69" i="24"/>
  <c r="F252" i="24"/>
  <c r="F59" i="24"/>
  <c r="F113" i="24"/>
  <c r="F188" i="24"/>
  <c r="F200" i="24"/>
  <c r="F241" i="24"/>
  <c r="F255" i="24"/>
  <c r="F149" i="24"/>
  <c r="F161" i="24"/>
  <c r="F129" i="24"/>
  <c r="F141" i="24"/>
  <c r="F100" i="24"/>
  <c r="F72" i="24"/>
  <c r="F44" i="24"/>
  <c r="F201" i="24"/>
  <c r="F176" i="24"/>
  <c r="F227" i="24"/>
  <c r="F242" i="24"/>
  <c r="K116" i="24"/>
  <c r="K299" i="24"/>
  <c r="F350" i="24"/>
  <c r="F351" i="24"/>
  <c r="F352" i="24"/>
  <c r="F353" i="24"/>
  <c r="F354" i="24"/>
  <c r="F355" i="24"/>
  <c r="F356" i="24"/>
  <c r="F357" i="24"/>
  <c r="F358" i="24"/>
  <c r="F359" i="24"/>
  <c r="F360" i="24"/>
  <c r="F361" i="24"/>
  <c r="F362" i="24"/>
  <c r="F363" i="24"/>
  <c r="F364" i="24"/>
  <c r="F365" i="24"/>
  <c r="F366" i="24"/>
  <c r="F367" i="24"/>
  <c r="F368" i="24"/>
  <c r="F369" i="24"/>
  <c r="F370" i="24"/>
  <c r="F371" i="24"/>
  <c r="F372" i="24"/>
  <c r="F373" i="24"/>
  <c r="F374" i="24"/>
  <c r="F375" i="24"/>
  <c r="F376" i="24"/>
  <c r="F377" i="24"/>
  <c r="F378" i="24"/>
  <c r="F379" i="24"/>
  <c r="F380" i="24"/>
  <c r="F381" i="24"/>
  <c r="F382" i="24"/>
  <c r="F383" i="24"/>
  <c r="F384" i="24"/>
  <c r="F385" i="24"/>
  <c r="F386" i="24"/>
  <c r="F387" i="24"/>
  <c r="F388" i="24"/>
  <c r="F389" i="24"/>
  <c r="F390" i="24"/>
  <c r="E46" i="24"/>
  <c r="E47" i="24"/>
  <c r="E53" i="24"/>
  <c r="E55" i="24"/>
  <c r="E56" i="24"/>
  <c r="E58" i="24"/>
  <c r="E60" i="24"/>
  <c r="E62" i="24"/>
  <c r="E64" i="24"/>
  <c r="E66" i="24"/>
  <c r="E68" i="24"/>
  <c r="E70" i="24"/>
  <c r="E71" i="24"/>
  <c r="E73" i="24"/>
  <c r="E75" i="24"/>
  <c r="E76" i="24"/>
  <c r="E78" i="24"/>
  <c r="E80" i="24"/>
  <c r="E81" i="24"/>
  <c r="E83" i="24"/>
  <c r="E85" i="24"/>
  <c r="E86" i="24"/>
  <c r="E88" i="24"/>
  <c r="E90" i="24"/>
  <c r="E91" i="24"/>
  <c r="E93" i="24"/>
  <c r="E95" i="24"/>
  <c r="E97" i="24"/>
  <c r="E99" i="24"/>
  <c r="E101" i="24"/>
  <c r="E103" i="24"/>
  <c r="E104" i="24"/>
  <c r="E105" i="24"/>
  <c r="E107" i="24"/>
  <c r="E109" i="24"/>
  <c r="E110" i="24"/>
  <c r="E112" i="24"/>
  <c r="E114" i="24"/>
  <c r="E116" i="24"/>
  <c r="E118" i="24"/>
  <c r="E120" i="24"/>
  <c r="E122" i="24"/>
  <c r="E124" i="24"/>
  <c r="E126" i="24"/>
  <c r="E128" i="24"/>
  <c r="E130" i="24"/>
  <c r="E132" i="24"/>
  <c r="E134" i="24"/>
  <c r="E136" i="24"/>
  <c r="E138" i="24"/>
  <c r="E140" i="24"/>
  <c r="E142" i="24"/>
  <c r="E144" i="24"/>
  <c r="E146" i="24"/>
  <c r="E148" i="24"/>
  <c r="E150" i="24"/>
  <c r="E152" i="24"/>
  <c r="E154" i="24"/>
  <c r="E156" i="24"/>
  <c r="E158" i="24"/>
  <c r="E160" i="24"/>
  <c r="E162" i="24"/>
  <c r="E164" i="24"/>
  <c r="E166" i="24"/>
  <c r="E168" i="24"/>
  <c r="E173" i="24"/>
  <c r="E174" i="24"/>
  <c r="E175" i="24"/>
  <c r="E183" i="24"/>
  <c r="E184" i="24"/>
  <c r="E185" i="24"/>
  <c r="E187" i="24"/>
  <c r="E189" i="24"/>
  <c r="E190" i="24"/>
  <c r="E191" i="24"/>
  <c r="E209" i="24"/>
  <c r="E210" i="24"/>
  <c r="E211" i="24"/>
  <c r="E212" i="24"/>
  <c r="E213" i="24"/>
  <c r="E214" i="24"/>
  <c r="E215" i="24"/>
  <c r="E216" i="24"/>
  <c r="E217" i="24"/>
  <c r="E218" i="24"/>
  <c r="E219" i="24"/>
  <c r="E220" i="24"/>
  <c r="E221" i="24"/>
  <c r="E222" i="24"/>
  <c r="E224" i="24"/>
  <c r="E225" i="24"/>
  <c r="E230" i="24"/>
  <c r="E232" i="24"/>
  <c r="E234" i="24"/>
  <c r="E235" i="24"/>
  <c r="E237" i="24"/>
  <c r="E247" i="24"/>
  <c r="E248" i="24"/>
  <c r="E250" i="24"/>
  <c r="E251" i="24"/>
  <c r="E256" i="24"/>
  <c r="E258" i="24"/>
  <c r="E259" i="24"/>
  <c r="E260" i="24"/>
  <c r="E261" i="24"/>
  <c r="E262" i="24"/>
  <c r="E264" i="24"/>
  <c r="E265" i="24"/>
  <c r="E266" i="24"/>
  <c r="E267" i="24"/>
  <c r="E268" i="24"/>
  <c r="E269" i="24"/>
  <c r="E270" i="24"/>
  <c r="E271" i="24"/>
  <c r="E272" i="24"/>
  <c r="E273" i="24"/>
  <c r="E274" i="24"/>
  <c r="E275" i="24"/>
  <c r="E276" i="24"/>
  <c r="E277" i="24"/>
  <c r="E278" i="24"/>
  <c r="E279" i="24"/>
  <c r="E280" i="24"/>
  <c r="E281" i="24"/>
  <c r="E282" i="24"/>
  <c r="E283" i="24"/>
  <c r="E284" i="24"/>
  <c r="E285" i="24"/>
  <c r="E286" i="24"/>
  <c r="E287" i="24"/>
  <c r="E288" i="24"/>
  <c r="E289" i="24"/>
  <c r="E290" i="24"/>
  <c r="E291" i="24"/>
  <c r="E292" i="24"/>
  <c r="E293" i="24"/>
  <c r="E294" i="24"/>
  <c r="E295" i="24"/>
  <c r="E296" i="24"/>
  <c r="E297" i="24"/>
  <c r="E298" i="24"/>
  <c r="E299" i="24"/>
  <c r="E300" i="24"/>
  <c r="E301" i="24"/>
  <c r="E302" i="24"/>
  <c r="E303" i="24"/>
  <c r="E304" i="24"/>
  <c r="E305" i="24"/>
  <c r="E306" i="24"/>
  <c r="E307" i="24"/>
  <c r="E308" i="24"/>
  <c r="E309" i="24"/>
  <c r="E310" i="24"/>
  <c r="E311" i="24"/>
  <c r="E312" i="24"/>
  <c r="E313" i="24"/>
  <c r="E314" i="24"/>
  <c r="E315" i="24"/>
  <c r="E316" i="24"/>
  <c r="E317" i="24"/>
  <c r="E318" i="24"/>
  <c r="E319" i="24"/>
  <c r="E320" i="24"/>
  <c r="E321" i="24"/>
  <c r="E322" i="24"/>
  <c r="E323" i="24"/>
  <c r="E324" i="24"/>
  <c r="E325" i="24"/>
  <c r="E326" i="24"/>
  <c r="E327" i="24"/>
  <c r="E328" i="24"/>
  <c r="E329" i="24"/>
  <c r="E330" i="24"/>
  <c r="E331" i="24"/>
  <c r="E332" i="24"/>
  <c r="E333" i="24"/>
  <c r="E334" i="24"/>
  <c r="E335" i="24"/>
  <c r="E336" i="24"/>
  <c r="E337" i="24"/>
  <c r="E338" i="24"/>
  <c r="E339" i="24"/>
  <c r="E341" i="24"/>
  <c r="E342" i="24"/>
  <c r="E343" i="24"/>
  <c r="E344" i="24"/>
  <c r="E347" i="24"/>
  <c r="E348" i="24"/>
  <c r="E349" i="24"/>
  <c r="E36" i="24"/>
  <c r="E39" i="24"/>
  <c r="E40" i="24"/>
  <c r="E41" i="24"/>
  <c r="E42" i="24"/>
  <c r="E43" i="24"/>
  <c r="E13" i="24"/>
  <c r="E14" i="24"/>
  <c r="E15" i="24"/>
  <c r="E16" i="24"/>
  <c r="E17" i="24"/>
  <c r="E18" i="24"/>
  <c r="E19" i="24"/>
  <c r="E20" i="24"/>
  <c r="E25" i="24"/>
  <c r="E26" i="24"/>
  <c r="E27" i="24"/>
  <c r="E28" i="24"/>
  <c r="E29" i="24"/>
  <c r="E30" i="24"/>
  <c r="E31" i="24"/>
  <c r="E32" i="24"/>
  <c r="E33" i="24"/>
  <c r="E34" i="24"/>
  <c r="E35" i="24"/>
  <c r="E12" i="24"/>
  <c r="C148" i="24"/>
  <c r="C224" i="24"/>
  <c r="C300" i="24"/>
  <c r="C40" i="24"/>
  <c r="C723" i="1"/>
  <c r="C724" i="1"/>
  <c r="C725" i="1"/>
  <c r="C726" i="1"/>
  <c r="C727" i="1"/>
  <c r="C728" i="1"/>
  <c r="C729" i="1"/>
  <c r="C730" i="1"/>
  <c r="C731" i="1"/>
  <c r="C689" i="1"/>
  <c r="C691" i="1"/>
  <c r="C692" i="1"/>
  <c r="C693" i="1"/>
  <c r="C694" i="1"/>
  <c r="C695" i="1"/>
  <c r="C696" i="1"/>
  <c r="C697" i="1"/>
  <c r="C698" i="1"/>
  <c r="C699" i="1"/>
  <c r="C700" i="1"/>
  <c r="C701" i="1"/>
  <c r="C703" i="1"/>
  <c r="C704" i="1"/>
  <c r="C705" i="1"/>
  <c r="C706" i="1"/>
  <c r="C707" i="1"/>
  <c r="C708" i="1"/>
  <c r="C709" i="1"/>
  <c r="C710" i="1"/>
  <c r="C716" i="1"/>
  <c r="C717" i="1"/>
  <c r="C718" i="1"/>
  <c r="C719" i="1"/>
  <c r="C720" i="1"/>
  <c r="C721" i="1"/>
  <c r="C722" i="1"/>
  <c r="C661" i="1"/>
  <c r="C662" i="1"/>
  <c r="C663" i="1"/>
  <c r="C664" i="1"/>
  <c r="C665" i="1"/>
  <c r="C666" i="1"/>
  <c r="C668" i="1"/>
  <c r="C669" i="1"/>
  <c r="C670" i="1"/>
  <c r="C671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35" i="1"/>
  <c r="C641" i="1"/>
  <c r="C645" i="1"/>
  <c r="C646" i="1"/>
  <c r="C647" i="1"/>
  <c r="C648" i="1"/>
  <c r="C649" i="1"/>
  <c r="C651" i="1"/>
  <c r="C652" i="1"/>
  <c r="C654" i="1"/>
  <c r="C655" i="1"/>
  <c r="C656" i="1"/>
  <c r="C657" i="1"/>
  <c r="C658" i="1"/>
  <c r="C659" i="1"/>
  <c r="C627" i="1"/>
  <c r="C628" i="1"/>
  <c r="C629" i="1"/>
  <c r="C631" i="1"/>
  <c r="C617" i="1"/>
  <c r="C618" i="1"/>
  <c r="C619" i="1"/>
  <c r="C620" i="1"/>
  <c r="C621" i="1"/>
  <c r="C622" i="1"/>
  <c r="C623" i="1"/>
  <c r="C602" i="1"/>
  <c r="C612" i="1"/>
  <c r="C613" i="1"/>
  <c r="C614" i="1"/>
  <c r="C615" i="1"/>
  <c r="C616" i="1"/>
  <c r="C582" i="1"/>
  <c r="C551" i="1"/>
  <c r="C557" i="1"/>
  <c r="C512" i="1"/>
  <c r="C513" i="1"/>
  <c r="C514" i="1"/>
  <c r="C515" i="1"/>
  <c r="C516" i="1"/>
  <c r="C517" i="1"/>
  <c r="C518" i="1"/>
  <c r="C519" i="1"/>
  <c r="C533" i="1"/>
  <c r="C534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487" i="1"/>
  <c r="C471" i="1"/>
  <c r="C472" i="1"/>
  <c r="C474" i="1"/>
  <c r="C475" i="1"/>
  <c r="C476" i="1"/>
  <c r="C477" i="1"/>
  <c r="C478" i="1"/>
  <c r="C481" i="1"/>
  <c r="C482" i="1"/>
  <c r="C484" i="1"/>
  <c r="C485" i="1"/>
  <c r="C486" i="1"/>
  <c r="C465" i="1"/>
  <c r="C466" i="1"/>
  <c r="C467" i="1"/>
  <c r="C468" i="1"/>
  <c r="C455" i="1"/>
  <c r="C456" i="1"/>
  <c r="C458" i="1"/>
  <c r="C459" i="1"/>
  <c r="C463" i="1"/>
  <c r="C452" i="1"/>
  <c r="C440" i="1"/>
  <c r="C442" i="1"/>
  <c r="C443" i="1"/>
  <c r="C447" i="1"/>
  <c r="C449" i="1"/>
  <c r="C450" i="1"/>
  <c r="C451" i="1"/>
  <c r="C426" i="1"/>
  <c r="C433" i="1"/>
  <c r="C434" i="1"/>
  <c r="C435" i="1"/>
  <c r="C436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55" i="1"/>
  <c r="C298" i="1"/>
  <c r="C299" i="1"/>
  <c r="C300" i="1"/>
  <c r="C301" i="1"/>
  <c r="C302" i="1"/>
  <c r="C303" i="1"/>
  <c r="C305" i="1"/>
  <c r="C306" i="1"/>
  <c r="C307" i="1"/>
  <c r="C308" i="1"/>
  <c r="C310" i="1"/>
  <c r="C311" i="1"/>
  <c r="C312" i="1"/>
  <c r="C313" i="1"/>
  <c r="C316" i="1"/>
  <c r="C317" i="1"/>
  <c r="C318" i="1"/>
  <c r="C319" i="1"/>
  <c r="C320" i="1"/>
  <c r="C321" i="1"/>
  <c r="C322" i="1"/>
  <c r="C324" i="1"/>
  <c r="C325" i="1"/>
  <c r="C327" i="1"/>
  <c r="C328" i="1"/>
  <c r="C330" i="1"/>
  <c r="C331" i="1"/>
  <c r="C332" i="1"/>
  <c r="C333" i="1"/>
  <c r="C334" i="1"/>
  <c r="C335" i="1"/>
  <c r="C336" i="1"/>
  <c r="C337" i="1"/>
  <c r="C338" i="1"/>
  <c r="C339" i="1"/>
  <c r="C343" i="1"/>
  <c r="C344" i="1"/>
  <c r="C345" i="1"/>
  <c r="C346" i="1"/>
  <c r="C347" i="1"/>
  <c r="C348" i="1"/>
  <c r="C349" i="1"/>
  <c r="C350" i="1"/>
  <c r="C351" i="1"/>
  <c r="C353" i="1"/>
  <c r="C290" i="1"/>
  <c r="C264" i="1"/>
  <c r="C265" i="1"/>
  <c r="C268" i="1"/>
  <c r="C276" i="1"/>
  <c r="C284" i="1"/>
  <c r="C252" i="1"/>
  <c r="C255" i="1"/>
  <c r="C256" i="1"/>
  <c r="C257" i="1"/>
  <c r="C258" i="1"/>
  <c r="C259" i="1"/>
  <c r="C260" i="1"/>
  <c r="C261" i="1"/>
  <c r="C262" i="1"/>
  <c r="C263" i="1"/>
  <c r="C229" i="1"/>
  <c r="C230" i="1"/>
  <c r="C231" i="1"/>
  <c r="C232" i="1"/>
  <c r="C233" i="1"/>
  <c r="C235" i="1"/>
  <c r="C236" i="1"/>
  <c r="C237" i="1"/>
  <c r="C238" i="1"/>
  <c r="C239" i="1"/>
  <c r="C240" i="1"/>
  <c r="C241" i="1"/>
  <c r="C242" i="1"/>
  <c r="C243" i="1"/>
  <c r="C244" i="1"/>
  <c r="C246" i="1"/>
  <c r="C247" i="1"/>
  <c r="C248" i="1"/>
  <c r="C249" i="1"/>
  <c r="C250" i="1"/>
  <c r="C251" i="1"/>
  <c r="C211" i="1"/>
  <c r="C212" i="1"/>
  <c r="C213" i="1"/>
  <c r="C215" i="1"/>
  <c r="C216" i="1"/>
  <c r="C217" i="1"/>
  <c r="C218" i="1"/>
  <c r="C219" i="1"/>
  <c r="C220" i="1"/>
  <c r="C221" i="1"/>
  <c r="C222" i="1"/>
  <c r="C223" i="1"/>
  <c r="C224" i="1"/>
  <c r="C226" i="1"/>
  <c r="C227" i="1"/>
  <c r="C228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4" i="1"/>
  <c r="C205" i="1"/>
  <c r="C206" i="1"/>
  <c r="C207" i="1"/>
  <c r="C208" i="1"/>
  <c r="C209" i="1"/>
  <c r="C21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45" i="1"/>
  <c r="C146" i="1"/>
  <c r="C147" i="1"/>
  <c r="C148" i="1"/>
  <c r="C149" i="1"/>
  <c r="C150" i="1"/>
  <c r="C151" i="1"/>
  <c r="C152" i="1"/>
  <c r="C153" i="1"/>
  <c r="C154" i="1"/>
  <c r="C155" i="1"/>
  <c r="C159" i="1"/>
  <c r="C161" i="1"/>
  <c r="C162" i="1"/>
  <c r="C163" i="1"/>
  <c r="C164" i="1"/>
  <c r="C165" i="1"/>
  <c r="C166" i="1"/>
  <c r="C167" i="1"/>
  <c r="C168" i="1"/>
  <c r="C169" i="1"/>
  <c r="C17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7" i="1"/>
  <c r="C138" i="1"/>
  <c r="C140" i="1"/>
  <c r="C141" i="1"/>
  <c r="C142" i="1"/>
  <c r="C143" i="1"/>
  <c r="C144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6" i="1"/>
  <c r="C117" i="1"/>
  <c r="C120" i="1"/>
  <c r="C83" i="1"/>
  <c r="C84" i="1"/>
  <c r="C85" i="1"/>
  <c r="C86" i="1"/>
  <c r="C87" i="1"/>
  <c r="C88" i="1"/>
  <c r="C89" i="1"/>
  <c r="C90" i="1"/>
  <c r="C91" i="1"/>
  <c r="C92" i="1"/>
  <c r="C94" i="1"/>
  <c r="C95" i="1"/>
  <c r="C96" i="1"/>
  <c r="C99" i="1"/>
  <c r="C100" i="1"/>
  <c r="C101" i="1"/>
  <c r="C67" i="1"/>
  <c r="C70" i="1"/>
  <c r="C71" i="1"/>
  <c r="C72" i="1"/>
  <c r="C73" i="1"/>
  <c r="C74" i="1"/>
  <c r="C75" i="1"/>
  <c r="C78" i="1"/>
  <c r="C79" i="1"/>
  <c r="C80" i="1"/>
  <c r="C81" i="1"/>
  <c r="C82" i="1"/>
  <c r="C52" i="1"/>
  <c r="C53" i="1"/>
  <c r="C54" i="1"/>
  <c r="C55" i="1"/>
  <c r="C56" i="1"/>
  <c r="C57" i="1"/>
  <c r="C58" i="1"/>
  <c r="C59" i="1"/>
  <c r="C60" i="1"/>
  <c r="C61" i="1"/>
  <c r="C64" i="1"/>
  <c r="C65" i="1"/>
  <c r="C66" i="1"/>
  <c r="C21" i="1"/>
  <c r="C22" i="1"/>
  <c r="C26" i="1"/>
  <c r="C27" i="1"/>
  <c r="C31" i="1"/>
  <c r="C32" i="1"/>
  <c r="C34" i="1"/>
  <c r="C36" i="1"/>
  <c r="C37" i="1"/>
  <c r="C40" i="1"/>
  <c r="C41" i="1"/>
  <c r="C42" i="1"/>
  <c r="C43" i="1"/>
  <c r="C45" i="1"/>
  <c r="C46" i="1"/>
  <c r="C50" i="1"/>
  <c r="C51" i="1"/>
  <c r="C6" i="1"/>
  <c r="C7" i="1"/>
  <c r="C12" i="1"/>
  <c r="C14" i="1"/>
  <c r="C16" i="1"/>
  <c r="C17" i="1"/>
  <c r="C19" i="1"/>
  <c r="C4" i="1"/>
  <c r="B1" i="29"/>
  <c r="C1" i="29"/>
  <c r="D1" i="29"/>
  <c r="E1" i="29"/>
  <c r="F1" i="29"/>
  <c r="G1" i="29"/>
  <c r="H1" i="29"/>
  <c r="I1" i="29"/>
  <c r="J1" i="29"/>
  <c r="K1" i="29"/>
  <c r="L1" i="29"/>
  <c r="M1" i="29"/>
  <c r="A1" i="29"/>
  <c r="C75" i="24" s="1"/>
  <c r="N49" i="32" l="1"/>
  <c r="N61" i="32"/>
  <c r="N73" i="32"/>
  <c r="N85" i="32"/>
  <c r="N97" i="32"/>
  <c r="N109" i="32"/>
  <c r="N121" i="32"/>
  <c r="N133" i="32"/>
  <c r="N145" i="32"/>
  <c r="N157" i="32"/>
  <c r="N169" i="32"/>
  <c r="N181" i="32"/>
  <c r="N193" i="32"/>
  <c r="N205" i="32"/>
  <c r="N217" i="32"/>
  <c r="N229" i="32"/>
  <c r="N241" i="32"/>
  <c r="N253" i="32"/>
  <c r="N265" i="32"/>
  <c r="N277" i="32"/>
  <c r="N289" i="32"/>
  <c r="N301" i="32"/>
  <c r="N313" i="32"/>
  <c r="N325" i="32"/>
  <c r="N337" i="32"/>
  <c r="N349" i="32"/>
  <c r="N361" i="32"/>
  <c r="N373" i="32"/>
  <c r="N385" i="32"/>
  <c r="N397" i="32"/>
  <c r="N409" i="32"/>
  <c r="N421" i="32"/>
  <c r="N433" i="32"/>
  <c r="N445" i="32"/>
  <c r="N457" i="32"/>
  <c r="N469" i="32"/>
  <c r="N481" i="32"/>
  <c r="N493" i="32"/>
  <c r="N505" i="32"/>
  <c r="N517" i="32"/>
  <c r="N529" i="32"/>
  <c r="N541" i="32"/>
  <c r="N553" i="32"/>
  <c r="N565" i="32"/>
  <c r="N577" i="32"/>
  <c r="N589" i="32"/>
  <c r="N601" i="32"/>
  <c r="N613" i="32"/>
  <c r="N625" i="32"/>
  <c r="N637" i="32"/>
  <c r="N649" i="32"/>
  <c r="N661" i="32"/>
  <c r="N673" i="32"/>
  <c r="N685" i="32"/>
  <c r="N697" i="32"/>
  <c r="N709" i="32"/>
  <c r="N721" i="32"/>
  <c r="N733" i="32"/>
  <c r="N745" i="32"/>
  <c r="N757" i="32"/>
  <c r="N769" i="32"/>
  <c r="N781" i="32"/>
  <c r="N793" i="32"/>
  <c r="N805" i="32"/>
  <c r="N817" i="32"/>
  <c r="N829" i="32"/>
  <c r="N841" i="32"/>
  <c r="N853" i="32"/>
  <c r="N865" i="32"/>
  <c r="N877" i="32"/>
  <c r="N889" i="32"/>
  <c r="N901" i="32"/>
  <c r="N913" i="32"/>
  <c r="N925" i="32"/>
  <c r="N937" i="32"/>
  <c r="N949" i="32"/>
  <c r="N961" i="32"/>
  <c r="N973" i="32"/>
  <c r="N985" i="32"/>
  <c r="N997" i="32"/>
  <c r="N1009" i="32"/>
  <c r="N1021" i="32"/>
  <c r="N1033" i="32"/>
  <c r="N1045" i="32"/>
  <c r="N38" i="32"/>
  <c r="N50" i="32"/>
  <c r="N62" i="32"/>
  <c r="N74" i="32"/>
  <c r="N86" i="32"/>
  <c r="N98" i="32"/>
  <c r="N110" i="32"/>
  <c r="N122" i="32"/>
  <c r="N134" i="32"/>
  <c r="N146" i="32"/>
  <c r="N158" i="32"/>
  <c r="N170" i="32"/>
  <c r="N182" i="32"/>
  <c r="N194" i="32"/>
  <c r="N206" i="32"/>
  <c r="N218" i="32"/>
  <c r="N230" i="32"/>
  <c r="N242" i="32"/>
  <c r="N254" i="32"/>
  <c r="N266" i="32"/>
  <c r="N278" i="32"/>
  <c r="N290" i="32"/>
  <c r="N302" i="32"/>
  <c r="N314" i="32"/>
  <c r="N326" i="32"/>
  <c r="N338" i="32"/>
  <c r="N350" i="32"/>
  <c r="N362" i="32"/>
  <c r="N374" i="32"/>
  <c r="N386" i="32"/>
  <c r="N398" i="32"/>
  <c r="N410" i="32"/>
  <c r="N422" i="32"/>
  <c r="N434" i="32"/>
  <c r="N446" i="32"/>
  <c r="N458" i="32"/>
  <c r="N470" i="32"/>
  <c r="N482" i="32"/>
  <c r="N494" i="32"/>
  <c r="N506" i="32"/>
  <c r="N518" i="32"/>
  <c r="N530" i="32"/>
  <c r="N542" i="32"/>
  <c r="N554" i="32"/>
  <c r="N566" i="32"/>
  <c r="N578" i="32"/>
  <c r="N590" i="32"/>
  <c r="N602" i="32"/>
  <c r="N614" i="32"/>
  <c r="N626" i="32"/>
  <c r="N638" i="32"/>
  <c r="N650" i="32"/>
  <c r="N662" i="32"/>
  <c r="N674" i="32"/>
  <c r="N686" i="32"/>
  <c r="N698" i="32"/>
  <c r="N710" i="32"/>
  <c r="N722" i="32"/>
  <c r="N734" i="32"/>
  <c r="N746" i="32"/>
  <c r="N758" i="32"/>
  <c r="N770" i="32"/>
  <c r="N782" i="32"/>
  <c r="N794" i="32"/>
  <c r="N806" i="32"/>
  <c r="N818" i="32"/>
  <c r="N830" i="32"/>
  <c r="N842" i="32"/>
  <c r="N854" i="32"/>
  <c r="N866" i="32"/>
  <c r="N878" i="32"/>
  <c r="N890" i="32"/>
  <c r="N902" i="32"/>
  <c r="N914" i="32"/>
  <c r="N926" i="32"/>
  <c r="N938" i="32"/>
  <c r="N950" i="32"/>
  <c r="N962" i="32"/>
  <c r="N974" i="32"/>
  <c r="N986" i="32"/>
  <c r="N998" i="32"/>
  <c r="N1010" i="32"/>
  <c r="N1022" i="32"/>
  <c r="N1034" i="32"/>
  <c r="N1046" i="32"/>
  <c r="N39" i="32"/>
  <c r="N51" i="32"/>
  <c r="N63" i="32"/>
  <c r="N75" i="32"/>
  <c r="N87" i="32"/>
  <c r="N99" i="32"/>
  <c r="N111" i="32"/>
  <c r="N123" i="32"/>
  <c r="N135" i="32"/>
  <c r="N147" i="32"/>
  <c r="N159" i="32"/>
  <c r="N171" i="32"/>
  <c r="N183" i="32"/>
  <c r="N195" i="32"/>
  <c r="N207" i="32"/>
  <c r="N219" i="32"/>
  <c r="N231" i="32"/>
  <c r="N243" i="32"/>
  <c r="N255" i="32"/>
  <c r="N267" i="32"/>
  <c r="N279" i="32"/>
  <c r="N291" i="32"/>
  <c r="N303" i="32"/>
  <c r="N315" i="32"/>
  <c r="N327" i="32"/>
  <c r="N339" i="32"/>
  <c r="N351" i="32"/>
  <c r="N363" i="32"/>
  <c r="N375" i="32"/>
  <c r="N387" i="32"/>
  <c r="N399" i="32"/>
  <c r="N411" i="32"/>
  <c r="N423" i="32"/>
  <c r="N435" i="32"/>
  <c r="N447" i="32"/>
  <c r="N459" i="32"/>
  <c r="N471" i="32"/>
  <c r="N483" i="32"/>
  <c r="N495" i="32"/>
  <c r="N507" i="32"/>
  <c r="N519" i="32"/>
  <c r="N531" i="32"/>
  <c r="N543" i="32"/>
  <c r="N555" i="32"/>
  <c r="N567" i="32"/>
  <c r="N579" i="32"/>
  <c r="N591" i="32"/>
  <c r="N603" i="32"/>
  <c r="N615" i="32"/>
  <c r="N627" i="32"/>
  <c r="N639" i="32"/>
  <c r="N651" i="32"/>
  <c r="N663" i="32"/>
  <c r="N675" i="32"/>
  <c r="N687" i="32"/>
  <c r="N699" i="32"/>
  <c r="N711" i="32"/>
  <c r="N723" i="32"/>
  <c r="N735" i="32"/>
  <c r="N747" i="32"/>
  <c r="N759" i="32"/>
  <c r="N771" i="32"/>
  <c r="N783" i="32"/>
  <c r="N795" i="32"/>
  <c r="N807" i="32"/>
  <c r="N819" i="32"/>
  <c r="N831" i="32"/>
  <c r="N843" i="32"/>
  <c r="N855" i="32"/>
  <c r="N867" i="32"/>
  <c r="N879" i="32"/>
  <c r="N891" i="32"/>
  <c r="N903" i="32"/>
  <c r="N915" i="32"/>
  <c r="N927" i="32"/>
  <c r="N939" i="32"/>
  <c r="N951" i="32"/>
  <c r="N963" i="32"/>
  <c r="N975" i="32"/>
  <c r="N987" i="32"/>
  <c r="N999" i="32"/>
  <c r="N1011" i="32"/>
  <c r="N1023" i="32"/>
  <c r="N1035" i="32"/>
  <c r="N1047" i="32"/>
  <c r="N40" i="32"/>
  <c r="N52" i="32"/>
  <c r="N64" i="32"/>
  <c r="N76" i="32"/>
  <c r="N88" i="32"/>
  <c r="N100" i="32"/>
  <c r="N112" i="32"/>
  <c r="N124" i="32"/>
  <c r="N136" i="32"/>
  <c r="N148" i="32"/>
  <c r="N160" i="32"/>
  <c r="N172" i="32"/>
  <c r="N184" i="32"/>
  <c r="N196" i="32"/>
  <c r="N208" i="32"/>
  <c r="N220" i="32"/>
  <c r="N232" i="32"/>
  <c r="N244" i="32"/>
  <c r="N256" i="32"/>
  <c r="N268" i="32"/>
  <c r="N280" i="32"/>
  <c r="N292" i="32"/>
  <c r="N304" i="32"/>
  <c r="N316" i="32"/>
  <c r="N328" i="32"/>
  <c r="N340" i="32"/>
  <c r="N352" i="32"/>
  <c r="N364" i="32"/>
  <c r="N376" i="32"/>
  <c r="N388" i="32"/>
  <c r="N400" i="32"/>
  <c r="N412" i="32"/>
  <c r="N424" i="32"/>
  <c r="N436" i="32"/>
  <c r="N448" i="32"/>
  <c r="N460" i="32"/>
  <c r="N472" i="32"/>
  <c r="N484" i="32"/>
  <c r="N496" i="32"/>
  <c r="N508" i="32"/>
  <c r="N520" i="32"/>
  <c r="N532" i="32"/>
  <c r="N544" i="32"/>
  <c r="N556" i="32"/>
  <c r="N568" i="32"/>
  <c r="N580" i="32"/>
  <c r="N592" i="32"/>
  <c r="N604" i="32"/>
  <c r="N616" i="32"/>
  <c r="N628" i="32"/>
  <c r="N640" i="32"/>
  <c r="N652" i="32"/>
  <c r="N664" i="32"/>
  <c r="N676" i="32"/>
  <c r="N688" i="32"/>
  <c r="N700" i="32"/>
  <c r="N712" i="32"/>
  <c r="N724" i="32"/>
  <c r="N736" i="32"/>
  <c r="N748" i="32"/>
  <c r="N760" i="32"/>
  <c r="N772" i="32"/>
  <c r="N784" i="32"/>
  <c r="N796" i="32"/>
  <c r="N808" i="32"/>
  <c r="N820" i="32"/>
  <c r="N832" i="32"/>
  <c r="N844" i="32"/>
  <c r="N856" i="32"/>
  <c r="N868" i="32"/>
  <c r="N880" i="32"/>
  <c r="N892" i="32"/>
  <c r="N904" i="32"/>
  <c r="N916" i="32"/>
  <c r="N928" i="32"/>
  <c r="N940" i="32"/>
  <c r="N952" i="32"/>
  <c r="N964" i="32"/>
  <c r="N976" i="32"/>
  <c r="N988" i="32"/>
  <c r="N1000" i="32"/>
  <c r="N1012" i="32"/>
  <c r="N1024" i="32"/>
  <c r="N1036" i="32"/>
  <c r="N1048" i="32"/>
  <c r="N41" i="32"/>
  <c r="N53" i="32"/>
  <c r="N65" i="32"/>
  <c r="N77" i="32"/>
  <c r="N89" i="32"/>
  <c r="N101" i="32"/>
  <c r="N113" i="32"/>
  <c r="N125" i="32"/>
  <c r="N137" i="32"/>
  <c r="N149" i="32"/>
  <c r="N161" i="32"/>
  <c r="N173" i="32"/>
  <c r="N185" i="32"/>
  <c r="N197" i="32"/>
  <c r="N209" i="32"/>
  <c r="N221" i="32"/>
  <c r="N233" i="32"/>
  <c r="N245" i="32"/>
  <c r="N257" i="32"/>
  <c r="N269" i="32"/>
  <c r="N281" i="32"/>
  <c r="N293" i="32"/>
  <c r="N305" i="32"/>
  <c r="N317" i="32"/>
  <c r="N329" i="32"/>
  <c r="N341" i="32"/>
  <c r="N353" i="32"/>
  <c r="N365" i="32"/>
  <c r="N377" i="32"/>
  <c r="N389" i="32"/>
  <c r="N401" i="32"/>
  <c r="N413" i="32"/>
  <c r="N425" i="32"/>
  <c r="N437" i="32"/>
  <c r="N449" i="32"/>
  <c r="N461" i="32"/>
  <c r="N473" i="32"/>
  <c r="N485" i="32"/>
  <c r="N497" i="32"/>
  <c r="N509" i="32"/>
  <c r="N521" i="32"/>
  <c r="N533" i="32"/>
  <c r="N545" i="32"/>
  <c r="N557" i="32"/>
  <c r="N569" i="32"/>
  <c r="N581" i="32"/>
  <c r="N593" i="32"/>
  <c r="N605" i="32"/>
  <c r="N617" i="32"/>
  <c r="N629" i="32"/>
  <c r="N641" i="32"/>
  <c r="N653" i="32"/>
  <c r="N665" i="32"/>
  <c r="N677" i="32"/>
  <c r="N689" i="32"/>
  <c r="N701" i="32"/>
  <c r="N713" i="32"/>
  <c r="N725" i="32"/>
  <c r="N737" i="32"/>
  <c r="N749" i="32"/>
  <c r="N761" i="32"/>
  <c r="N773" i="32"/>
  <c r="N785" i="32"/>
  <c r="N797" i="32"/>
  <c r="N809" i="32"/>
  <c r="N821" i="32"/>
  <c r="N833" i="32"/>
  <c r="N845" i="32"/>
  <c r="N857" i="32"/>
  <c r="N869" i="32"/>
  <c r="N881" i="32"/>
  <c r="N893" i="32"/>
  <c r="N905" i="32"/>
  <c r="N917" i="32"/>
  <c r="N929" i="32"/>
  <c r="N941" i="32"/>
  <c r="N953" i="32"/>
  <c r="N965" i="32"/>
  <c r="N977" i="32"/>
  <c r="N989" i="32"/>
  <c r="N1001" i="32"/>
  <c r="N1013" i="32"/>
  <c r="N1025" i="32"/>
  <c r="N1037" i="32"/>
  <c r="N1049" i="32"/>
  <c r="N42" i="32"/>
  <c r="N54" i="32"/>
  <c r="N66" i="32"/>
  <c r="N78" i="32"/>
  <c r="N90" i="32"/>
  <c r="N102" i="32"/>
  <c r="N114" i="32"/>
  <c r="N126" i="32"/>
  <c r="N138" i="32"/>
  <c r="N150" i="32"/>
  <c r="N162" i="32"/>
  <c r="N174" i="32"/>
  <c r="N186" i="32"/>
  <c r="N198" i="32"/>
  <c r="N210" i="32"/>
  <c r="N222" i="32"/>
  <c r="N234" i="32"/>
  <c r="N246" i="32"/>
  <c r="N258" i="32"/>
  <c r="N270" i="32"/>
  <c r="N282" i="32"/>
  <c r="N294" i="32"/>
  <c r="N306" i="32"/>
  <c r="N318" i="32"/>
  <c r="N330" i="32"/>
  <c r="N342" i="32"/>
  <c r="N354" i="32"/>
  <c r="N366" i="32"/>
  <c r="N378" i="32"/>
  <c r="N390" i="32"/>
  <c r="N402" i="32"/>
  <c r="N414" i="32"/>
  <c r="N426" i="32"/>
  <c r="N438" i="32"/>
  <c r="N450" i="32"/>
  <c r="N462" i="32"/>
  <c r="N474" i="32"/>
  <c r="N486" i="32"/>
  <c r="N498" i="32"/>
  <c r="N510" i="32"/>
  <c r="N522" i="32"/>
  <c r="N534" i="32"/>
  <c r="N546" i="32"/>
  <c r="N558" i="32"/>
  <c r="N570" i="32"/>
  <c r="N582" i="32"/>
  <c r="N594" i="32"/>
  <c r="N606" i="32"/>
  <c r="N618" i="32"/>
  <c r="N630" i="32"/>
  <c r="N642" i="32"/>
  <c r="N654" i="32"/>
  <c r="N666" i="32"/>
  <c r="N678" i="32"/>
  <c r="N690" i="32"/>
  <c r="N702" i="32"/>
  <c r="N714" i="32"/>
  <c r="N726" i="32"/>
  <c r="N738" i="32"/>
  <c r="N750" i="32"/>
  <c r="N762" i="32"/>
  <c r="N43" i="32"/>
  <c r="N55" i="32"/>
  <c r="N67" i="32"/>
  <c r="N79" i="32"/>
  <c r="N91" i="32"/>
  <c r="N103" i="32"/>
  <c r="N115" i="32"/>
  <c r="N127" i="32"/>
  <c r="N139" i="32"/>
  <c r="N151" i="32"/>
  <c r="N163" i="32"/>
  <c r="N175" i="32"/>
  <c r="N187" i="32"/>
  <c r="N199" i="32"/>
  <c r="N211" i="32"/>
  <c r="N223" i="32"/>
  <c r="N235" i="32"/>
  <c r="N247" i="32"/>
  <c r="N259" i="32"/>
  <c r="N271" i="32"/>
  <c r="N283" i="32"/>
  <c r="N295" i="32"/>
  <c r="N307" i="32"/>
  <c r="N319" i="32"/>
  <c r="N331" i="32"/>
  <c r="N343" i="32"/>
  <c r="N355" i="32"/>
  <c r="N367" i="32"/>
  <c r="N379" i="32"/>
  <c r="N391" i="32"/>
  <c r="N403" i="32"/>
  <c r="N415" i="32"/>
  <c r="N427" i="32"/>
  <c r="N439" i="32"/>
  <c r="N451" i="32"/>
  <c r="N463" i="32"/>
  <c r="N475" i="32"/>
  <c r="N487" i="32"/>
  <c r="N499" i="32"/>
  <c r="N511" i="32"/>
  <c r="N523" i="32"/>
  <c r="N535" i="32"/>
  <c r="N547" i="32"/>
  <c r="N559" i="32"/>
  <c r="N571" i="32"/>
  <c r="N583" i="32"/>
  <c r="N595" i="32"/>
  <c r="N607" i="32"/>
  <c r="N619" i="32"/>
  <c r="N631" i="32"/>
  <c r="N643" i="32"/>
  <c r="N655" i="32"/>
  <c r="N667" i="32"/>
  <c r="N679" i="32"/>
  <c r="N691" i="32"/>
  <c r="N703" i="32"/>
  <c r="N715" i="32"/>
  <c r="N727" i="32"/>
  <c r="N739" i="32"/>
  <c r="N751" i="32"/>
  <c r="N763" i="32"/>
  <c r="N775" i="32"/>
  <c r="N787" i="32"/>
  <c r="N799" i="32"/>
  <c r="N811" i="32"/>
  <c r="N823" i="32"/>
  <c r="N835" i="32"/>
  <c r="N847" i="32"/>
  <c r="N859" i="32"/>
  <c r="N871" i="32"/>
  <c r="N883" i="32"/>
  <c r="N895" i="32"/>
  <c r="N907" i="32"/>
  <c r="N919" i="32"/>
  <c r="N931" i="32"/>
  <c r="N943" i="32"/>
  <c r="N955" i="32"/>
  <c r="N967" i="32"/>
  <c r="N979" i="32"/>
  <c r="N991" i="32"/>
  <c r="N1003" i="32"/>
  <c r="N1015" i="32"/>
  <c r="N1027" i="32"/>
  <c r="N1039" i="32"/>
  <c r="N1051" i="32"/>
  <c r="N44" i="32"/>
  <c r="N56" i="32"/>
  <c r="N68" i="32"/>
  <c r="N80" i="32"/>
  <c r="N92" i="32"/>
  <c r="N104" i="32"/>
  <c r="N116" i="32"/>
  <c r="N128" i="32"/>
  <c r="N140" i="32"/>
  <c r="N152" i="32"/>
  <c r="N164" i="32"/>
  <c r="N176" i="32"/>
  <c r="N188" i="32"/>
  <c r="N200" i="32"/>
  <c r="N212" i="32"/>
  <c r="N224" i="32"/>
  <c r="N236" i="32"/>
  <c r="N248" i="32"/>
  <c r="N260" i="32"/>
  <c r="N272" i="32"/>
  <c r="N284" i="32"/>
  <c r="N296" i="32"/>
  <c r="N308" i="32"/>
  <c r="N320" i="32"/>
  <c r="N332" i="32"/>
  <c r="N344" i="32"/>
  <c r="N356" i="32"/>
  <c r="N368" i="32"/>
  <c r="N380" i="32"/>
  <c r="N392" i="32"/>
  <c r="N404" i="32"/>
  <c r="N416" i="32"/>
  <c r="N428" i="32"/>
  <c r="N440" i="32"/>
  <c r="N452" i="32"/>
  <c r="N464" i="32"/>
  <c r="N476" i="32"/>
  <c r="N488" i="32"/>
  <c r="N500" i="32"/>
  <c r="N512" i="32"/>
  <c r="N524" i="32"/>
  <c r="N536" i="32"/>
  <c r="N548" i="32"/>
  <c r="N560" i="32"/>
  <c r="N572" i="32"/>
  <c r="N584" i="32"/>
  <c r="N596" i="32"/>
  <c r="N608" i="32"/>
  <c r="N620" i="32"/>
  <c r="N632" i="32"/>
  <c r="N644" i="32"/>
  <c r="N656" i="32"/>
  <c r="N668" i="32"/>
  <c r="N680" i="32"/>
  <c r="N692" i="32"/>
  <c r="N47" i="32"/>
  <c r="N59" i="32"/>
  <c r="N71" i="32"/>
  <c r="N83" i="32"/>
  <c r="N95" i="32"/>
  <c r="N107" i="32"/>
  <c r="N119" i="32"/>
  <c r="N131" i="32"/>
  <c r="N143" i="32"/>
  <c r="N155" i="32"/>
  <c r="N167" i="32"/>
  <c r="N179" i="32"/>
  <c r="N191" i="32"/>
  <c r="N203" i="32"/>
  <c r="N215" i="32"/>
  <c r="N227" i="32"/>
  <c r="N239" i="32"/>
  <c r="N251" i="32"/>
  <c r="N263" i="32"/>
  <c r="N275" i="32"/>
  <c r="N287" i="32"/>
  <c r="N299" i="32"/>
  <c r="N311" i="32"/>
  <c r="N323" i="32"/>
  <c r="N335" i="32"/>
  <c r="N347" i="32"/>
  <c r="N359" i="32"/>
  <c r="N371" i="32"/>
  <c r="N383" i="32"/>
  <c r="N395" i="32"/>
  <c r="N407" i="32"/>
  <c r="N419" i="32"/>
  <c r="N431" i="32"/>
  <c r="N443" i="32"/>
  <c r="N455" i="32"/>
  <c r="N467" i="32"/>
  <c r="N479" i="32"/>
  <c r="N491" i="32"/>
  <c r="N503" i="32"/>
  <c r="N515" i="32"/>
  <c r="N527" i="32"/>
  <c r="N539" i="32"/>
  <c r="N551" i="32"/>
  <c r="N563" i="32"/>
  <c r="N575" i="32"/>
  <c r="N587" i="32"/>
  <c r="N599" i="32"/>
  <c r="N611" i="32"/>
  <c r="N623" i="32"/>
  <c r="N635" i="32"/>
  <c r="N647" i="32"/>
  <c r="N659" i="32"/>
  <c r="N671" i="32"/>
  <c r="N683" i="32"/>
  <c r="N695" i="32"/>
  <c r="N707" i="32"/>
  <c r="N719" i="32"/>
  <c r="N731" i="32"/>
  <c r="N743" i="32"/>
  <c r="N755" i="32"/>
  <c r="N767" i="32"/>
  <c r="N779" i="32"/>
  <c r="N791" i="32"/>
  <c r="N803" i="32"/>
  <c r="N815" i="32"/>
  <c r="N827" i="32"/>
  <c r="N839" i="32"/>
  <c r="N851" i="32"/>
  <c r="N863" i="32"/>
  <c r="N875" i="32"/>
  <c r="N887" i="32"/>
  <c r="N899" i="32"/>
  <c r="N911" i="32"/>
  <c r="N923" i="32"/>
  <c r="N935" i="32"/>
  <c r="N947" i="32"/>
  <c r="N959" i="32"/>
  <c r="N971" i="32"/>
  <c r="N983" i="32"/>
  <c r="N995" i="32"/>
  <c r="N1007" i="32"/>
  <c r="N1019" i="32"/>
  <c r="N1031" i="32"/>
  <c r="N1043" i="32"/>
  <c r="N48" i="32"/>
  <c r="N60" i="32"/>
  <c r="N72" i="32"/>
  <c r="N84" i="32"/>
  <c r="N96" i="32"/>
  <c r="N108" i="32"/>
  <c r="N120" i="32"/>
  <c r="N132" i="32"/>
  <c r="N144" i="32"/>
  <c r="N156" i="32"/>
  <c r="N168" i="32"/>
  <c r="N180" i="32"/>
  <c r="N192" i="32"/>
  <c r="N204" i="32"/>
  <c r="N216" i="32"/>
  <c r="N228" i="32"/>
  <c r="N240" i="32"/>
  <c r="N252" i="32"/>
  <c r="N264" i="32"/>
  <c r="N276" i="32"/>
  <c r="N288" i="32"/>
  <c r="N300" i="32"/>
  <c r="N312" i="32"/>
  <c r="N324" i="32"/>
  <c r="N336" i="32"/>
  <c r="N348" i="32"/>
  <c r="N360" i="32"/>
  <c r="N372" i="32"/>
  <c r="N384" i="32"/>
  <c r="N396" i="32"/>
  <c r="N408" i="32"/>
  <c r="N420" i="32"/>
  <c r="N432" i="32"/>
  <c r="N444" i="32"/>
  <c r="N456" i="32"/>
  <c r="N468" i="32"/>
  <c r="N480" i="32"/>
  <c r="N492" i="32"/>
  <c r="N504" i="32"/>
  <c r="N516" i="32"/>
  <c r="N528" i="32"/>
  <c r="N540" i="32"/>
  <c r="N106" i="32"/>
  <c r="N178" i="32"/>
  <c r="N250" i="32"/>
  <c r="N322" i="32"/>
  <c r="N394" i="32"/>
  <c r="N466" i="32"/>
  <c r="N538" i="32"/>
  <c r="N588" i="32"/>
  <c r="N636" i="32"/>
  <c r="N684" i="32"/>
  <c r="N728" i="32"/>
  <c r="N764" i="32"/>
  <c r="N790" i="32"/>
  <c r="N822" i="32"/>
  <c r="N849" i="32"/>
  <c r="N876" i="32"/>
  <c r="N908" i="32"/>
  <c r="N934" i="32"/>
  <c r="N966" i="32"/>
  <c r="N993" i="32"/>
  <c r="N1020" i="32"/>
  <c r="N1052" i="32"/>
  <c r="N1064" i="32"/>
  <c r="N1076" i="32"/>
  <c r="N1088" i="32"/>
  <c r="N1100" i="32"/>
  <c r="N1112" i="32"/>
  <c r="N1124" i="32"/>
  <c r="N1136" i="32"/>
  <c r="N1148" i="32"/>
  <c r="N1160" i="32"/>
  <c r="N1172" i="32"/>
  <c r="N1184" i="32"/>
  <c r="N1196" i="32"/>
  <c r="N1208" i="32"/>
  <c r="N1220" i="32"/>
  <c r="N1232" i="32"/>
  <c r="N1244" i="32"/>
  <c r="N1256" i="32"/>
  <c r="N1268" i="32"/>
  <c r="N1280" i="32"/>
  <c r="N1292" i="32"/>
  <c r="N1304" i="32"/>
  <c r="N1316" i="32"/>
  <c r="N1328" i="32"/>
  <c r="N1340" i="32"/>
  <c r="N1352" i="32"/>
  <c r="N1364" i="32"/>
  <c r="N1376" i="32"/>
  <c r="N1388" i="32"/>
  <c r="N1400" i="32"/>
  <c r="N1412" i="32"/>
  <c r="N1424" i="32"/>
  <c r="N1436" i="32"/>
  <c r="N1448" i="32"/>
  <c r="N1460" i="32"/>
  <c r="N1472" i="32"/>
  <c r="N1484" i="32"/>
  <c r="N1496" i="32"/>
  <c r="N1508" i="32"/>
  <c r="N1520" i="32"/>
  <c r="N1532" i="32"/>
  <c r="N1544" i="32"/>
  <c r="N1556" i="32"/>
  <c r="N1568" i="32"/>
  <c r="N1580" i="32"/>
  <c r="N1592" i="32"/>
  <c r="N1604" i="32"/>
  <c r="N1616" i="32"/>
  <c r="N1628" i="32"/>
  <c r="N1640" i="32"/>
  <c r="N1652" i="32"/>
  <c r="N1664" i="32"/>
  <c r="N1676" i="32"/>
  <c r="N1688" i="32"/>
  <c r="N1700" i="32"/>
  <c r="N1712" i="32"/>
  <c r="N1724" i="32"/>
  <c r="N1736" i="32"/>
  <c r="N1748" i="32"/>
  <c r="N1760" i="32"/>
  <c r="N1772" i="32"/>
  <c r="N1784" i="32"/>
  <c r="N1796" i="32"/>
  <c r="N45" i="32"/>
  <c r="N117" i="32"/>
  <c r="N189" i="32"/>
  <c r="N261" i="32"/>
  <c r="N333" i="32"/>
  <c r="N405" i="32"/>
  <c r="N477" i="32"/>
  <c r="N549" i="32"/>
  <c r="N597" i="32"/>
  <c r="N645" i="32"/>
  <c r="N693" i="32"/>
  <c r="N729" i="32"/>
  <c r="N765" i="32"/>
  <c r="N792" i="32"/>
  <c r="N824" i="32"/>
  <c r="N850" i="32"/>
  <c r="N882" i="32"/>
  <c r="N909" i="32"/>
  <c r="N936" i="32"/>
  <c r="N968" i="32"/>
  <c r="N994" i="32"/>
  <c r="N1026" i="32"/>
  <c r="N1053" i="32"/>
  <c r="N1065" i="32"/>
  <c r="N1077" i="32"/>
  <c r="N1089" i="32"/>
  <c r="N1101" i="32"/>
  <c r="N1113" i="32"/>
  <c r="N1125" i="32"/>
  <c r="N1137" i="32"/>
  <c r="N1149" i="32"/>
  <c r="N1161" i="32"/>
  <c r="N1173" i="32"/>
  <c r="N1185" i="32"/>
  <c r="N1197" i="32"/>
  <c r="N1209" i="32"/>
  <c r="N1221" i="32"/>
  <c r="N1233" i="32"/>
  <c r="N1245" i="32"/>
  <c r="N1257" i="32"/>
  <c r="N1269" i="32"/>
  <c r="N1281" i="32"/>
  <c r="N1293" i="32"/>
  <c r="N1305" i="32"/>
  <c r="N1317" i="32"/>
  <c r="N1329" i="32"/>
  <c r="N1341" i="32"/>
  <c r="N1353" i="32"/>
  <c r="N1365" i="32"/>
  <c r="N1377" i="32"/>
  <c r="N1389" i="32"/>
  <c r="N1401" i="32"/>
  <c r="N1413" i="32"/>
  <c r="N1425" i="32"/>
  <c r="N1437" i="32"/>
  <c r="N1449" i="32"/>
  <c r="N1461" i="32"/>
  <c r="N1473" i="32"/>
  <c r="N1485" i="32"/>
  <c r="N1497" i="32"/>
  <c r="N46" i="32"/>
  <c r="N118" i="32"/>
  <c r="N190" i="32"/>
  <c r="N262" i="32"/>
  <c r="N334" i="32"/>
  <c r="N406" i="32"/>
  <c r="N478" i="32"/>
  <c r="N550" i="32"/>
  <c r="N598" i="32"/>
  <c r="N646" i="32"/>
  <c r="N694" i="32"/>
  <c r="N730" i="32"/>
  <c r="N766" i="32"/>
  <c r="N798" i="32"/>
  <c r="N825" i="32"/>
  <c r="N852" i="32"/>
  <c r="N884" i="32"/>
  <c r="N910" i="32"/>
  <c r="N942" i="32"/>
  <c r="N969" i="32"/>
  <c r="N996" i="32"/>
  <c r="N1028" i="32"/>
  <c r="N1054" i="32"/>
  <c r="N1066" i="32"/>
  <c r="N1078" i="32"/>
  <c r="N1090" i="32"/>
  <c r="N1102" i="32"/>
  <c r="N1114" i="32"/>
  <c r="N1126" i="32"/>
  <c r="N1138" i="32"/>
  <c r="N1150" i="32"/>
  <c r="N1162" i="32"/>
  <c r="N1174" i="32"/>
  <c r="N1186" i="32"/>
  <c r="N1198" i="32"/>
  <c r="N1210" i="32"/>
  <c r="N1222" i="32"/>
  <c r="N1234" i="32"/>
  <c r="N1246" i="32"/>
  <c r="N1258" i="32"/>
  <c r="N1270" i="32"/>
  <c r="N1282" i="32"/>
  <c r="N1294" i="32"/>
  <c r="N1306" i="32"/>
  <c r="N1318" i="32"/>
  <c r="N1330" i="32"/>
  <c r="N1342" i="32"/>
  <c r="N1354" i="32"/>
  <c r="N1366" i="32"/>
  <c r="N1378" i="32"/>
  <c r="N1390" i="32"/>
  <c r="N1402" i="32"/>
  <c r="N1414" i="32"/>
  <c r="N1426" i="32"/>
  <c r="N1438" i="32"/>
  <c r="N1450" i="32"/>
  <c r="N1462" i="32"/>
  <c r="N1474" i="32"/>
  <c r="N1486" i="32"/>
  <c r="N1498" i="32"/>
  <c r="N1510" i="32"/>
  <c r="N1522" i="32"/>
  <c r="N1534" i="32"/>
  <c r="N1546" i="32"/>
  <c r="N1558" i="32"/>
  <c r="N1570" i="32"/>
  <c r="N1582" i="32"/>
  <c r="N1594" i="32"/>
  <c r="N1606" i="32"/>
  <c r="N1618" i="32"/>
  <c r="N1630" i="32"/>
  <c r="N1642" i="32"/>
  <c r="N1654" i="32"/>
  <c r="N1666" i="32"/>
  <c r="N1678" i="32"/>
  <c r="N1690" i="32"/>
  <c r="N1702" i="32"/>
  <c r="N1714" i="32"/>
  <c r="N1726" i="32"/>
  <c r="N1738" i="32"/>
  <c r="N1750" i="32"/>
  <c r="N1762" i="32"/>
  <c r="N57" i="32"/>
  <c r="N129" i="32"/>
  <c r="N201" i="32"/>
  <c r="N273" i="32"/>
  <c r="N345" i="32"/>
  <c r="N417" i="32"/>
  <c r="N489" i="32"/>
  <c r="N552" i="32"/>
  <c r="N600" i="32"/>
  <c r="N648" i="32"/>
  <c r="N696" i="32"/>
  <c r="N732" i="32"/>
  <c r="N768" i="32"/>
  <c r="N800" i="32"/>
  <c r="N826" i="32"/>
  <c r="N858" i="32"/>
  <c r="N885" i="32"/>
  <c r="N912" i="32"/>
  <c r="N944" i="32"/>
  <c r="N970" i="32"/>
  <c r="N1002" i="32"/>
  <c r="N1029" i="32"/>
  <c r="N1055" i="32"/>
  <c r="N1067" i="32"/>
  <c r="N1079" i="32"/>
  <c r="N1091" i="32"/>
  <c r="N1103" i="32"/>
  <c r="N1115" i="32"/>
  <c r="N1127" i="32"/>
  <c r="N1139" i="32"/>
  <c r="N1151" i="32"/>
  <c r="N1163" i="32"/>
  <c r="N1175" i="32"/>
  <c r="N1187" i="32"/>
  <c r="N1199" i="32"/>
  <c r="N1211" i="32"/>
  <c r="N1223" i="32"/>
  <c r="N1235" i="32"/>
  <c r="N1247" i="32"/>
  <c r="N1259" i="32"/>
  <c r="N1271" i="32"/>
  <c r="N1283" i="32"/>
  <c r="N1295" i="32"/>
  <c r="N1307" i="32"/>
  <c r="N1319" i="32"/>
  <c r="N1331" i="32"/>
  <c r="N1343" i="32"/>
  <c r="N1355" i="32"/>
  <c r="N1367" i="32"/>
  <c r="N1379" i="32"/>
  <c r="N1391" i="32"/>
  <c r="N1403" i="32"/>
  <c r="N1415" i="32"/>
  <c r="N1427" i="32"/>
  <c r="N1439" i="32"/>
  <c r="N1451" i="32"/>
  <c r="N1463" i="32"/>
  <c r="N1475" i="32"/>
  <c r="N1487" i="32"/>
  <c r="N1499" i="32"/>
  <c r="N1511" i="32"/>
  <c r="N1523" i="32"/>
  <c r="N1535" i="32"/>
  <c r="N1547" i="32"/>
  <c r="N1559" i="32"/>
  <c r="N1571" i="32"/>
  <c r="N1583" i="32"/>
  <c r="N1595" i="32"/>
  <c r="N1607" i="32"/>
  <c r="N1619" i="32"/>
  <c r="N1631" i="32"/>
  <c r="N1643" i="32"/>
  <c r="N1655" i="32"/>
  <c r="N1667" i="32"/>
  <c r="N1679" i="32"/>
  <c r="N1691" i="32"/>
  <c r="N1703" i="32"/>
  <c r="N1715" i="32"/>
  <c r="N1727" i="32"/>
  <c r="N1739" i="32"/>
  <c r="N1751" i="32"/>
  <c r="N1763" i="32"/>
  <c r="N1775" i="32"/>
  <c r="N1787" i="32"/>
  <c r="N1799" i="32"/>
  <c r="N58" i="32"/>
  <c r="N130" i="32"/>
  <c r="N202" i="32"/>
  <c r="N274" i="32"/>
  <c r="N346" i="32"/>
  <c r="N418" i="32"/>
  <c r="N490" i="32"/>
  <c r="N561" i="32"/>
  <c r="N609" i="32"/>
  <c r="N657" i="32"/>
  <c r="N704" i="32"/>
  <c r="N740" i="32"/>
  <c r="N774" i="32"/>
  <c r="N801" i="32"/>
  <c r="N828" i="32"/>
  <c r="N860" i="32"/>
  <c r="N886" i="32"/>
  <c r="N918" i="32"/>
  <c r="N945" i="32"/>
  <c r="N972" i="32"/>
  <c r="N1004" i="32"/>
  <c r="N1030" i="32"/>
  <c r="N1056" i="32"/>
  <c r="N1068" i="32"/>
  <c r="N1080" i="32"/>
  <c r="N1092" i="32"/>
  <c r="N1104" i="32"/>
  <c r="N1116" i="32"/>
  <c r="N1128" i="32"/>
  <c r="N1140" i="32"/>
  <c r="N1152" i="32"/>
  <c r="N1164" i="32"/>
  <c r="N1176" i="32"/>
  <c r="N1188" i="32"/>
  <c r="N1200" i="32"/>
  <c r="N1212" i="32"/>
  <c r="N1224" i="32"/>
  <c r="N1236" i="32"/>
  <c r="N1248" i="32"/>
  <c r="N1260" i="32"/>
  <c r="N1272" i="32"/>
  <c r="N1284" i="32"/>
  <c r="N1296" i="32"/>
  <c r="N1308" i="32"/>
  <c r="N1320" i="32"/>
  <c r="N1332" i="32"/>
  <c r="N1344" i="32"/>
  <c r="N1356" i="32"/>
  <c r="N1368" i="32"/>
  <c r="N1380" i="32"/>
  <c r="N1392" i="32"/>
  <c r="N1404" i="32"/>
  <c r="N1416" i="32"/>
  <c r="N1428" i="32"/>
  <c r="N1440" i="32"/>
  <c r="N1452" i="32"/>
  <c r="N1464" i="32"/>
  <c r="N1476" i="32"/>
  <c r="N1488" i="32"/>
  <c r="N1500" i="32"/>
  <c r="N1512" i="32"/>
  <c r="N1524" i="32"/>
  <c r="N1536" i="32"/>
  <c r="N1548" i="32"/>
  <c r="N1560" i="32"/>
  <c r="N1572" i="32"/>
  <c r="N1584" i="32"/>
  <c r="N1596" i="32"/>
  <c r="N1608" i="32"/>
  <c r="N1620" i="32"/>
  <c r="N1632" i="32"/>
  <c r="N1644" i="32"/>
  <c r="N1656" i="32"/>
  <c r="N1668" i="32"/>
  <c r="N1680" i="32"/>
  <c r="N1692" i="32"/>
  <c r="N1704" i="32"/>
  <c r="N1716" i="32"/>
  <c r="N1728" i="32"/>
  <c r="N1740" i="32"/>
  <c r="N1752" i="32"/>
  <c r="N1764" i="32"/>
  <c r="N1776" i="32"/>
  <c r="N1788" i="32"/>
  <c r="N1800" i="32"/>
  <c r="N69" i="32"/>
  <c r="N141" i="32"/>
  <c r="N213" i="32"/>
  <c r="N285" i="32"/>
  <c r="N357" i="32"/>
  <c r="N429" i="32"/>
  <c r="N501" i="32"/>
  <c r="N562" i="32"/>
  <c r="N610" i="32"/>
  <c r="N658" i="32"/>
  <c r="N705" i="32"/>
  <c r="N741" i="32"/>
  <c r="N776" i="32"/>
  <c r="N802" i="32"/>
  <c r="N834" i="32"/>
  <c r="N861" i="32"/>
  <c r="N888" i="32"/>
  <c r="N920" i="32"/>
  <c r="N946" i="32"/>
  <c r="N978" i="32"/>
  <c r="N1005" i="32"/>
  <c r="N1032" i="32"/>
  <c r="N1057" i="32"/>
  <c r="N1069" i="32"/>
  <c r="N1081" i="32"/>
  <c r="N1093" i="32"/>
  <c r="N1105" i="32"/>
  <c r="N1117" i="32"/>
  <c r="N1129" i="32"/>
  <c r="N1141" i="32"/>
  <c r="N1153" i="32"/>
  <c r="N1165" i="32"/>
  <c r="N1177" i="32"/>
  <c r="N1189" i="32"/>
  <c r="N1201" i="32"/>
  <c r="N1213" i="32"/>
  <c r="N1225" i="32"/>
  <c r="N1237" i="32"/>
  <c r="N1249" i="32"/>
  <c r="N1261" i="32"/>
  <c r="N1273" i="32"/>
  <c r="N1285" i="32"/>
  <c r="N1297" i="32"/>
  <c r="N1309" i="32"/>
  <c r="N1321" i="32"/>
  <c r="N1333" i="32"/>
  <c r="N1345" i="32"/>
  <c r="N1357" i="32"/>
  <c r="N1369" i="32"/>
  <c r="N1381" i="32"/>
  <c r="N1393" i="32"/>
  <c r="N1405" i="32"/>
  <c r="N1417" i="32"/>
  <c r="N1429" i="32"/>
  <c r="N1441" i="32"/>
  <c r="N1453" i="32"/>
  <c r="N1465" i="32"/>
  <c r="N1477" i="32"/>
  <c r="N1489" i="32"/>
  <c r="N1501" i="32"/>
  <c r="N1513" i="32"/>
  <c r="N1525" i="32"/>
  <c r="N1537" i="32"/>
  <c r="N1549" i="32"/>
  <c r="N1561" i="32"/>
  <c r="N1573" i="32"/>
  <c r="N1585" i="32"/>
  <c r="N1597" i="32"/>
  <c r="N1609" i="32"/>
  <c r="N1621" i="32"/>
  <c r="N1633" i="32"/>
  <c r="N1645" i="32"/>
  <c r="N1657" i="32"/>
  <c r="N1669" i="32"/>
  <c r="N1681" i="32"/>
  <c r="N1693" i="32"/>
  <c r="N1705" i="32"/>
  <c r="N1717" i="32"/>
  <c r="N1729" i="32"/>
  <c r="N1741" i="32"/>
  <c r="N1753" i="32"/>
  <c r="N1765" i="32"/>
  <c r="N1777" i="32"/>
  <c r="N1789" i="32"/>
  <c r="N1801" i="32"/>
  <c r="N70" i="32"/>
  <c r="N142" i="32"/>
  <c r="N214" i="32"/>
  <c r="N286" i="32"/>
  <c r="N358" i="32"/>
  <c r="N430" i="32"/>
  <c r="N502" i="32"/>
  <c r="N564" i="32"/>
  <c r="N612" i="32"/>
  <c r="N660" i="32"/>
  <c r="N706" i="32"/>
  <c r="N742" i="32"/>
  <c r="N777" i="32"/>
  <c r="N804" i="32"/>
  <c r="N836" i="32"/>
  <c r="N862" i="32"/>
  <c r="N894" i="32"/>
  <c r="N921" i="32"/>
  <c r="N948" i="32"/>
  <c r="N980" i="32"/>
  <c r="N1006" i="32"/>
  <c r="N1038" i="32"/>
  <c r="N1058" i="32"/>
  <c r="N1070" i="32"/>
  <c r="N1082" i="32"/>
  <c r="N1094" i="32"/>
  <c r="N1106" i="32"/>
  <c r="N1118" i="32"/>
  <c r="N1130" i="32"/>
  <c r="N1142" i="32"/>
  <c r="N1154" i="32"/>
  <c r="N1166" i="32"/>
  <c r="N1178" i="32"/>
  <c r="N1190" i="32"/>
  <c r="N1202" i="32"/>
  <c r="N1214" i="32"/>
  <c r="N1226" i="32"/>
  <c r="N1238" i="32"/>
  <c r="N1250" i="32"/>
  <c r="N1262" i="32"/>
  <c r="N1274" i="32"/>
  <c r="N1286" i="32"/>
  <c r="N1298" i="32"/>
  <c r="N1310" i="32"/>
  <c r="N1322" i="32"/>
  <c r="N1334" i="32"/>
  <c r="N1346" i="32"/>
  <c r="N1358" i="32"/>
  <c r="N1370" i="32"/>
  <c r="N1382" i="32"/>
  <c r="N1394" i="32"/>
  <c r="N1406" i="32"/>
  <c r="N1418" i="32"/>
  <c r="N1430" i="32"/>
  <c r="N1442" i="32"/>
  <c r="N1454" i="32"/>
  <c r="N81" i="32"/>
  <c r="N153" i="32"/>
  <c r="N225" i="32"/>
  <c r="N297" i="32"/>
  <c r="N369" i="32"/>
  <c r="N441" i="32"/>
  <c r="N513" i="32"/>
  <c r="N573" i="32"/>
  <c r="N621" i="32"/>
  <c r="N669" i="32"/>
  <c r="N708" i="32"/>
  <c r="N744" i="32"/>
  <c r="N778" i="32"/>
  <c r="N810" i="32"/>
  <c r="N837" i="32"/>
  <c r="N864" i="32"/>
  <c r="N896" i="32"/>
  <c r="N922" i="32"/>
  <c r="N954" i="32"/>
  <c r="N981" i="32"/>
  <c r="N1008" i="32"/>
  <c r="N1040" i="32"/>
  <c r="N1059" i="32"/>
  <c r="N1071" i="32"/>
  <c r="N1083" i="32"/>
  <c r="N1095" i="32"/>
  <c r="N1107" i="32"/>
  <c r="N1119" i="32"/>
  <c r="N1131" i="32"/>
  <c r="N1143" i="32"/>
  <c r="N1155" i="32"/>
  <c r="N1167" i="32"/>
  <c r="N1179" i="32"/>
  <c r="N1191" i="32"/>
  <c r="N1203" i="32"/>
  <c r="N1215" i="32"/>
  <c r="N1227" i="32"/>
  <c r="N1239" i="32"/>
  <c r="N1251" i="32"/>
  <c r="N1263" i="32"/>
  <c r="N1275" i="32"/>
  <c r="N1287" i="32"/>
  <c r="N1299" i="32"/>
  <c r="N1311" i="32"/>
  <c r="N1323" i="32"/>
  <c r="N1335" i="32"/>
  <c r="N1347" i="32"/>
  <c r="N1359" i="32"/>
  <c r="N1371" i="32"/>
  <c r="N1383" i="32"/>
  <c r="N1395" i="32"/>
  <c r="N1407" i="32"/>
  <c r="N1419" i="32"/>
  <c r="N1431" i="32"/>
  <c r="N1443" i="32"/>
  <c r="N1455" i="32"/>
  <c r="N1467" i="32"/>
  <c r="N1479" i="32"/>
  <c r="N1491" i="32"/>
  <c r="N1503" i="32"/>
  <c r="N1515" i="32"/>
  <c r="N1527" i="32"/>
  <c r="N1539" i="32"/>
  <c r="N1551" i="32"/>
  <c r="N1563" i="32"/>
  <c r="N1575" i="32"/>
  <c r="N1587" i="32"/>
  <c r="N1599" i="32"/>
  <c r="N1611" i="32"/>
  <c r="N1623" i="32"/>
  <c r="N1635" i="32"/>
  <c r="N1647" i="32"/>
  <c r="N1659" i="32"/>
  <c r="N1671" i="32"/>
  <c r="N1683" i="32"/>
  <c r="N1695" i="32"/>
  <c r="N1707" i="32"/>
  <c r="N1719" i="32"/>
  <c r="N1731" i="32"/>
  <c r="N1743" i="32"/>
  <c r="N1755" i="32"/>
  <c r="N1767" i="32"/>
  <c r="N1779" i="32"/>
  <c r="N1791" i="32"/>
  <c r="N249" i="32"/>
  <c r="N465" i="32"/>
  <c r="N634" i="32"/>
  <c r="N756" i="32"/>
  <c r="N848" i="32"/>
  <c r="N933" i="32"/>
  <c r="N1018" i="32"/>
  <c r="N1075" i="32"/>
  <c r="N1111" i="32"/>
  <c r="N1147" i="32"/>
  <c r="N1183" i="32"/>
  <c r="N1219" i="32"/>
  <c r="N1255" i="32"/>
  <c r="N1291" i="32"/>
  <c r="N1327" i="32"/>
  <c r="N1363" i="32"/>
  <c r="N1399" i="32"/>
  <c r="N1435" i="32"/>
  <c r="N1470" i="32"/>
  <c r="N1502" i="32"/>
  <c r="N1526" i="32"/>
  <c r="N1550" i="32"/>
  <c r="N1574" i="32"/>
  <c r="N1598" i="32"/>
  <c r="N1622" i="32"/>
  <c r="N1646" i="32"/>
  <c r="N1670" i="32"/>
  <c r="N1694" i="32"/>
  <c r="N1718" i="32"/>
  <c r="N1742" i="32"/>
  <c r="N1766" i="32"/>
  <c r="N1785" i="32"/>
  <c r="N1805" i="32"/>
  <c r="N1817" i="32"/>
  <c r="N1829" i="32"/>
  <c r="N1841" i="32"/>
  <c r="N1853" i="32"/>
  <c r="N1865" i="32"/>
  <c r="N1877" i="32"/>
  <c r="N1889" i="32"/>
  <c r="N1901" i="32"/>
  <c r="N1913" i="32"/>
  <c r="N1925" i="32"/>
  <c r="N1937" i="32"/>
  <c r="N1949" i="32"/>
  <c r="N1961" i="32"/>
  <c r="N1973" i="32"/>
  <c r="N1985" i="32"/>
  <c r="N1997" i="32"/>
  <c r="N2009" i="32"/>
  <c r="N2021" i="32"/>
  <c r="N2033" i="32"/>
  <c r="N2045" i="32"/>
  <c r="N2057" i="32"/>
  <c r="N2069" i="32"/>
  <c r="N2081" i="32"/>
  <c r="N2093" i="32"/>
  <c r="N2105" i="32"/>
  <c r="N2117" i="32"/>
  <c r="N2129" i="32"/>
  <c r="N2141" i="32"/>
  <c r="N2153" i="32"/>
  <c r="N2165" i="32"/>
  <c r="N2177" i="32"/>
  <c r="N2189" i="32"/>
  <c r="N2201" i="32"/>
  <c r="N2213" i="32"/>
  <c r="N2225" i="32"/>
  <c r="N2237" i="32"/>
  <c r="N2249" i="32"/>
  <c r="N2261" i="32"/>
  <c r="N2273" i="32"/>
  <c r="N2285" i="32"/>
  <c r="N2297" i="32"/>
  <c r="N2309" i="32"/>
  <c r="N2321" i="32"/>
  <c r="N2333" i="32"/>
  <c r="N2345" i="32"/>
  <c r="N2357" i="32"/>
  <c r="N2369" i="32"/>
  <c r="N2381" i="32"/>
  <c r="N2393" i="32"/>
  <c r="N2405" i="32"/>
  <c r="N2417" i="32"/>
  <c r="N82" i="32"/>
  <c r="N298" i="32"/>
  <c r="N514" i="32"/>
  <c r="N670" i="32"/>
  <c r="N780" i="32"/>
  <c r="N870" i="32"/>
  <c r="N956" i="32"/>
  <c r="N1041" i="32"/>
  <c r="N1084" i="32"/>
  <c r="N1120" i="32"/>
  <c r="N1156" i="32"/>
  <c r="N1192" i="32"/>
  <c r="N1228" i="32"/>
  <c r="N1264" i="32"/>
  <c r="N1300" i="32"/>
  <c r="N1336" i="32"/>
  <c r="N1372" i="32"/>
  <c r="N1408" i="32"/>
  <c r="N1444" i="32"/>
  <c r="N1471" i="32"/>
  <c r="N1504" i="32"/>
  <c r="N1528" i="32"/>
  <c r="N1552" i="32"/>
  <c r="N1576" i="32"/>
  <c r="N1600" i="32"/>
  <c r="N1624" i="32"/>
  <c r="N1648" i="32"/>
  <c r="N1672" i="32"/>
  <c r="N1696" i="32"/>
  <c r="N1720" i="32"/>
  <c r="N1744" i="32"/>
  <c r="N1768" i="32"/>
  <c r="N1786" i="32"/>
  <c r="N1806" i="32"/>
  <c r="N1818" i="32"/>
  <c r="N1830" i="32"/>
  <c r="N1842" i="32"/>
  <c r="N1854" i="32"/>
  <c r="N1866" i="32"/>
  <c r="N1878" i="32"/>
  <c r="N1890" i="32"/>
  <c r="N1902" i="32"/>
  <c r="N1914" i="32"/>
  <c r="N1926" i="32"/>
  <c r="N1938" i="32"/>
  <c r="N1950" i="32"/>
  <c r="N1962" i="32"/>
  <c r="N1974" i="32"/>
  <c r="N1986" i="32"/>
  <c r="N1998" i="32"/>
  <c r="N2010" i="32"/>
  <c r="N2022" i="32"/>
  <c r="N2034" i="32"/>
  <c r="N2046" i="32"/>
  <c r="N2058" i="32"/>
  <c r="N2070" i="32"/>
  <c r="N2082" i="32"/>
  <c r="N2094" i="32"/>
  <c r="N2106" i="32"/>
  <c r="N2118" i="32"/>
  <c r="N2130" i="32"/>
  <c r="N93" i="32"/>
  <c r="N309" i="32"/>
  <c r="N525" i="32"/>
  <c r="N672" i="32"/>
  <c r="N786" i="32"/>
  <c r="N872" i="32"/>
  <c r="N957" i="32"/>
  <c r="N1042" i="32"/>
  <c r="N1085" i="32"/>
  <c r="N1121" i="32"/>
  <c r="N1157" i="32"/>
  <c r="N1193" i="32"/>
  <c r="N1229" i="32"/>
  <c r="N1265" i="32"/>
  <c r="N1301" i="32"/>
  <c r="N1337" i="32"/>
  <c r="N1373" i="32"/>
  <c r="N1409" i="32"/>
  <c r="N1445" i="32"/>
  <c r="N1478" i="32"/>
  <c r="N1505" i="32"/>
  <c r="N1529" i="32"/>
  <c r="N1553" i="32"/>
  <c r="N1577" i="32"/>
  <c r="N1601" i="32"/>
  <c r="N1625" i="32"/>
  <c r="N1649" i="32"/>
  <c r="N1673" i="32"/>
  <c r="N1697" i="32"/>
  <c r="N1721" i="32"/>
  <c r="N1745" i="32"/>
  <c r="N1769" i="32"/>
  <c r="N1790" i="32"/>
  <c r="N1807" i="32"/>
  <c r="N1819" i="32"/>
  <c r="N1831" i="32"/>
  <c r="N1843" i="32"/>
  <c r="N1855" i="32"/>
  <c r="N1867" i="32"/>
  <c r="N1879" i="32"/>
  <c r="N1891" i="32"/>
  <c r="N1903" i="32"/>
  <c r="N1915" i="32"/>
  <c r="N1927" i="32"/>
  <c r="N1939" i="32"/>
  <c r="N1951" i="32"/>
  <c r="N1963" i="32"/>
  <c r="N1975" i="32"/>
  <c r="N1987" i="32"/>
  <c r="N1999" i="32"/>
  <c r="N2011" i="32"/>
  <c r="N2023" i="32"/>
  <c r="N2035" i="32"/>
  <c r="N2047" i="32"/>
  <c r="N2059" i="32"/>
  <c r="N2071" i="32"/>
  <c r="N2083" i="32"/>
  <c r="N2095" i="32"/>
  <c r="N2107" i="32"/>
  <c r="N2119" i="32"/>
  <c r="N2131" i="32"/>
  <c r="N2143" i="32"/>
  <c r="N2155" i="32"/>
  <c r="N2167" i="32"/>
  <c r="N2179" i="32"/>
  <c r="N2191" i="32"/>
  <c r="N2203" i="32"/>
  <c r="N2215" i="32"/>
  <c r="N2227" i="32"/>
  <c r="N2239" i="32"/>
  <c r="N2251" i="32"/>
  <c r="N2263" i="32"/>
  <c r="N2275" i="32"/>
  <c r="N2287" i="32"/>
  <c r="N2299" i="32"/>
  <c r="N2311" i="32"/>
  <c r="N2323" i="32"/>
  <c r="N2335" i="32"/>
  <c r="N2347" i="32"/>
  <c r="N2359" i="32"/>
  <c r="N2371" i="32"/>
  <c r="N2383" i="32"/>
  <c r="N2395" i="32"/>
  <c r="N2407" i="32"/>
  <c r="N2419" i="32"/>
  <c r="N94" i="32"/>
  <c r="N310" i="32"/>
  <c r="N526" i="32"/>
  <c r="N681" i="32"/>
  <c r="N788" i="32"/>
  <c r="N873" i="32"/>
  <c r="N958" i="32"/>
  <c r="N1044" i="32"/>
  <c r="N1086" i="32"/>
  <c r="N1122" i="32"/>
  <c r="N1158" i="32"/>
  <c r="N1194" i="32"/>
  <c r="N1230" i="32"/>
  <c r="N1266" i="32"/>
  <c r="N1302" i="32"/>
  <c r="N1338" i="32"/>
  <c r="N1374" i="32"/>
  <c r="N1410" i="32"/>
  <c r="N1446" i="32"/>
  <c r="N1480" i="32"/>
  <c r="N1506" i="32"/>
  <c r="N1530" i="32"/>
  <c r="N1554" i="32"/>
  <c r="N1578" i="32"/>
  <c r="N1602" i="32"/>
  <c r="N1626" i="32"/>
  <c r="N1650" i="32"/>
  <c r="N1674" i="32"/>
  <c r="N1698" i="32"/>
  <c r="N1722" i="32"/>
  <c r="N1746" i="32"/>
  <c r="N1770" i="32"/>
  <c r="N1792" i="32"/>
  <c r="N1808" i="32"/>
  <c r="N1820" i="32"/>
  <c r="N1832" i="32"/>
  <c r="N1844" i="32"/>
  <c r="N1856" i="32"/>
  <c r="N1868" i="32"/>
  <c r="N1880" i="32"/>
  <c r="N1892" i="32"/>
  <c r="N1904" i="32"/>
  <c r="N1916" i="32"/>
  <c r="N1928" i="32"/>
  <c r="N1940" i="32"/>
  <c r="N1952" i="32"/>
  <c r="N1964" i="32"/>
  <c r="N1976" i="32"/>
  <c r="N1988" i="32"/>
  <c r="N2000" i="32"/>
  <c r="N2012" i="32"/>
  <c r="N2024" i="32"/>
  <c r="N2036" i="32"/>
  <c r="N2048" i="32"/>
  <c r="N2060" i="32"/>
  <c r="N2072" i="32"/>
  <c r="N2084" i="32"/>
  <c r="N2096" i="32"/>
  <c r="N2108" i="32"/>
  <c r="N2120" i="32"/>
  <c r="N2132" i="32"/>
  <c r="N2144" i="32"/>
  <c r="N2156" i="32"/>
  <c r="N2168" i="32"/>
  <c r="N2180" i="32"/>
  <c r="N2192" i="32"/>
  <c r="N2204" i="32"/>
  <c r="N2216" i="32"/>
  <c r="N2228" i="32"/>
  <c r="N2240" i="32"/>
  <c r="N2252" i="32"/>
  <c r="N2264" i="32"/>
  <c r="N2276" i="32"/>
  <c r="N2288" i="32"/>
  <c r="N2300" i="32"/>
  <c r="N2312" i="32"/>
  <c r="N2324" i="32"/>
  <c r="N2336" i="32"/>
  <c r="N2348" i="32"/>
  <c r="N2360" i="32"/>
  <c r="N2372" i="32"/>
  <c r="N2384" i="32"/>
  <c r="N2396" i="32"/>
  <c r="N2408" i="32"/>
  <c r="N2420" i="32"/>
  <c r="N105" i="32"/>
  <c r="N321" i="32"/>
  <c r="N537" i="32"/>
  <c r="N682" i="32"/>
  <c r="N789" i="32"/>
  <c r="N874" i="32"/>
  <c r="N960" i="32"/>
  <c r="N1050" i="32"/>
  <c r="N1087" i="32"/>
  <c r="N1123" i="32"/>
  <c r="N1159" i="32"/>
  <c r="N1195" i="32"/>
  <c r="N1231" i="32"/>
  <c r="N1267" i="32"/>
  <c r="N1303" i="32"/>
  <c r="N1339" i="32"/>
  <c r="N1375" i="32"/>
  <c r="N1411" i="32"/>
  <c r="N1447" i="32"/>
  <c r="N1481" i="32"/>
  <c r="N1507" i="32"/>
  <c r="N1531" i="32"/>
  <c r="N1555" i="32"/>
  <c r="N1579" i="32"/>
  <c r="N1603" i="32"/>
  <c r="N1627" i="32"/>
  <c r="N1651" i="32"/>
  <c r="N1675" i="32"/>
  <c r="N1699" i="32"/>
  <c r="N1723" i="32"/>
  <c r="N1747" i="32"/>
  <c r="N1771" i="32"/>
  <c r="N1793" i="32"/>
  <c r="N1809" i="32"/>
  <c r="N1821" i="32"/>
  <c r="N1833" i="32"/>
  <c r="N1845" i="32"/>
  <c r="N1857" i="32"/>
  <c r="N1869" i="32"/>
  <c r="N1881" i="32"/>
  <c r="N1893" i="32"/>
  <c r="N1905" i="32"/>
  <c r="N1917" i="32"/>
  <c r="N1929" i="32"/>
  <c r="N1941" i="32"/>
  <c r="N1953" i="32"/>
  <c r="N1965" i="32"/>
  <c r="N1977" i="32"/>
  <c r="N1989" i="32"/>
  <c r="N2001" i="32"/>
  <c r="N2013" i="32"/>
  <c r="N2025" i="32"/>
  <c r="N2037" i="32"/>
  <c r="N2049" i="32"/>
  <c r="N2061" i="32"/>
  <c r="N2073" i="32"/>
  <c r="N2085" i="32"/>
  <c r="N2097" i="32"/>
  <c r="N2109" i="32"/>
  <c r="N2121" i="32"/>
  <c r="N2133" i="32"/>
  <c r="N2145" i="32"/>
  <c r="N2157" i="32"/>
  <c r="N2169" i="32"/>
  <c r="N2181" i="32"/>
  <c r="N2193" i="32"/>
  <c r="N2205" i="32"/>
  <c r="N2217" i="32"/>
  <c r="N2229" i="32"/>
  <c r="N2241" i="32"/>
  <c r="N2253" i="32"/>
  <c r="N2265" i="32"/>
  <c r="N2277" i="32"/>
  <c r="N2289" i="32"/>
  <c r="N2301" i="32"/>
  <c r="N2313" i="32"/>
  <c r="N2325" i="32"/>
  <c r="N2337" i="32"/>
  <c r="N2349" i="32"/>
  <c r="N2361" i="32"/>
  <c r="N2373" i="32"/>
  <c r="N2385" i="32"/>
  <c r="N2397" i="32"/>
  <c r="N2409" i="32"/>
  <c r="N2421" i="32"/>
  <c r="N9" i="32"/>
  <c r="N154" i="32"/>
  <c r="N370" i="32"/>
  <c r="N574" i="32"/>
  <c r="N716" i="32"/>
  <c r="N812" i="32"/>
  <c r="N897" i="32"/>
  <c r="N982" i="32"/>
  <c r="N1060" i="32"/>
  <c r="N1096" i="32"/>
  <c r="N1132" i="32"/>
  <c r="N1168" i="32"/>
  <c r="N1204" i="32"/>
  <c r="N1240" i="32"/>
  <c r="N1276" i="32"/>
  <c r="N1312" i="32"/>
  <c r="N1348" i="32"/>
  <c r="N1384" i="32"/>
  <c r="N1420" i="32"/>
  <c r="N1456" i="32"/>
  <c r="N1482" i="32"/>
  <c r="N1509" i="32"/>
  <c r="N1533" i="32"/>
  <c r="N1557" i="32"/>
  <c r="N1581" i="32"/>
  <c r="N1605" i="32"/>
  <c r="N1629" i="32"/>
  <c r="N1653" i="32"/>
  <c r="N1677" i="32"/>
  <c r="N1701" i="32"/>
  <c r="N1725" i="32"/>
  <c r="N1749" i="32"/>
  <c r="N1773" i="32"/>
  <c r="N1794" i="32"/>
  <c r="N1810" i="32"/>
  <c r="N1822" i="32"/>
  <c r="N1834" i="32"/>
  <c r="N1846" i="32"/>
  <c r="N1858" i="32"/>
  <c r="N1870" i="32"/>
  <c r="N1882" i="32"/>
  <c r="N1894" i="32"/>
  <c r="N1906" i="32"/>
  <c r="N1918" i="32"/>
  <c r="N1930" i="32"/>
  <c r="N1942" i="32"/>
  <c r="N1954" i="32"/>
  <c r="N1966" i="32"/>
  <c r="N1978" i="32"/>
  <c r="N1990" i="32"/>
  <c r="N2002" i="32"/>
  <c r="N2014" i="32"/>
  <c r="N2026" i="32"/>
  <c r="N2038" i="32"/>
  <c r="N2050" i="32"/>
  <c r="N2062" i="32"/>
  <c r="N2074" i="32"/>
  <c r="N2086" i="32"/>
  <c r="N2098" i="32"/>
  <c r="N2110" i="32"/>
  <c r="N2122" i="32"/>
  <c r="N2134" i="32"/>
  <c r="N2146" i="32"/>
  <c r="N2158" i="32"/>
  <c r="N2170" i="32"/>
  <c r="N2182" i="32"/>
  <c r="N2194" i="32"/>
  <c r="N2206" i="32"/>
  <c r="N2218" i="32"/>
  <c r="N2230" i="32"/>
  <c r="N2242" i="32"/>
  <c r="N2254" i="32"/>
  <c r="N2266" i="32"/>
  <c r="N2278" i="32"/>
  <c r="N2290" i="32"/>
  <c r="N2302" i="32"/>
  <c r="N2314" i="32"/>
  <c r="N2326" i="32"/>
  <c r="N2338" i="32"/>
  <c r="N2350" i="32"/>
  <c r="N2362" i="32"/>
  <c r="N2374" i="32"/>
  <c r="N2386" i="32"/>
  <c r="N2398" i="32"/>
  <c r="N2410" i="32"/>
  <c r="N2422" i="32"/>
  <c r="N165" i="32"/>
  <c r="N381" i="32"/>
  <c r="N576" i="32"/>
  <c r="N717" i="32"/>
  <c r="N813" i="32"/>
  <c r="N898" i="32"/>
  <c r="N984" i="32"/>
  <c r="N1061" i="32"/>
  <c r="N1097" i="32"/>
  <c r="N1133" i="32"/>
  <c r="N1169" i="32"/>
  <c r="N1205" i="32"/>
  <c r="N1241" i="32"/>
  <c r="N1277" i="32"/>
  <c r="N1313" i="32"/>
  <c r="N1349" i="32"/>
  <c r="N1385" i="32"/>
  <c r="N1421" i="32"/>
  <c r="N1457" i="32"/>
  <c r="N1483" i="32"/>
  <c r="N1514" i="32"/>
  <c r="N1538" i="32"/>
  <c r="N1562" i="32"/>
  <c r="N1586" i="32"/>
  <c r="N1610" i="32"/>
  <c r="N1634" i="32"/>
  <c r="N1658" i="32"/>
  <c r="N1682" i="32"/>
  <c r="N1706" i="32"/>
  <c r="N1730" i="32"/>
  <c r="N1754" i="32"/>
  <c r="N1774" i="32"/>
  <c r="N1795" i="32"/>
  <c r="N1811" i="32"/>
  <c r="N1823" i="32"/>
  <c r="N1835" i="32"/>
  <c r="N1847" i="32"/>
  <c r="N1859" i="32"/>
  <c r="N1871" i="32"/>
  <c r="N1883" i="32"/>
  <c r="N1895" i="32"/>
  <c r="N1907" i="32"/>
  <c r="N1919" i="32"/>
  <c r="N1931" i="32"/>
  <c r="N1943" i="32"/>
  <c r="N1955" i="32"/>
  <c r="N1967" i="32"/>
  <c r="N1979" i="32"/>
  <c r="N1991" i="32"/>
  <c r="N2003" i="32"/>
  <c r="N2015" i="32"/>
  <c r="N2027" i="32"/>
  <c r="N2039" i="32"/>
  <c r="N2051" i="32"/>
  <c r="N2063" i="32"/>
  <c r="N2075" i="32"/>
  <c r="N2087" i="32"/>
  <c r="N2099" i="32"/>
  <c r="N2111" i="32"/>
  <c r="N166" i="32"/>
  <c r="N382" i="32"/>
  <c r="N585" i="32"/>
  <c r="N718" i="32"/>
  <c r="N814" i="32"/>
  <c r="N900" i="32"/>
  <c r="N990" i="32"/>
  <c r="N1062" i="32"/>
  <c r="N1098" i="32"/>
  <c r="N1134" i="32"/>
  <c r="N1170" i="32"/>
  <c r="N1206" i="32"/>
  <c r="N1242" i="32"/>
  <c r="N1278" i="32"/>
  <c r="N1314" i="32"/>
  <c r="N1350" i="32"/>
  <c r="N1386" i="32"/>
  <c r="N1422" i="32"/>
  <c r="N1458" i="32"/>
  <c r="N1490" i="32"/>
  <c r="N1516" i="32"/>
  <c r="N1540" i="32"/>
  <c r="N1564" i="32"/>
  <c r="N1588" i="32"/>
  <c r="N1612" i="32"/>
  <c r="N1636" i="32"/>
  <c r="N1660" i="32"/>
  <c r="N1684" i="32"/>
  <c r="N1708" i="32"/>
  <c r="N1732" i="32"/>
  <c r="N1756" i="32"/>
  <c r="N1778" i="32"/>
  <c r="N1797" i="32"/>
  <c r="N1812" i="32"/>
  <c r="N1824" i="32"/>
  <c r="N1836" i="32"/>
  <c r="N1848" i="32"/>
  <c r="N1860" i="32"/>
  <c r="N1872" i="32"/>
  <c r="N1884" i="32"/>
  <c r="N1896" i="32"/>
  <c r="N1908" i="32"/>
  <c r="N1920" i="32"/>
  <c r="N1932" i="32"/>
  <c r="N1944" i="32"/>
  <c r="N1956" i="32"/>
  <c r="N1968" i="32"/>
  <c r="N1980" i="32"/>
  <c r="N1992" i="32"/>
  <c r="N2004" i="32"/>
  <c r="N2016" i="32"/>
  <c r="N2028" i="32"/>
  <c r="N2040" i="32"/>
  <c r="N2052" i="32"/>
  <c r="N2064" i="32"/>
  <c r="N2076" i="32"/>
  <c r="N2088" i="32"/>
  <c r="N2100" i="32"/>
  <c r="N2112" i="32"/>
  <c r="N2124" i="32"/>
  <c r="N2136" i="32"/>
  <c r="N2148" i="32"/>
  <c r="N2160" i="32"/>
  <c r="N2172" i="32"/>
  <c r="N2184" i="32"/>
  <c r="N2196" i="32"/>
  <c r="N2208" i="32"/>
  <c r="N2220" i="32"/>
  <c r="N2232" i="32"/>
  <c r="N2244" i="32"/>
  <c r="N2256" i="32"/>
  <c r="N2268" i="32"/>
  <c r="N2280" i="32"/>
  <c r="N2292" i="32"/>
  <c r="N2304" i="32"/>
  <c r="N2316" i="32"/>
  <c r="N2328" i="32"/>
  <c r="N2340" i="32"/>
  <c r="N2352" i="32"/>
  <c r="N2364" i="32"/>
  <c r="N2376" i="32"/>
  <c r="N2388" i="32"/>
  <c r="N2400" i="32"/>
  <c r="N2412" i="32"/>
  <c r="N2424" i="32"/>
  <c r="N237" i="32"/>
  <c r="N453" i="32"/>
  <c r="N624" i="32"/>
  <c r="N753" i="32"/>
  <c r="N840" i="32"/>
  <c r="N930" i="32"/>
  <c r="N1016" i="32"/>
  <c r="N1073" i="32"/>
  <c r="N1109" i="32"/>
  <c r="N1145" i="32"/>
  <c r="N1181" i="32"/>
  <c r="N1217" i="32"/>
  <c r="N1253" i="32"/>
  <c r="N1289" i="32"/>
  <c r="N1325" i="32"/>
  <c r="N1361" i="32"/>
  <c r="N1397" i="32"/>
  <c r="N1433" i="32"/>
  <c r="N1468" i="32"/>
  <c r="N1494" i="32"/>
  <c r="N1519" i="32"/>
  <c r="N1543" i="32"/>
  <c r="N1567" i="32"/>
  <c r="N1591" i="32"/>
  <c r="N1615" i="32"/>
  <c r="N1639" i="32"/>
  <c r="N1663" i="32"/>
  <c r="N1687" i="32"/>
  <c r="N1711" i="32"/>
  <c r="N1735" i="32"/>
  <c r="N1759" i="32"/>
  <c r="N1782" i="32"/>
  <c r="N1803" i="32"/>
  <c r="N1815" i="32"/>
  <c r="N1827" i="32"/>
  <c r="N1839" i="32"/>
  <c r="N1851" i="32"/>
  <c r="N1863" i="32"/>
  <c r="N1875" i="32"/>
  <c r="N1887" i="32"/>
  <c r="N1899" i="32"/>
  <c r="N1911" i="32"/>
  <c r="N1923" i="32"/>
  <c r="N1935" i="32"/>
  <c r="N1947" i="32"/>
  <c r="N1959" i="32"/>
  <c r="N1971" i="32"/>
  <c r="N1983" i="32"/>
  <c r="N1995" i="32"/>
  <c r="N2007" i="32"/>
  <c r="N2019" i="32"/>
  <c r="N2031" i="32"/>
  <c r="N2043" i="32"/>
  <c r="N2055" i="32"/>
  <c r="N2067" i="32"/>
  <c r="N2079" i="32"/>
  <c r="N2091" i="32"/>
  <c r="N2103" i="32"/>
  <c r="N2115" i="32"/>
  <c r="N2127" i="32"/>
  <c r="N2139" i="32"/>
  <c r="N2151" i="32"/>
  <c r="N2163" i="32"/>
  <c r="N2175" i="32"/>
  <c r="N2187" i="32"/>
  <c r="N2199" i="32"/>
  <c r="N2211" i="32"/>
  <c r="N2223" i="32"/>
  <c r="N2235" i="32"/>
  <c r="N2247" i="32"/>
  <c r="N2259" i="32"/>
  <c r="N2271" i="32"/>
  <c r="N2283" i="32"/>
  <c r="N2295" i="32"/>
  <c r="N2307" i="32"/>
  <c r="N2319" i="32"/>
  <c r="N2331" i="32"/>
  <c r="N2343" i="32"/>
  <c r="N238" i="32"/>
  <c r="N454" i="32"/>
  <c r="N633" i="32"/>
  <c r="N754" i="32"/>
  <c r="N846" i="32"/>
  <c r="N932" i="32"/>
  <c r="N1017" i="32"/>
  <c r="N1074" i="32"/>
  <c r="N1110" i="32"/>
  <c r="N1146" i="32"/>
  <c r="N1182" i="32"/>
  <c r="N1218" i="32"/>
  <c r="N1254" i="32"/>
  <c r="N1290" i="32"/>
  <c r="N1326" i="32"/>
  <c r="N1362" i="32"/>
  <c r="N1398" i="32"/>
  <c r="N1434" i="32"/>
  <c r="N1469" i="32"/>
  <c r="N1495" i="32"/>
  <c r="N1521" i="32"/>
  <c r="N1545" i="32"/>
  <c r="N1569" i="32"/>
  <c r="N1593" i="32"/>
  <c r="N1617" i="32"/>
  <c r="N1641" i="32"/>
  <c r="N1665" i="32"/>
  <c r="N1689" i="32"/>
  <c r="N1713" i="32"/>
  <c r="N1737" i="32"/>
  <c r="N924" i="32"/>
  <c r="N1216" i="32"/>
  <c r="N1432" i="32"/>
  <c r="N1590" i="32"/>
  <c r="N1734" i="32"/>
  <c r="N1816" i="32"/>
  <c r="N1864" i="32"/>
  <c r="N1912" i="32"/>
  <c r="N1960" i="32"/>
  <c r="N2008" i="32"/>
  <c r="N2056" i="32"/>
  <c r="N2104" i="32"/>
  <c r="N2142" i="32"/>
  <c r="N2173" i="32"/>
  <c r="N2200" i="32"/>
  <c r="N2231" i="32"/>
  <c r="N2258" i="32"/>
  <c r="N2286" i="32"/>
  <c r="N2317" i="32"/>
  <c r="N2344" i="32"/>
  <c r="N2368" i="32"/>
  <c r="N2392" i="32"/>
  <c r="N2416" i="32"/>
  <c r="N11" i="32"/>
  <c r="N23" i="32"/>
  <c r="N35" i="32"/>
  <c r="N12" i="32"/>
  <c r="N2423" i="32"/>
  <c r="N37" i="32"/>
  <c r="N3" i="32"/>
  <c r="N2188" i="32"/>
  <c r="N2332" i="32"/>
  <c r="N2090" i="32"/>
  <c r="N2248" i="32"/>
  <c r="N31" i="32"/>
  <c r="N1804" i="32"/>
  <c r="N2092" i="32"/>
  <c r="N2281" i="32"/>
  <c r="N1423" i="32"/>
  <c r="N2257" i="32"/>
  <c r="N22" i="32"/>
  <c r="N177" i="32"/>
  <c r="N992" i="32"/>
  <c r="N1243" i="32"/>
  <c r="N1459" i="32"/>
  <c r="N1613" i="32"/>
  <c r="N1757" i="32"/>
  <c r="N1825" i="32"/>
  <c r="N1873" i="32"/>
  <c r="N1921" i="32"/>
  <c r="N1969" i="32"/>
  <c r="N2017" i="32"/>
  <c r="N2065" i="32"/>
  <c r="N2113" i="32"/>
  <c r="N2147" i="32"/>
  <c r="N2174" i="32"/>
  <c r="N2202" i="32"/>
  <c r="N2233" i="32"/>
  <c r="N2260" i="32"/>
  <c r="N2291" i="32"/>
  <c r="N2318" i="32"/>
  <c r="N2346" i="32"/>
  <c r="N2370" i="32"/>
  <c r="N2394" i="32"/>
  <c r="N2418" i="32"/>
  <c r="N24" i="32"/>
  <c r="N36" i="32"/>
  <c r="N25" i="32"/>
  <c r="N26" i="32"/>
  <c r="N2161" i="32"/>
  <c r="N18" i="32"/>
  <c r="N2221" i="32"/>
  <c r="N2363" i="32"/>
  <c r="N1171" i="32"/>
  <c r="N2222" i="32"/>
  <c r="N32" i="32"/>
  <c r="N1958" i="32"/>
  <c r="N2367" i="32"/>
  <c r="N226" i="32"/>
  <c r="N1014" i="32"/>
  <c r="N1252" i="32"/>
  <c r="N1466" i="32"/>
  <c r="N1614" i="32"/>
  <c r="N1758" i="32"/>
  <c r="N1826" i="32"/>
  <c r="N1874" i="32"/>
  <c r="N1922" i="32"/>
  <c r="N1970" i="32"/>
  <c r="N2018" i="32"/>
  <c r="N2066" i="32"/>
  <c r="N2114" i="32"/>
  <c r="N2149" i="32"/>
  <c r="N2176" i="32"/>
  <c r="N2207" i="32"/>
  <c r="N2234" i="32"/>
  <c r="N2262" i="32"/>
  <c r="N2293" i="32"/>
  <c r="N2320" i="32"/>
  <c r="N2351" i="32"/>
  <c r="N2375" i="32"/>
  <c r="N2399" i="32"/>
  <c r="N13" i="32"/>
  <c r="N2425" i="32"/>
  <c r="N28" i="32"/>
  <c r="N2219" i="32"/>
  <c r="N5" i="32"/>
  <c r="N2162" i="32"/>
  <c r="N2334" i="32"/>
  <c r="N816" i="32"/>
  <c r="N1996" i="32"/>
  <c r="N2339" i="32"/>
  <c r="N1814" i="32"/>
  <c r="N2171" i="32"/>
  <c r="N2415" i="32"/>
  <c r="N393" i="32"/>
  <c r="N1063" i="32"/>
  <c r="N1279" i="32"/>
  <c r="N1492" i="32"/>
  <c r="N1637" i="32"/>
  <c r="N1761" i="32"/>
  <c r="N1828" i="32"/>
  <c r="N1876" i="32"/>
  <c r="N1924" i="32"/>
  <c r="N1972" i="32"/>
  <c r="N2020" i="32"/>
  <c r="N2068" i="32"/>
  <c r="N2116" i="32"/>
  <c r="N2150" i="32"/>
  <c r="N2178" i="32"/>
  <c r="N2209" i="32"/>
  <c r="N2236" i="32"/>
  <c r="N2267" i="32"/>
  <c r="N2294" i="32"/>
  <c r="N2322" i="32"/>
  <c r="N2353" i="32"/>
  <c r="N2377" i="32"/>
  <c r="N2401" i="32"/>
  <c r="N14" i="32"/>
  <c r="N2089" i="32"/>
  <c r="N2305" i="32"/>
  <c r="N2135" i="32"/>
  <c r="N2306" i="32"/>
  <c r="N1387" i="32"/>
  <c r="N2195" i="32"/>
  <c r="N20" i="32"/>
  <c r="N2054" i="32"/>
  <c r="N2391" i="32"/>
  <c r="N442" i="32"/>
  <c r="N1072" i="32"/>
  <c r="N1288" i="32"/>
  <c r="N1493" i="32"/>
  <c r="N1638" i="32"/>
  <c r="N1780" i="32"/>
  <c r="N1837" i="32"/>
  <c r="N1885" i="32"/>
  <c r="N1933" i="32"/>
  <c r="N1981" i="32"/>
  <c r="N2029" i="32"/>
  <c r="N2077" i="32"/>
  <c r="N2123" i="32"/>
  <c r="N2152" i="32"/>
  <c r="N2183" i="32"/>
  <c r="N2210" i="32"/>
  <c r="N2238" i="32"/>
  <c r="N2269" i="32"/>
  <c r="N2296" i="32"/>
  <c r="N2327" i="32"/>
  <c r="N2354" i="32"/>
  <c r="N2378" i="32"/>
  <c r="N2402" i="32"/>
  <c r="N2426" i="32"/>
  <c r="N15" i="32"/>
  <c r="N27" i="32"/>
  <c r="N1994" i="32"/>
  <c r="N19" i="32"/>
  <c r="N1900" i="32"/>
  <c r="N2044" i="32"/>
  <c r="N2250" i="32"/>
  <c r="N7" i="32"/>
  <c r="N1910" i="32"/>
  <c r="N2315" i="32"/>
  <c r="N586" i="32"/>
  <c r="N1099" i="32"/>
  <c r="N1315" i="32"/>
  <c r="N1517" i="32"/>
  <c r="N1661" i="32"/>
  <c r="N1781" i="32"/>
  <c r="N1838" i="32"/>
  <c r="N1886" i="32"/>
  <c r="N1934" i="32"/>
  <c r="N1982" i="32"/>
  <c r="N2030" i="32"/>
  <c r="N2078" i="32"/>
  <c r="N2125" i="32"/>
  <c r="N2154" i="32"/>
  <c r="N2185" i="32"/>
  <c r="N2212" i="32"/>
  <c r="N2243" i="32"/>
  <c r="N2270" i="32"/>
  <c r="N2298" i="32"/>
  <c r="N2329" i="32"/>
  <c r="N2355" i="32"/>
  <c r="N2379" i="32"/>
  <c r="N2403" i="32"/>
  <c r="N2427" i="32"/>
  <c r="N16" i="32"/>
  <c r="N29" i="32"/>
  <c r="N2246" i="32"/>
  <c r="N2382" i="32"/>
  <c r="N30" i="32"/>
  <c r="N2190" i="32"/>
  <c r="N2411" i="32"/>
  <c r="N1565" i="32"/>
  <c r="N2137" i="32"/>
  <c r="N2365" i="32"/>
  <c r="N1733" i="32"/>
  <c r="N2102" i="32"/>
  <c r="N2342" i="32"/>
  <c r="N622" i="32"/>
  <c r="N1108" i="32"/>
  <c r="N1324" i="32"/>
  <c r="N1518" i="32"/>
  <c r="N1662" i="32"/>
  <c r="N1783" i="32"/>
  <c r="N1840" i="32"/>
  <c r="N1888" i="32"/>
  <c r="N1936" i="32"/>
  <c r="N1984" i="32"/>
  <c r="N2032" i="32"/>
  <c r="N2080" i="32"/>
  <c r="N2126" i="32"/>
  <c r="N2159" i="32"/>
  <c r="N2186" i="32"/>
  <c r="N2214" i="32"/>
  <c r="N2245" i="32"/>
  <c r="N2272" i="32"/>
  <c r="N2303" i="32"/>
  <c r="N2330" i="32"/>
  <c r="N2356" i="32"/>
  <c r="N2380" i="32"/>
  <c r="N2404" i="32"/>
  <c r="N4" i="32"/>
  <c r="N17" i="32"/>
  <c r="N2274" i="32"/>
  <c r="N2406" i="32"/>
  <c r="N2042" i="32"/>
  <c r="N6" i="32"/>
  <c r="N1709" i="32"/>
  <c r="N2164" i="32"/>
  <c r="N2389" i="32"/>
  <c r="N1862" i="32"/>
  <c r="N2226" i="32"/>
  <c r="N10" i="32"/>
  <c r="N720" i="32"/>
  <c r="N1135" i="32"/>
  <c r="N1351" i="32"/>
  <c r="N1541" i="32"/>
  <c r="N1685" i="32"/>
  <c r="N1798" i="32"/>
  <c r="N1849" i="32"/>
  <c r="N1897" i="32"/>
  <c r="N1945" i="32"/>
  <c r="N1993" i="32"/>
  <c r="N2041" i="32"/>
  <c r="N2128" i="32"/>
  <c r="N2358" i="32"/>
  <c r="N2387" i="32"/>
  <c r="N1852" i="32"/>
  <c r="N2308" i="32"/>
  <c r="N2140" i="32"/>
  <c r="N752" i="32"/>
  <c r="N1144" i="32"/>
  <c r="N1360" i="32"/>
  <c r="N1542" i="32"/>
  <c r="N1686" i="32"/>
  <c r="N1802" i="32"/>
  <c r="N1850" i="32"/>
  <c r="N1898" i="32"/>
  <c r="N1946" i="32"/>
  <c r="N2279" i="32"/>
  <c r="N1948" i="32"/>
  <c r="N2413" i="32"/>
  <c r="N2198" i="32"/>
  <c r="N838" i="32"/>
  <c r="N1180" i="32"/>
  <c r="N1396" i="32"/>
  <c r="N1566" i="32"/>
  <c r="N1710" i="32"/>
  <c r="N1813" i="32"/>
  <c r="N1861" i="32"/>
  <c r="N1909" i="32"/>
  <c r="N1957" i="32"/>
  <c r="N2005" i="32"/>
  <c r="N2053" i="32"/>
  <c r="N2101" i="32"/>
  <c r="N2138" i="32"/>
  <c r="N2166" i="32"/>
  <c r="N2197" i="32"/>
  <c r="N2224" i="32"/>
  <c r="N2255" i="32"/>
  <c r="N2282" i="32"/>
  <c r="N2310" i="32"/>
  <c r="N2341" i="32"/>
  <c r="N2366" i="32"/>
  <c r="N2390" i="32"/>
  <c r="N2414" i="32"/>
  <c r="N8" i="32"/>
  <c r="N21" i="32"/>
  <c r="N33" i="32"/>
  <c r="N906" i="32"/>
  <c r="N1207" i="32"/>
  <c r="N1589" i="32"/>
  <c r="N2006" i="32"/>
  <c r="N2284" i="32"/>
  <c r="N34" i="32"/>
  <c r="K97" i="24"/>
  <c r="C636" i="1"/>
  <c r="S402" i="1"/>
  <c r="I402" i="1"/>
  <c r="G402" i="1"/>
  <c r="F402" i="1"/>
  <c r="C402" i="1"/>
  <c r="C29" i="1"/>
  <c r="C526" i="1"/>
  <c r="C18" i="1"/>
  <c r="C10" i="1"/>
  <c r="C49" i="1"/>
  <c r="C33" i="1"/>
  <c r="C25" i="1"/>
  <c r="C98" i="1"/>
  <c r="C139" i="1"/>
  <c r="C157" i="1"/>
  <c r="C225" i="1"/>
  <c r="C234" i="1"/>
  <c r="C283" i="1"/>
  <c r="C275" i="1"/>
  <c r="C267" i="1"/>
  <c r="C289" i="1"/>
  <c r="C342" i="1"/>
  <c r="C326" i="1"/>
  <c r="C425" i="1"/>
  <c r="C454" i="1"/>
  <c r="C490" i="1"/>
  <c r="C524" i="1"/>
  <c r="C547" i="1"/>
  <c r="C580" i="1"/>
  <c r="C598" i="1"/>
  <c r="C639" i="1"/>
  <c r="C50" i="24"/>
  <c r="C292" i="24"/>
  <c r="C215" i="24"/>
  <c r="C139" i="24"/>
  <c r="C66" i="24"/>
  <c r="E204" i="24"/>
  <c r="K277" i="24"/>
  <c r="S13" i="24"/>
  <c r="S21" i="24"/>
  <c r="S29" i="24"/>
  <c r="S37" i="24"/>
  <c r="S45" i="24"/>
  <c r="S54" i="24"/>
  <c r="S62" i="24"/>
  <c r="S70" i="24"/>
  <c r="S78" i="24"/>
  <c r="S86" i="24"/>
  <c r="S94" i="24"/>
  <c r="S102" i="24"/>
  <c r="S110" i="24"/>
  <c r="S118" i="24"/>
  <c r="S126" i="24"/>
  <c r="S134" i="24"/>
  <c r="S142" i="24"/>
  <c r="S150" i="24"/>
  <c r="S158" i="24"/>
  <c r="S166" i="24"/>
  <c r="S175" i="24"/>
  <c r="S184" i="24"/>
  <c r="S192" i="24"/>
  <c r="S200" i="24"/>
  <c r="S209" i="24"/>
  <c r="S217" i="24"/>
  <c r="S225" i="24"/>
  <c r="S235" i="24"/>
  <c r="S245" i="24"/>
  <c r="S255" i="24"/>
  <c r="S264" i="24"/>
  <c r="S272" i="24"/>
  <c r="S280" i="24"/>
  <c r="S288" i="24"/>
  <c r="S296" i="24"/>
  <c r="S304" i="24"/>
  <c r="S312" i="24"/>
  <c r="S320" i="24"/>
  <c r="S328" i="24"/>
  <c r="S336" i="24"/>
  <c r="S345" i="24"/>
  <c r="H16" i="24"/>
  <c r="H32" i="24"/>
  <c r="H40" i="24"/>
  <c r="H57" i="24"/>
  <c r="H65" i="24"/>
  <c r="H73" i="24"/>
  <c r="H81" i="24"/>
  <c r="H89" i="24"/>
  <c r="H97" i="24"/>
  <c r="H105" i="24"/>
  <c r="H113" i="24"/>
  <c r="H121" i="24"/>
  <c r="H129" i="24"/>
  <c r="H137" i="24"/>
  <c r="H145" i="24"/>
  <c r="H153" i="24"/>
  <c r="H161" i="24"/>
  <c r="H169" i="24"/>
  <c r="H178" i="24"/>
  <c r="H187" i="24"/>
  <c r="H195" i="24"/>
  <c r="H203" i="24"/>
  <c r="H212" i="24"/>
  <c r="H220" i="24"/>
  <c r="H229" i="24"/>
  <c r="H238" i="24"/>
  <c r="H249" i="24"/>
  <c r="H258" i="24"/>
  <c r="H267" i="24"/>
  <c r="H275" i="24"/>
  <c r="H283" i="24"/>
  <c r="H291" i="24"/>
  <c r="H299" i="24"/>
  <c r="H307" i="24"/>
  <c r="H315" i="24"/>
  <c r="H323" i="24"/>
  <c r="H331" i="24"/>
  <c r="H339" i="24"/>
  <c r="H349" i="24"/>
  <c r="K19" i="24"/>
  <c r="K27" i="24"/>
  <c r="K35" i="24"/>
  <c r="S14" i="24"/>
  <c r="S22" i="24"/>
  <c r="S30" i="24"/>
  <c r="S38" i="24"/>
  <c r="S46" i="24"/>
  <c r="S55" i="24"/>
  <c r="S63" i="24"/>
  <c r="S71" i="24"/>
  <c r="S79" i="24"/>
  <c r="S87" i="24"/>
  <c r="S95" i="24"/>
  <c r="S103" i="24"/>
  <c r="S111" i="24"/>
  <c r="S119" i="24"/>
  <c r="S127" i="24"/>
  <c r="S135" i="24"/>
  <c r="S143" i="24"/>
  <c r="S151" i="24"/>
  <c r="S159" i="24"/>
  <c r="S167" i="24"/>
  <c r="S176" i="24"/>
  <c r="S185" i="24"/>
  <c r="S193" i="24"/>
  <c r="S201" i="24"/>
  <c r="S210" i="24"/>
  <c r="S218" i="24"/>
  <c r="S227" i="24"/>
  <c r="S236" i="24"/>
  <c r="S247" i="24"/>
  <c r="S256" i="24"/>
  <c r="S265" i="24"/>
  <c r="S273" i="24"/>
  <c r="S281" i="24"/>
  <c r="S289" i="24"/>
  <c r="S297" i="24"/>
  <c r="S305" i="24"/>
  <c r="S313" i="24"/>
  <c r="S321" i="24"/>
  <c r="S329" i="24"/>
  <c r="S337" i="24"/>
  <c r="S347" i="24"/>
  <c r="H17" i="24"/>
  <c r="H25" i="24"/>
  <c r="H33" i="24"/>
  <c r="H41" i="24"/>
  <c r="H58" i="24"/>
  <c r="H66" i="24"/>
  <c r="H74" i="24"/>
  <c r="H82" i="24"/>
  <c r="H90" i="24"/>
  <c r="H98" i="24"/>
  <c r="H106" i="24"/>
  <c r="H114" i="24"/>
  <c r="H122" i="24"/>
  <c r="H130" i="24"/>
  <c r="H138" i="24"/>
  <c r="H146" i="24"/>
  <c r="H154" i="24"/>
  <c r="H162" i="24"/>
  <c r="H171" i="24"/>
  <c r="H179" i="24"/>
  <c r="H188" i="24"/>
  <c r="H196" i="24"/>
  <c r="H204" i="24"/>
  <c r="H213" i="24"/>
  <c r="H221" i="24"/>
  <c r="H230" i="24"/>
  <c r="H241" i="24"/>
  <c r="H250" i="24"/>
  <c r="H259" i="24"/>
  <c r="H268" i="24"/>
  <c r="H276" i="24"/>
  <c r="H284" i="24"/>
  <c r="H292" i="24"/>
  <c r="H300" i="24"/>
  <c r="H308" i="24"/>
  <c r="H316" i="24"/>
  <c r="H324" i="24"/>
  <c r="H332" i="24"/>
  <c r="H12" i="24"/>
  <c r="K20" i="24"/>
  <c r="S15" i="24"/>
  <c r="S23" i="24"/>
  <c r="S31" i="24"/>
  <c r="S39" i="24"/>
  <c r="S47" i="24"/>
  <c r="S56" i="24"/>
  <c r="S64" i="24"/>
  <c r="S72" i="24"/>
  <c r="S80" i="24"/>
  <c r="S88" i="24"/>
  <c r="S96" i="24"/>
  <c r="S104" i="24"/>
  <c r="S112" i="24"/>
  <c r="S120" i="24"/>
  <c r="S128" i="24"/>
  <c r="S136" i="24"/>
  <c r="S144" i="24"/>
  <c r="S152" i="24"/>
  <c r="S160" i="24"/>
  <c r="S168" i="24"/>
  <c r="S177" i="24"/>
  <c r="S186" i="24"/>
  <c r="S194" i="24"/>
  <c r="S202" i="24"/>
  <c r="S211" i="24"/>
  <c r="S219" i="24"/>
  <c r="S228" i="24"/>
  <c r="S237" i="24"/>
  <c r="S248" i="24"/>
  <c r="S257" i="24"/>
  <c r="S266" i="24"/>
  <c r="S274" i="24"/>
  <c r="S282" i="24"/>
  <c r="S290" i="24"/>
  <c r="S298" i="24"/>
  <c r="S306" i="24"/>
  <c r="S314" i="24"/>
  <c r="S322" i="24"/>
  <c r="S330" i="24"/>
  <c r="S338" i="24"/>
  <c r="S348" i="24"/>
  <c r="H18" i="24"/>
  <c r="H26" i="24"/>
  <c r="H34" i="24"/>
  <c r="H42" i="24"/>
  <c r="H59" i="24"/>
  <c r="H67" i="24"/>
  <c r="H75" i="24"/>
  <c r="H83" i="24"/>
  <c r="H91" i="24"/>
  <c r="H99" i="24"/>
  <c r="H107" i="24"/>
  <c r="H115" i="24"/>
  <c r="H123" i="24"/>
  <c r="H131" i="24"/>
  <c r="H139" i="24"/>
  <c r="H147" i="24"/>
  <c r="H155" i="24"/>
  <c r="H163" i="24"/>
  <c r="H172" i="24"/>
  <c r="H180" i="24"/>
  <c r="H189" i="24"/>
  <c r="H197" i="24"/>
  <c r="H205" i="24"/>
  <c r="H214" i="24"/>
  <c r="H222" i="24"/>
  <c r="H232" i="24"/>
  <c r="H251" i="24"/>
  <c r="H260" i="24"/>
  <c r="H269" i="24"/>
  <c r="H277" i="24"/>
  <c r="H285" i="24"/>
  <c r="H293" i="24"/>
  <c r="H301" i="24"/>
  <c r="H309" i="24"/>
  <c r="H317" i="24"/>
  <c r="H325" i="24"/>
  <c r="H333" i="24"/>
  <c r="H342" i="24"/>
  <c r="K13" i="24"/>
  <c r="K21" i="24"/>
  <c r="S16" i="24"/>
  <c r="S24" i="24"/>
  <c r="S32" i="24"/>
  <c r="S40" i="24"/>
  <c r="S48" i="24"/>
  <c r="S57" i="24"/>
  <c r="S65" i="24"/>
  <c r="S73" i="24"/>
  <c r="S81" i="24"/>
  <c r="S89" i="24"/>
  <c r="S97" i="24"/>
  <c r="S105" i="24"/>
  <c r="S113" i="24"/>
  <c r="S121" i="24"/>
  <c r="S129" i="24"/>
  <c r="S137" i="24"/>
  <c r="S145" i="24"/>
  <c r="S153" i="24"/>
  <c r="S161" i="24"/>
  <c r="S169" i="24"/>
  <c r="S178" i="24"/>
  <c r="S187" i="24"/>
  <c r="S195" i="24"/>
  <c r="S203" i="24"/>
  <c r="S212" i="24"/>
  <c r="S220" i="24"/>
  <c r="S229" i="24"/>
  <c r="S238" i="24"/>
  <c r="S249" i="24"/>
  <c r="S258" i="24"/>
  <c r="S267" i="24"/>
  <c r="S275" i="24"/>
  <c r="S283" i="24"/>
  <c r="S291" i="24"/>
  <c r="S299" i="24"/>
  <c r="S307" i="24"/>
  <c r="S315" i="24"/>
  <c r="S323" i="24"/>
  <c r="S331" i="24"/>
  <c r="S339" i="24"/>
  <c r="S349" i="24"/>
  <c r="H19" i="24"/>
  <c r="H27" i="24"/>
  <c r="H35" i="24"/>
  <c r="H43" i="24"/>
  <c r="H60" i="24"/>
  <c r="H68" i="24"/>
  <c r="H76" i="24"/>
  <c r="H84" i="24"/>
  <c r="H100" i="24"/>
  <c r="H108" i="24"/>
  <c r="H116" i="24"/>
  <c r="H124" i="24"/>
  <c r="H132" i="24"/>
  <c r="H140" i="24"/>
  <c r="H148" i="24"/>
  <c r="H156" i="24"/>
  <c r="H164" i="24"/>
  <c r="H173" i="24"/>
  <c r="H181" i="24"/>
  <c r="H190" i="24"/>
  <c r="H198" i="24"/>
  <c r="H207" i="24"/>
  <c r="H215" i="24"/>
  <c r="H233" i="24"/>
  <c r="H261" i="24"/>
  <c r="H270" i="24"/>
  <c r="H278" i="24"/>
  <c r="H286" i="24"/>
  <c r="H294" i="24"/>
  <c r="H302" i="24"/>
  <c r="H310" i="24"/>
  <c r="H318" i="24"/>
  <c r="H326" i="24"/>
  <c r="H334" i="24"/>
  <c r="H343" i="24"/>
  <c r="K14" i="24"/>
  <c r="K22" i="24"/>
  <c r="S17" i="24"/>
  <c r="S25" i="24"/>
  <c r="S33" i="24"/>
  <c r="S41" i="24"/>
  <c r="S49" i="24"/>
  <c r="S58" i="24"/>
  <c r="S66" i="24"/>
  <c r="S74" i="24"/>
  <c r="S82" i="24"/>
  <c r="S90" i="24"/>
  <c r="S98" i="24"/>
  <c r="S106" i="24"/>
  <c r="S114" i="24"/>
  <c r="S122" i="24"/>
  <c r="S130" i="24"/>
  <c r="S138" i="24"/>
  <c r="S146" i="24"/>
  <c r="S154" i="24"/>
  <c r="S162" i="24"/>
  <c r="S171" i="24"/>
  <c r="S179" i="24"/>
  <c r="S188" i="24"/>
  <c r="S196" i="24"/>
  <c r="S204" i="24"/>
  <c r="S213" i="24"/>
  <c r="S221" i="24"/>
  <c r="S230" i="24"/>
  <c r="S241" i="24"/>
  <c r="S250" i="24"/>
  <c r="S259" i="24"/>
  <c r="S268" i="24"/>
  <c r="S276" i="24"/>
  <c r="S284" i="24"/>
  <c r="S292" i="24"/>
  <c r="S300" i="24"/>
  <c r="S308" i="24"/>
  <c r="S316" i="24"/>
  <c r="S324" i="24"/>
  <c r="S332" i="24"/>
  <c r="S341" i="24"/>
  <c r="S12" i="24"/>
  <c r="H20" i="24"/>
  <c r="H28" i="24"/>
  <c r="H36" i="24"/>
  <c r="H44" i="24"/>
  <c r="H53" i="24"/>
  <c r="H61" i="24"/>
  <c r="H69" i="24"/>
  <c r="H77" i="24"/>
  <c r="H85" i="24"/>
  <c r="H93" i="24"/>
  <c r="H101" i="24"/>
  <c r="H109" i="24"/>
  <c r="H117" i="24"/>
  <c r="H125" i="24"/>
  <c r="H133" i="24"/>
  <c r="H141" i="24"/>
  <c r="H149" i="24"/>
  <c r="H157" i="24"/>
  <c r="H165" i="24"/>
  <c r="H174" i="24"/>
  <c r="H183" i="24"/>
  <c r="H191" i="24"/>
  <c r="H199" i="24"/>
  <c r="H216" i="24"/>
  <c r="H224" i="24"/>
  <c r="H234" i="24"/>
  <c r="H262" i="24"/>
  <c r="H271" i="24"/>
  <c r="H279" i="24"/>
  <c r="H287" i="24"/>
  <c r="H295" i="24"/>
  <c r="H303" i="24"/>
  <c r="H311" i="24"/>
  <c r="H319" i="24"/>
  <c r="H327" i="24"/>
  <c r="H335" i="24"/>
  <c r="H344" i="24"/>
  <c r="K15" i="24"/>
  <c r="K23" i="24"/>
  <c r="S18" i="24"/>
  <c r="S26" i="24"/>
  <c r="S34" i="24"/>
  <c r="S42" i="24"/>
  <c r="S50" i="24"/>
  <c r="S59" i="24"/>
  <c r="S67" i="24"/>
  <c r="S75" i="24"/>
  <c r="S83" i="24"/>
  <c r="S91" i="24"/>
  <c r="S99" i="24"/>
  <c r="S107" i="24"/>
  <c r="S115" i="24"/>
  <c r="S123" i="24"/>
  <c r="S131" i="24"/>
  <c r="S139" i="24"/>
  <c r="S147" i="24"/>
  <c r="S155" i="24"/>
  <c r="S163" i="24"/>
  <c r="S172" i="24"/>
  <c r="S180" i="24"/>
  <c r="S189" i="24"/>
  <c r="S197" i="24"/>
  <c r="S205" i="24"/>
  <c r="S214" i="24"/>
  <c r="S222" i="24"/>
  <c r="S232" i="24"/>
  <c r="S242" i="24"/>
  <c r="S251" i="24"/>
  <c r="S260" i="24"/>
  <c r="S269" i="24"/>
  <c r="S277" i="24"/>
  <c r="S285" i="24"/>
  <c r="S293" i="24"/>
  <c r="S301" i="24"/>
  <c r="S309" i="24"/>
  <c r="S317" i="24"/>
  <c r="S325" i="24"/>
  <c r="S333" i="24"/>
  <c r="S342" i="24"/>
  <c r="H13" i="24"/>
  <c r="H21" i="24"/>
  <c r="H29" i="24"/>
  <c r="H37" i="24"/>
  <c r="H45" i="24"/>
  <c r="H54" i="24"/>
  <c r="H62" i="24"/>
  <c r="H70" i="24"/>
  <c r="H78" i="24"/>
  <c r="H86" i="24"/>
  <c r="H94" i="24"/>
  <c r="H102" i="24"/>
  <c r="H110" i="24"/>
  <c r="H118" i="24"/>
  <c r="H126" i="24"/>
  <c r="H134" i="24"/>
  <c r="H142" i="24"/>
  <c r="H150" i="24"/>
  <c r="H158" i="24"/>
  <c r="H166" i="24"/>
  <c r="H175" i="24"/>
  <c r="H184" i="24"/>
  <c r="H192" i="24"/>
  <c r="H200" i="24"/>
  <c r="H209" i="24"/>
  <c r="H217" i="24"/>
  <c r="H225" i="24"/>
  <c r="H235" i="24"/>
  <c r="H264" i="24"/>
  <c r="H272" i="24"/>
  <c r="H280" i="24"/>
  <c r="H288" i="24"/>
  <c r="H296" i="24"/>
  <c r="H304" i="24"/>
  <c r="H312" i="24"/>
  <c r="H320" i="24"/>
  <c r="H328" i="24"/>
  <c r="H336" i="24"/>
  <c r="K16" i="24"/>
  <c r="K24" i="24"/>
  <c r="S20" i="24"/>
  <c r="S28" i="24"/>
  <c r="S36" i="24"/>
  <c r="S44" i="24"/>
  <c r="S53" i="24"/>
  <c r="S61" i="24"/>
  <c r="S69" i="24"/>
  <c r="S77" i="24"/>
  <c r="S85" i="24"/>
  <c r="S93" i="24"/>
  <c r="S101" i="24"/>
  <c r="S109" i="24"/>
  <c r="S117" i="24"/>
  <c r="S125" i="24"/>
  <c r="S133" i="24"/>
  <c r="S141" i="24"/>
  <c r="S149" i="24"/>
  <c r="S157" i="24"/>
  <c r="S165" i="24"/>
  <c r="S174" i="24"/>
  <c r="S183" i="24"/>
  <c r="S191" i="24"/>
  <c r="S199" i="24"/>
  <c r="S208" i="24"/>
  <c r="S216" i="24"/>
  <c r="S224" i="24"/>
  <c r="S234" i="24"/>
  <c r="S244" i="24"/>
  <c r="S253" i="24"/>
  <c r="S262" i="24"/>
  <c r="S271" i="24"/>
  <c r="S279" i="24"/>
  <c r="S287" i="24"/>
  <c r="S295" i="24"/>
  <c r="S303" i="24"/>
  <c r="S311" i="24"/>
  <c r="S319" i="24"/>
  <c r="S327" i="24"/>
  <c r="S335" i="24"/>
  <c r="S344" i="24"/>
  <c r="H15" i="24"/>
  <c r="H23" i="24"/>
  <c r="H31" i="24"/>
  <c r="H39" i="24"/>
  <c r="H47" i="24"/>
  <c r="H56" i="24"/>
  <c r="H64" i="24"/>
  <c r="H72" i="24"/>
  <c r="H80" i="24"/>
  <c r="H88" i="24"/>
  <c r="H96" i="24"/>
  <c r="H104" i="24"/>
  <c r="H112" i="24"/>
  <c r="H120" i="24"/>
  <c r="H128" i="24"/>
  <c r="H136" i="24"/>
  <c r="H144" i="24"/>
  <c r="H152" i="24"/>
  <c r="H160" i="24"/>
  <c r="H168" i="24"/>
  <c r="H177" i="24"/>
  <c r="H186" i="24"/>
  <c r="H194" i="24"/>
  <c r="H202" i="24"/>
  <c r="H211" i="24"/>
  <c r="H219" i="24"/>
  <c r="H228" i="24"/>
  <c r="H237" i="24"/>
  <c r="H248" i="24"/>
  <c r="H266" i="24"/>
  <c r="H274" i="24"/>
  <c r="H282" i="24"/>
  <c r="H290" i="24"/>
  <c r="H298" i="24"/>
  <c r="H306" i="24"/>
  <c r="H314" i="24"/>
  <c r="H322" i="24"/>
  <c r="H330" i="24"/>
  <c r="H338" i="24"/>
  <c r="H348" i="24"/>
  <c r="K18" i="24"/>
  <c r="K26" i="24"/>
  <c r="K34" i="24"/>
  <c r="K42" i="24"/>
  <c r="S19" i="24"/>
  <c r="S84" i="24"/>
  <c r="S148" i="24"/>
  <c r="S215" i="24"/>
  <c r="S286" i="24"/>
  <c r="H14" i="24"/>
  <c r="H79" i="24"/>
  <c r="H143" i="24"/>
  <c r="H210" i="24"/>
  <c r="H281" i="24"/>
  <c r="H347" i="24"/>
  <c r="K33" i="24"/>
  <c r="K44" i="24"/>
  <c r="K53" i="24"/>
  <c r="K61" i="24"/>
  <c r="K69" i="24"/>
  <c r="K77" i="24"/>
  <c r="K85" i="24"/>
  <c r="K93" i="24"/>
  <c r="K101" i="24"/>
  <c r="K109" i="24"/>
  <c r="K117" i="24"/>
  <c r="K125" i="24"/>
  <c r="K133" i="24"/>
  <c r="K141" i="24"/>
  <c r="K149" i="24"/>
  <c r="K157" i="24"/>
  <c r="K165" i="24"/>
  <c r="K174" i="24"/>
  <c r="K183" i="24"/>
  <c r="K191" i="24"/>
  <c r="K199" i="24"/>
  <c r="K208" i="24"/>
  <c r="K216" i="24"/>
  <c r="K224" i="24"/>
  <c r="K234" i="24"/>
  <c r="K244" i="24"/>
  <c r="K253" i="24"/>
  <c r="K262" i="24"/>
  <c r="K271" i="24"/>
  <c r="K279" i="24"/>
  <c r="K287" i="24"/>
  <c r="K295" i="24"/>
  <c r="K303" i="24"/>
  <c r="K311" i="24"/>
  <c r="K319" i="24"/>
  <c r="K327" i="24"/>
  <c r="K335" i="24"/>
  <c r="K344" i="24"/>
  <c r="S27" i="24"/>
  <c r="S92" i="24"/>
  <c r="S156" i="24"/>
  <c r="S223" i="24"/>
  <c r="S294" i="24"/>
  <c r="H22" i="24"/>
  <c r="H87" i="24"/>
  <c r="H151" i="24"/>
  <c r="H218" i="24"/>
  <c r="H289" i="24"/>
  <c r="K17" i="24"/>
  <c r="K36" i="24"/>
  <c r="K45" i="24"/>
  <c r="K54" i="24"/>
  <c r="K62" i="24"/>
  <c r="K70" i="24"/>
  <c r="K78" i="24"/>
  <c r="K86" i="24"/>
  <c r="K94" i="24"/>
  <c r="K102" i="24"/>
  <c r="K110" i="24"/>
  <c r="K118" i="24"/>
  <c r="K126" i="24"/>
  <c r="K134" i="24"/>
  <c r="K142" i="24"/>
  <c r="K150" i="24"/>
  <c r="K158" i="24"/>
  <c r="K166" i="24"/>
  <c r="K175" i="24"/>
  <c r="K184" i="24"/>
  <c r="K192" i="24"/>
  <c r="K200" i="24"/>
  <c r="K209" i="24"/>
  <c r="K217" i="24"/>
  <c r="K225" i="24"/>
  <c r="K235" i="24"/>
  <c r="K245" i="24"/>
  <c r="K255" i="24"/>
  <c r="K264" i="24"/>
  <c r="K272" i="24"/>
  <c r="K280" i="24"/>
  <c r="K288" i="24"/>
  <c r="K296" i="24"/>
  <c r="K304" i="24"/>
  <c r="K312" i="24"/>
  <c r="K320" i="24"/>
  <c r="K328" i="24"/>
  <c r="K336" i="24"/>
  <c r="K345" i="24"/>
  <c r="S35" i="24"/>
  <c r="S100" i="24"/>
  <c r="S164" i="24"/>
  <c r="S233" i="24"/>
  <c r="S302" i="24"/>
  <c r="H30" i="24"/>
  <c r="H95" i="24"/>
  <c r="H159" i="24"/>
  <c r="H227" i="24"/>
  <c r="H297" i="24"/>
  <c r="K25" i="24"/>
  <c r="K37" i="24"/>
  <c r="K46" i="24"/>
  <c r="K55" i="24"/>
  <c r="K63" i="24"/>
  <c r="K71" i="24"/>
  <c r="K79" i="24"/>
  <c r="K87" i="24"/>
  <c r="K95" i="24"/>
  <c r="K103" i="24"/>
  <c r="K111" i="24"/>
  <c r="K119" i="24"/>
  <c r="K127" i="24"/>
  <c r="K135" i="24"/>
  <c r="K143" i="24"/>
  <c r="K151" i="24"/>
  <c r="K159" i="24"/>
  <c r="K167" i="24"/>
  <c r="K176" i="24"/>
  <c r="K185" i="24"/>
  <c r="K193" i="24"/>
  <c r="K201" i="24"/>
  <c r="K210" i="24"/>
  <c r="K218" i="24"/>
  <c r="K227" i="24"/>
  <c r="K236" i="24"/>
  <c r="K247" i="24"/>
  <c r="K256" i="24"/>
  <c r="K265" i="24"/>
  <c r="K273" i="24"/>
  <c r="K281" i="24"/>
  <c r="K289" i="24"/>
  <c r="K297" i="24"/>
  <c r="K305" i="24"/>
  <c r="K313" i="24"/>
  <c r="K321" i="24"/>
  <c r="K329" i="24"/>
  <c r="K337" i="24"/>
  <c r="K347" i="24"/>
  <c r="S43" i="24"/>
  <c r="S108" i="24"/>
  <c r="S173" i="24"/>
  <c r="S243" i="24"/>
  <c r="S310" i="24"/>
  <c r="H38" i="24"/>
  <c r="H103" i="24"/>
  <c r="H167" i="24"/>
  <c r="H236" i="24"/>
  <c r="H305" i="24"/>
  <c r="K28" i="24"/>
  <c r="K38" i="24"/>
  <c r="K47" i="24"/>
  <c r="K56" i="24"/>
  <c r="K64" i="24"/>
  <c r="K72" i="24"/>
  <c r="K80" i="24"/>
  <c r="K88" i="24"/>
  <c r="K96" i="24"/>
  <c r="K104" i="24"/>
  <c r="K112" i="24"/>
  <c r="K120" i="24"/>
  <c r="K128" i="24"/>
  <c r="K136" i="24"/>
  <c r="K144" i="24"/>
  <c r="K152" i="24"/>
  <c r="K160" i="24"/>
  <c r="K168" i="24"/>
  <c r="K177" i="24"/>
  <c r="K186" i="24"/>
  <c r="K194" i="24"/>
  <c r="K202" i="24"/>
  <c r="K211" i="24"/>
  <c r="K219" i="24"/>
  <c r="K228" i="24"/>
  <c r="K237" i="24"/>
  <c r="K248" i="24"/>
  <c r="K257" i="24"/>
  <c r="K266" i="24"/>
  <c r="K274" i="24"/>
  <c r="K282" i="24"/>
  <c r="K290" i="24"/>
  <c r="K298" i="24"/>
  <c r="K306" i="24"/>
  <c r="K314" i="24"/>
  <c r="K322" i="24"/>
  <c r="K330" i="24"/>
  <c r="K338" i="24"/>
  <c r="K348" i="24"/>
  <c r="S60" i="24"/>
  <c r="S124" i="24"/>
  <c r="S190" i="24"/>
  <c r="S261" i="24"/>
  <c r="S326" i="24"/>
  <c r="H55" i="24"/>
  <c r="H119" i="24"/>
  <c r="H185" i="24"/>
  <c r="H256" i="24"/>
  <c r="H321" i="24"/>
  <c r="K30" i="24"/>
  <c r="K40" i="24"/>
  <c r="K49" i="24"/>
  <c r="K58" i="24"/>
  <c r="K66" i="24"/>
  <c r="K74" i="24"/>
  <c r="K82" i="24"/>
  <c r="K90" i="24"/>
  <c r="K98" i="24"/>
  <c r="K106" i="24"/>
  <c r="K114" i="24"/>
  <c r="K122" i="24"/>
  <c r="K130" i="24"/>
  <c r="K138" i="24"/>
  <c r="K146" i="24"/>
  <c r="K154" i="24"/>
  <c r="K162" i="24"/>
  <c r="K171" i="24"/>
  <c r="K179" i="24"/>
  <c r="K188" i="24"/>
  <c r="K196" i="24"/>
  <c r="K204" i="24"/>
  <c r="K213" i="24"/>
  <c r="K221" i="24"/>
  <c r="K230" i="24"/>
  <c r="K241" i="24"/>
  <c r="K250" i="24"/>
  <c r="K259" i="24"/>
  <c r="K268" i="24"/>
  <c r="K276" i="24"/>
  <c r="K284" i="24"/>
  <c r="K292" i="24"/>
  <c r="K300" i="24"/>
  <c r="K308" i="24"/>
  <c r="K316" i="24"/>
  <c r="K324" i="24"/>
  <c r="K332" i="24"/>
  <c r="K341" i="24"/>
  <c r="K12" i="24"/>
  <c r="E45" i="24"/>
  <c r="E54" i="24"/>
  <c r="E94" i="24"/>
  <c r="E102" i="24"/>
  <c r="E192" i="24"/>
  <c r="E200" i="24"/>
  <c r="E245" i="24"/>
  <c r="E255" i="24"/>
  <c r="E345" i="24"/>
  <c r="E24" i="24"/>
  <c r="C56" i="24"/>
  <c r="C64" i="24"/>
  <c r="C72" i="24"/>
  <c r="C80" i="24"/>
  <c r="C88" i="24"/>
  <c r="C96" i="24"/>
  <c r="C104" i="24"/>
  <c r="C112" i="24"/>
  <c r="C120" i="24"/>
  <c r="C128" i="24"/>
  <c r="C136" i="24"/>
  <c r="C144" i="24"/>
  <c r="C152" i="24"/>
  <c r="C160" i="24"/>
  <c r="C168" i="24"/>
  <c r="C177" i="24"/>
  <c r="C186" i="24"/>
  <c r="C194" i="24"/>
  <c r="C202" i="24"/>
  <c r="C211" i="24"/>
  <c r="C219" i="24"/>
  <c r="C228" i="24"/>
  <c r="C237" i="24"/>
  <c r="C248" i="24"/>
  <c r="C257" i="24"/>
  <c r="C266" i="24"/>
  <c r="S51" i="24"/>
  <c r="S207" i="24"/>
  <c r="H63" i="24"/>
  <c r="H247" i="24"/>
  <c r="K32" i="24"/>
  <c r="K59" i="24"/>
  <c r="K81" i="24"/>
  <c r="K100" i="24"/>
  <c r="K123" i="24"/>
  <c r="K145" i="24"/>
  <c r="K164" i="24"/>
  <c r="K189" i="24"/>
  <c r="K212" i="24"/>
  <c r="K233" i="24"/>
  <c r="K260" i="24"/>
  <c r="K283" i="24"/>
  <c r="K302" i="24"/>
  <c r="K325" i="24"/>
  <c r="K349" i="24"/>
  <c r="E72" i="24"/>
  <c r="E106" i="24"/>
  <c r="E171" i="24"/>
  <c r="E179" i="24"/>
  <c r="E188" i="24"/>
  <c r="E197" i="24"/>
  <c r="E207" i="24"/>
  <c r="E223" i="24"/>
  <c r="E233" i="24"/>
  <c r="E243" i="24"/>
  <c r="E253" i="24"/>
  <c r="C59" i="24"/>
  <c r="C68" i="24"/>
  <c r="C77" i="24"/>
  <c r="C86" i="24"/>
  <c r="C95" i="24"/>
  <c r="C105" i="24"/>
  <c r="C114" i="24"/>
  <c r="C123" i="24"/>
  <c r="C132" i="24"/>
  <c r="C141" i="24"/>
  <c r="C150" i="24"/>
  <c r="C159" i="24"/>
  <c r="C169" i="24"/>
  <c r="C179" i="24"/>
  <c r="C189" i="24"/>
  <c r="C198" i="24"/>
  <c r="C208" i="24"/>
  <c r="C217" i="24"/>
  <c r="C227" i="24"/>
  <c r="C238" i="24"/>
  <c r="C250" i="24"/>
  <c r="C260" i="24"/>
  <c r="C270" i="24"/>
  <c r="C278" i="24"/>
  <c r="C286" i="24"/>
  <c r="C294" i="24"/>
  <c r="C302" i="24"/>
  <c r="C310" i="24"/>
  <c r="C318" i="24"/>
  <c r="C326" i="24"/>
  <c r="C334" i="24"/>
  <c r="C343" i="24"/>
  <c r="C44" i="24"/>
  <c r="C34" i="24"/>
  <c r="C13" i="24"/>
  <c r="C21" i="24"/>
  <c r="C29" i="24"/>
  <c r="C715" i="1"/>
  <c r="S68" i="24"/>
  <c r="S252" i="24"/>
  <c r="H71" i="24"/>
  <c r="H265" i="24"/>
  <c r="K39" i="24"/>
  <c r="K60" i="24"/>
  <c r="K83" i="24"/>
  <c r="K105" i="24"/>
  <c r="K124" i="24"/>
  <c r="K147" i="24"/>
  <c r="K169" i="24"/>
  <c r="K190" i="24"/>
  <c r="K214" i="24"/>
  <c r="K238" i="24"/>
  <c r="K261" i="24"/>
  <c r="K285" i="24"/>
  <c r="K307" i="24"/>
  <c r="K326" i="24"/>
  <c r="I51" i="1"/>
  <c r="E57" i="24"/>
  <c r="E65" i="24"/>
  <c r="E89" i="24"/>
  <c r="E98" i="24"/>
  <c r="E115" i="24"/>
  <c r="E123" i="24"/>
  <c r="E131" i="24"/>
  <c r="E139" i="24"/>
  <c r="E147" i="24"/>
  <c r="E155" i="24"/>
  <c r="E163" i="24"/>
  <c r="E172" i="24"/>
  <c r="E180" i="24"/>
  <c r="E198" i="24"/>
  <c r="E208" i="24"/>
  <c r="E244" i="24"/>
  <c r="C60" i="24"/>
  <c r="C69" i="24"/>
  <c r="C78" i="24"/>
  <c r="C87" i="24"/>
  <c r="C97" i="24"/>
  <c r="C106" i="24"/>
  <c r="C115" i="24"/>
  <c r="C124" i="24"/>
  <c r="C133" i="24"/>
  <c r="C142" i="24"/>
  <c r="C151" i="24"/>
  <c r="C161" i="24"/>
  <c r="C171" i="24"/>
  <c r="C180" i="24"/>
  <c r="C190" i="24"/>
  <c r="C199" i="24"/>
  <c r="C209" i="24"/>
  <c r="C218" i="24"/>
  <c r="C229" i="24"/>
  <c r="C241" i="24"/>
  <c r="C251" i="24"/>
  <c r="C261" i="24"/>
  <c r="C271" i="24"/>
  <c r="C279" i="24"/>
  <c r="C287" i="24"/>
  <c r="C295" i="24"/>
  <c r="C303" i="24"/>
  <c r="C311" i="24"/>
  <c r="C319" i="24"/>
  <c r="C327" i="24"/>
  <c r="C335" i="24"/>
  <c r="C344" i="24"/>
  <c r="C45" i="24"/>
  <c r="C35" i="24"/>
  <c r="C14" i="24"/>
  <c r="C22" i="24"/>
  <c r="C30" i="24"/>
  <c r="C640" i="1"/>
  <c r="C597" i="1"/>
  <c r="C605" i="1"/>
  <c r="C567" i="1"/>
  <c r="C575" i="1"/>
  <c r="C583" i="1"/>
  <c r="C538" i="1"/>
  <c r="C546" i="1"/>
  <c r="C554" i="1"/>
  <c r="C562" i="1"/>
  <c r="C527" i="1"/>
  <c r="C535" i="1"/>
  <c r="S76" i="24"/>
  <c r="S270" i="24"/>
  <c r="H111" i="24"/>
  <c r="H273" i="24"/>
  <c r="K41" i="24"/>
  <c r="K65" i="24"/>
  <c r="K84" i="24"/>
  <c r="K107" i="24"/>
  <c r="K129" i="24"/>
  <c r="K148" i="24"/>
  <c r="K172" i="24"/>
  <c r="K195" i="24"/>
  <c r="K215" i="24"/>
  <c r="K242" i="24"/>
  <c r="K267" i="24"/>
  <c r="K286" i="24"/>
  <c r="K309" i="24"/>
  <c r="K331" i="24"/>
  <c r="E48" i="24"/>
  <c r="E74" i="24"/>
  <c r="E82" i="24"/>
  <c r="E108" i="24"/>
  <c r="E181" i="24"/>
  <c r="E199" i="24"/>
  <c r="E257" i="24"/>
  <c r="C61" i="24"/>
  <c r="C70" i="24"/>
  <c r="C79" i="24"/>
  <c r="C89" i="24"/>
  <c r="C98" i="24"/>
  <c r="C107" i="24"/>
  <c r="C116" i="24"/>
  <c r="C125" i="24"/>
  <c r="C134" i="24"/>
  <c r="C143" i="24"/>
  <c r="C153" i="24"/>
  <c r="C162" i="24"/>
  <c r="C172" i="24"/>
  <c r="C181" i="24"/>
  <c r="C191" i="24"/>
  <c r="C200" i="24"/>
  <c r="C210" i="24"/>
  <c r="C220" i="24"/>
  <c r="C230" i="24"/>
  <c r="C242" i="24"/>
  <c r="C252" i="24"/>
  <c r="C262" i="24"/>
  <c r="C272" i="24"/>
  <c r="C280" i="24"/>
  <c r="C288" i="24"/>
  <c r="C296" i="24"/>
  <c r="C304" i="24"/>
  <c r="C312" i="24"/>
  <c r="C320" i="24"/>
  <c r="C328" i="24"/>
  <c r="C336" i="24"/>
  <c r="C345" i="24"/>
  <c r="C46" i="24"/>
  <c r="C36" i="24"/>
  <c r="C15" i="24"/>
  <c r="C23" i="24"/>
  <c r="C31" i="24"/>
  <c r="S116" i="24"/>
  <c r="S278" i="24"/>
  <c r="H127" i="24"/>
  <c r="H313" i="24"/>
  <c r="K43" i="24"/>
  <c r="K67" i="24"/>
  <c r="K89" i="24"/>
  <c r="K108" i="24"/>
  <c r="K131" i="24"/>
  <c r="K153" i="24"/>
  <c r="K173" i="24"/>
  <c r="K197" i="24"/>
  <c r="K220" i="24"/>
  <c r="K243" i="24"/>
  <c r="K269" i="24"/>
  <c r="K291" i="24"/>
  <c r="K310" i="24"/>
  <c r="K333" i="24"/>
  <c r="E49" i="24"/>
  <c r="E59" i="24"/>
  <c r="E67" i="24"/>
  <c r="E100" i="24"/>
  <c r="E117" i="24"/>
  <c r="E125" i="24"/>
  <c r="E133" i="24"/>
  <c r="E141" i="24"/>
  <c r="E149" i="24"/>
  <c r="E157" i="24"/>
  <c r="E165" i="24"/>
  <c r="E201" i="24"/>
  <c r="E227" i="24"/>
  <c r="E236" i="24"/>
  <c r="E44" i="24"/>
  <c r="C53" i="24"/>
  <c r="C62" i="24"/>
  <c r="C71" i="24"/>
  <c r="C81" i="24"/>
  <c r="C90" i="24"/>
  <c r="C99" i="24"/>
  <c r="C108" i="24"/>
  <c r="C117" i="24"/>
  <c r="C126" i="24"/>
  <c r="C135" i="24"/>
  <c r="C145" i="24"/>
  <c r="C154" i="24"/>
  <c r="C163" i="24"/>
  <c r="C173" i="24"/>
  <c r="C183" i="24"/>
  <c r="C192" i="24"/>
  <c r="C201" i="24"/>
  <c r="C212" i="24"/>
  <c r="C221" i="24"/>
  <c r="C232" i="24"/>
  <c r="C243" i="24"/>
  <c r="C253" i="24"/>
  <c r="C264" i="24"/>
  <c r="C273" i="24"/>
  <c r="C281" i="24"/>
  <c r="C289" i="24"/>
  <c r="C297" i="24"/>
  <c r="C305" i="24"/>
  <c r="C313" i="24"/>
  <c r="C321" i="24"/>
  <c r="C329" i="24"/>
  <c r="C337" i="24"/>
  <c r="C347" i="24"/>
  <c r="C47" i="24"/>
  <c r="C37" i="24"/>
  <c r="C16" i="24"/>
  <c r="C24" i="24"/>
  <c r="C32" i="24"/>
  <c r="C642" i="1"/>
  <c r="C625" i="1"/>
  <c r="C591" i="1"/>
  <c r="C599" i="1"/>
  <c r="C607" i="1"/>
  <c r="C569" i="1"/>
  <c r="C577" i="1"/>
  <c r="C585" i="1"/>
  <c r="C540" i="1"/>
  <c r="C548" i="1"/>
  <c r="C556" i="1"/>
  <c r="C521" i="1"/>
  <c r="C529" i="1"/>
  <c r="S132" i="24"/>
  <c r="S318" i="24"/>
  <c r="H135" i="24"/>
  <c r="H329" i="24"/>
  <c r="K48" i="24"/>
  <c r="K68" i="24"/>
  <c r="K91" i="24"/>
  <c r="K113" i="24"/>
  <c r="K132" i="24"/>
  <c r="K155" i="24"/>
  <c r="K178" i="24"/>
  <c r="K198" i="24"/>
  <c r="K222" i="24"/>
  <c r="K249" i="24"/>
  <c r="K270" i="24"/>
  <c r="K293" i="24"/>
  <c r="K315" i="24"/>
  <c r="K334" i="24"/>
  <c r="E50" i="24"/>
  <c r="E84" i="24"/>
  <c r="E92" i="24"/>
  <c r="E193" i="24"/>
  <c r="E202" i="24"/>
  <c r="E228" i="24"/>
  <c r="E249" i="24"/>
  <c r="E37" i="24"/>
  <c r="E21" i="24"/>
  <c r="C54" i="24"/>
  <c r="C63" i="24"/>
  <c r="C73" i="24"/>
  <c r="C82" i="24"/>
  <c r="C91" i="24"/>
  <c r="C100" i="24"/>
  <c r="C109" i="24"/>
  <c r="C118" i="24"/>
  <c r="C127" i="24"/>
  <c r="C137" i="24"/>
  <c r="C146" i="24"/>
  <c r="C155" i="24"/>
  <c r="C164" i="24"/>
  <c r="C174" i="24"/>
  <c r="C184" i="24"/>
  <c r="C193" i="24"/>
  <c r="C203" i="24"/>
  <c r="C213" i="24"/>
  <c r="C222" i="24"/>
  <c r="C233" i="24"/>
  <c r="C244" i="24"/>
  <c r="C255" i="24"/>
  <c r="C265" i="24"/>
  <c r="C274" i="24"/>
  <c r="C282" i="24"/>
  <c r="C290" i="24"/>
  <c r="C298" i="24"/>
  <c r="C306" i="24"/>
  <c r="C314" i="24"/>
  <c r="C322" i="24"/>
  <c r="C330" i="24"/>
  <c r="C338" i="24"/>
  <c r="C348" i="24"/>
  <c r="C48" i="24"/>
  <c r="C38" i="24"/>
  <c r="C17" i="24"/>
  <c r="C25" i="24"/>
  <c r="C33" i="24"/>
  <c r="C711" i="1"/>
  <c r="C643" i="1"/>
  <c r="C626" i="1"/>
  <c r="C592" i="1"/>
  <c r="C600" i="1"/>
  <c r="C608" i="1"/>
  <c r="C570" i="1"/>
  <c r="C578" i="1"/>
  <c r="C586" i="1"/>
  <c r="C541" i="1"/>
  <c r="C549" i="1"/>
  <c r="C522" i="1"/>
  <c r="C530" i="1"/>
  <c r="S140" i="24"/>
  <c r="S334" i="24"/>
  <c r="H176" i="24"/>
  <c r="H337" i="24"/>
  <c r="K50" i="24"/>
  <c r="K73" i="24"/>
  <c r="K92" i="24"/>
  <c r="K115" i="24"/>
  <c r="K137" i="24"/>
  <c r="K156" i="24"/>
  <c r="K180" i="24"/>
  <c r="K203" i="24"/>
  <c r="K223" i="24"/>
  <c r="K251" i="24"/>
  <c r="K275" i="24"/>
  <c r="K294" i="24"/>
  <c r="K317" i="24"/>
  <c r="K339" i="24"/>
  <c r="E51" i="24"/>
  <c r="E61" i="24"/>
  <c r="E69" i="24"/>
  <c r="E77" i="24"/>
  <c r="E111" i="24"/>
  <c r="E119" i="24"/>
  <c r="E127" i="24"/>
  <c r="E135" i="24"/>
  <c r="E143" i="24"/>
  <c r="E151" i="24"/>
  <c r="E159" i="24"/>
  <c r="E167" i="24"/>
  <c r="E176" i="24"/>
  <c r="E194" i="24"/>
  <c r="E203" i="24"/>
  <c r="E229" i="24"/>
  <c r="E238" i="24"/>
  <c r="E38" i="24"/>
  <c r="E22" i="24"/>
  <c r="C55" i="24"/>
  <c r="C65" i="24"/>
  <c r="C74" i="24"/>
  <c r="C83" i="24"/>
  <c r="C92" i="24"/>
  <c r="C101" i="24"/>
  <c r="C110" i="24"/>
  <c r="C119" i="24"/>
  <c r="C129" i="24"/>
  <c r="C138" i="24"/>
  <c r="C147" i="24"/>
  <c r="C156" i="24"/>
  <c r="C165" i="24"/>
  <c r="C175" i="24"/>
  <c r="C185" i="24"/>
  <c r="C195" i="24"/>
  <c r="C204" i="24"/>
  <c r="C214" i="24"/>
  <c r="C223" i="24"/>
  <c r="C234" i="24"/>
  <c r="C245" i="24"/>
  <c r="C256" i="24"/>
  <c r="C267" i="24"/>
  <c r="C275" i="24"/>
  <c r="C283" i="24"/>
  <c r="C291" i="24"/>
  <c r="C299" i="24"/>
  <c r="C307" i="24"/>
  <c r="C315" i="24"/>
  <c r="C323" i="24"/>
  <c r="C331" i="24"/>
  <c r="C339" i="24"/>
  <c r="C349" i="24"/>
  <c r="C49" i="24"/>
  <c r="C39" i="24"/>
  <c r="C18" i="24"/>
  <c r="C26" i="24"/>
  <c r="C12" i="24"/>
  <c r="C712" i="1"/>
  <c r="C593" i="1"/>
  <c r="C601" i="1"/>
  <c r="C609" i="1"/>
  <c r="C563" i="1"/>
  <c r="C571" i="1"/>
  <c r="C579" i="1"/>
  <c r="C587" i="1"/>
  <c r="C542" i="1"/>
  <c r="C550" i="1"/>
  <c r="C558" i="1"/>
  <c r="C523" i="1"/>
  <c r="C531" i="1"/>
  <c r="S198" i="24"/>
  <c r="H46" i="24"/>
  <c r="H201" i="24"/>
  <c r="K31" i="24"/>
  <c r="K57" i="24"/>
  <c r="K76" i="24"/>
  <c r="K99" i="24"/>
  <c r="K121" i="24"/>
  <c r="K140" i="24"/>
  <c r="K163" i="24"/>
  <c r="K187" i="24"/>
  <c r="K207" i="24"/>
  <c r="K232" i="24"/>
  <c r="K258" i="24"/>
  <c r="K278" i="24"/>
  <c r="K301" i="24"/>
  <c r="K323" i="24"/>
  <c r="K343" i="24"/>
  <c r="E63" i="24"/>
  <c r="E79" i="24"/>
  <c r="E87" i="24"/>
  <c r="E96" i="24"/>
  <c r="E113" i="24"/>
  <c r="E121" i="24"/>
  <c r="E129" i="24"/>
  <c r="E137" i="24"/>
  <c r="E145" i="24"/>
  <c r="E153" i="24"/>
  <c r="E161" i="24"/>
  <c r="E169" i="24"/>
  <c r="E178" i="24"/>
  <c r="E196" i="24"/>
  <c r="E205" i="24"/>
  <c r="E242" i="24"/>
  <c r="E252" i="24"/>
  <c r="C58" i="24"/>
  <c r="C67" i="24"/>
  <c r="C76" i="24"/>
  <c r="C85" i="24"/>
  <c r="C94" i="24"/>
  <c r="C103" i="24"/>
  <c r="C113" i="24"/>
  <c r="C122" i="24"/>
  <c r="C131" i="24"/>
  <c r="C140" i="24"/>
  <c r="C149" i="24"/>
  <c r="C158" i="24"/>
  <c r="C167" i="24"/>
  <c r="C178" i="24"/>
  <c r="C188" i="24"/>
  <c r="C197" i="24"/>
  <c r="C207" i="24"/>
  <c r="C216" i="24"/>
  <c r="C225" i="24"/>
  <c r="C236" i="24"/>
  <c r="C249" i="24"/>
  <c r="C259" i="24"/>
  <c r="C269" i="24"/>
  <c r="C277" i="24"/>
  <c r="C285" i="24"/>
  <c r="C293" i="24"/>
  <c r="C301" i="24"/>
  <c r="C309" i="24"/>
  <c r="C317" i="24"/>
  <c r="C325" i="24"/>
  <c r="C333" i="24"/>
  <c r="C342" i="24"/>
  <c r="C43" i="24"/>
  <c r="C51" i="24"/>
  <c r="C41" i="24"/>
  <c r="C20" i="24"/>
  <c r="C28" i="24"/>
  <c r="C714" i="1"/>
  <c r="C638" i="1"/>
  <c r="C595" i="1"/>
  <c r="C603" i="1"/>
  <c r="C611" i="1"/>
  <c r="C565" i="1"/>
  <c r="C573" i="1"/>
  <c r="C581" i="1"/>
  <c r="C589" i="1"/>
  <c r="C544" i="1"/>
  <c r="C552" i="1"/>
  <c r="C560" i="1"/>
  <c r="C525" i="1"/>
  <c r="C9" i="1"/>
  <c r="C48" i="1"/>
  <c r="C24" i="1"/>
  <c r="C63" i="1"/>
  <c r="C97" i="1"/>
  <c r="C119" i="1"/>
  <c r="C156" i="1"/>
  <c r="C282" i="1"/>
  <c r="C274" i="1"/>
  <c r="C266" i="1"/>
  <c r="C288" i="1"/>
  <c r="C341" i="1"/>
  <c r="C309" i="1"/>
  <c r="C424" i="1"/>
  <c r="C489" i="1"/>
  <c r="C520" i="1"/>
  <c r="C545" i="1"/>
  <c r="C576" i="1"/>
  <c r="C596" i="1"/>
  <c r="C637" i="1"/>
  <c r="C42" i="24"/>
  <c r="C284" i="24"/>
  <c r="C205" i="24"/>
  <c r="C130" i="24"/>
  <c r="C57" i="24"/>
  <c r="E195" i="24"/>
  <c r="K252" i="24"/>
  <c r="K75" i="24"/>
  <c r="C8" i="1"/>
  <c r="C47" i="1"/>
  <c r="C39" i="1"/>
  <c r="C23" i="1"/>
  <c r="C62" i="1"/>
  <c r="C77" i="1"/>
  <c r="C69" i="1"/>
  <c r="C118" i="1"/>
  <c r="C281" i="1"/>
  <c r="C273" i="1"/>
  <c r="C287" i="1"/>
  <c r="C340" i="1"/>
  <c r="C404" i="1"/>
  <c r="C431" i="1"/>
  <c r="C423" i="1"/>
  <c r="C462" i="1"/>
  <c r="C480" i="1"/>
  <c r="C470" i="1"/>
  <c r="C536" i="1"/>
  <c r="C561" i="1"/>
  <c r="C543" i="1"/>
  <c r="C574" i="1"/>
  <c r="C594" i="1"/>
  <c r="C341" i="24"/>
  <c r="C276" i="24"/>
  <c r="C196" i="24"/>
  <c r="C121" i="24"/>
  <c r="E241" i="24"/>
  <c r="E177" i="24"/>
  <c r="K229" i="24"/>
  <c r="K51" i="24"/>
  <c r="C15" i="1"/>
  <c r="C38" i="1"/>
  <c r="C30" i="1"/>
  <c r="C76" i="1"/>
  <c r="C68" i="1"/>
  <c r="C136" i="1"/>
  <c r="C214" i="1"/>
  <c r="C254" i="1"/>
  <c r="C280" i="1"/>
  <c r="C272" i="1"/>
  <c r="C286" i="1"/>
  <c r="C323" i="1"/>
  <c r="C315" i="1"/>
  <c r="C420" i="1"/>
  <c r="C403" i="1"/>
  <c r="C430" i="1"/>
  <c r="C422" i="1"/>
  <c r="C446" i="1"/>
  <c r="C461" i="1"/>
  <c r="C559" i="1"/>
  <c r="C539" i="1"/>
  <c r="C572" i="1"/>
  <c r="C590" i="1"/>
  <c r="C632" i="1"/>
  <c r="C332" i="24"/>
  <c r="C268" i="24"/>
  <c r="C187" i="24"/>
  <c r="C111" i="24"/>
  <c r="K205" i="24"/>
  <c r="K29" i="24"/>
  <c r="C253" i="1"/>
  <c r="C279" i="1"/>
  <c r="C271" i="1"/>
  <c r="C293" i="1"/>
  <c r="C295" i="1"/>
  <c r="C314" i="1"/>
  <c r="C401" i="1"/>
  <c r="C429" i="1"/>
  <c r="C439" i="1"/>
  <c r="C445" i="1"/>
  <c r="C537" i="1"/>
  <c r="C568" i="1"/>
  <c r="C610" i="1"/>
  <c r="C634" i="1"/>
  <c r="C324" i="24"/>
  <c r="C258" i="24"/>
  <c r="C176" i="24"/>
  <c r="C102" i="24"/>
  <c r="K181" i="24"/>
  <c r="H193" i="24"/>
  <c r="C13" i="1"/>
  <c r="C5" i="1"/>
  <c r="C44" i="1"/>
  <c r="C28" i="1"/>
  <c r="C20" i="1"/>
  <c r="C93" i="1"/>
  <c r="C115" i="1"/>
  <c r="C160" i="1"/>
  <c r="C187" i="1"/>
  <c r="C203" i="1"/>
  <c r="C245" i="1"/>
  <c r="C278" i="1"/>
  <c r="C270" i="1"/>
  <c r="C292" i="1"/>
  <c r="C329" i="1"/>
  <c r="C297" i="1"/>
  <c r="C428" i="1"/>
  <c r="C438" i="1"/>
  <c r="C532" i="1"/>
  <c r="C555" i="1"/>
  <c r="C588" i="1"/>
  <c r="C566" i="1"/>
  <c r="C606" i="1"/>
  <c r="C630" i="1"/>
  <c r="C27" i="24"/>
  <c r="C316" i="24"/>
  <c r="C247" i="24"/>
  <c r="C166" i="24"/>
  <c r="C93" i="24"/>
  <c r="K342" i="24"/>
  <c r="K161" i="24"/>
  <c r="S343" i="24"/>
  <c r="C285" i="1"/>
  <c r="C277" i="1"/>
  <c r="C269" i="1"/>
  <c r="C291" i="1"/>
  <c r="C352" i="1"/>
  <c r="C304" i="1"/>
  <c r="C296" i="1"/>
  <c r="C427" i="1"/>
  <c r="C528" i="1"/>
  <c r="C553" i="1"/>
  <c r="C584" i="1"/>
  <c r="C564" i="1"/>
  <c r="C604" i="1"/>
  <c r="C713" i="1"/>
  <c r="C19" i="24"/>
  <c r="C308" i="24"/>
  <c r="C235" i="24"/>
  <c r="C157" i="24"/>
  <c r="C84" i="24"/>
  <c r="E23" i="24"/>
  <c r="E186" i="24"/>
  <c r="K318" i="24"/>
  <c r="K139" i="24"/>
  <c r="S181" i="24"/>
  <c r="F5" i="1"/>
  <c r="G5" i="1"/>
  <c r="F6" i="1"/>
  <c r="G6" i="1"/>
  <c r="F7" i="1"/>
  <c r="G7" i="1"/>
  <c r="F8" i="1"/>
  <c r="G8" i="1"/>
  <c r="F9" i="1"/>
  <c r="G9" i="1"/>
  <c r="F10" i="1"/>
  <c r="G10" i="1"/>
  <c r="F11" i="1"/>
  <c r="G11" i="1"/>
  <c r="F12" i="1"/>
  <c r="G12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F30" i="1"/>
  <c r="G30" i="1"/>
  <c r="F31" i="1"/>
  <c r="G31" i="1"/>
  <c r="F32" i="1"/>
  <c r="G32" i="1"/>
  <c r="F33" i="1"/>
  <c r="G33" i="1"/>
  <c r="F34" i="1"/>
  <c r="G34" i="1"/>
  <c r="F35" i="1"/>
  <c r="G35" i="1"/>
  <c r="F36" i="1"/>
  <c r="G36" i="1"/>
  <c r="F37" i="1"/>
  <c r="G37" i="1"/>
  <c r="F38" i="1"/>
  <c r="G38" i="1"/>
  <c r="F39" i="1"/>
  <c r="G39" i="1"/>
  <c r="F40" i="1"/>
  <c r="G40" i="1"/>
  <c r="F41" i="1"/>
  <c r="G41" i="1"/>
  <c r="F42" i="1"/>
  <c r="G42" i="1"/>
  <c r="F43" i="1"/>
  <c r="G43" i="1"/>
  <c r="F44" i="1"/>
  <c r="G44" i="1"/>
  <c r="F45" i="1"/>
  <c r="G45" i="1"/>
  <c r="F46" i="1"/>
  <c r="G46" i="1"/>
  <c r="F47" i="1"/>
  <c r="G47" i="1"/>
  <c r="F48" i="1"/>
  <c r="G48" i="1"/>
  <c r="F49" i="1"/>
  <c r="G49" i="1"/>
  <c r="F50" i="1"/>
  <c r="G50" i="1"/>
  <c r="F51" i="1"/>
  <c r="G51" i="1"/>
  <c r="F52" i="1"/>
  <c r="G52" i="1"/>
  <c r="F53" i="1"/>
  <c r="G53" i="1"/>
  <c r="F54" i="1"/>
  <c r="G54" i="1"/>
  <c r="F55" i="1"/>
  <c r="G55" i="1"/>
  <c r="F56" i="1"/>
  <c r="G56" i="1"/>
  <c r="F57" i="1"/>
  <c r="G57" i="1"/>
  <c r="F58" i="1"/>
  <c r="G58" i="1"/>
  <c r="F59" i="1"/>
  <c r="G59" i="1"/>
  <c r="F60" i="1"/>
  <c r="G60" i="1"/>
  <c r="F61" i="1"/>
  <c r="G61" i="1"/>
  <c r="F62" i="1"/>
  <c r="G62" i="1"/>
  <c r="F63" i="1"/>
  <c r="G63" i="1"/>
  <c r="F64" i="1"/>
  <c r="G64" i="1"/>
  <c r="F65" i="1"/>
  <c r="G65" i="1"/>
  <c r="F66" i="1"/>
  <c r="G66" i="1"/>
  <c r="F67" i="1"/>
  <c r="G67" i="1"/>
  <c r="F68" i="1"/>
  <c r="G68" i="1"/>
  <c r="F69" i="1"/>
  <c r="G69" i="1"/>
  <c r="F70" i="1"/>
  <c r="G70" i="1"/>
  <c r="F71" i="1"/>
  <c r="G71" i="1"/>
  <c r="F72" i="1"/>
  <c r="G72" i="1"/>
  <c r="F73" i="1"/>
  <c r="G73" i="1"/>
  <c r="F76" i="1"/>
  <c r="G76" i="1"/>
  <c r="F77" i="1"/>
  <c r="G77" i="1"/>
  <c r="F78" i="1"/>
  <c r="G78" i="1"/>
  <c r="F79" i="1"/>
  <c r="G79" i="1"/>
  <c r="F80" i="1"/>
  <c r="G80" i="1"/>
  <c r="F81" i="1"/>
  <c r="G81" i="1"/>
  <c r="F82" i="1"/>
  <c r="G82" i="1"/>
  <c r="F83" i="1"/>
  <c r="G83" i="1"/>
  <c r="F84" i="1"/>
  <c r="G84" i="1"/>
  <c r="F85" i="1"/>
  <c r="G85" i="1"/>
  <c r="F86" i="1"/>
  <c r="G86" i="1"/>
  <c r="F87" i="1"/>
  <c r="G87" i="1"/>
  <c r="F88" i="1"/>
  <c r="G88" i="1"/>
  <c r="F89" i="1"/>
  <c r="G89" i="1"/>
  <c r="F90" i="1"/>
  <c r="G90" i="1"/>
  <c r="F91" i="1"/>
  <c r="G91" i="1"/>
  <c r="F92" i="1"/>
  <c r="G92" i="1"/>
  <c r="F93" i="1"/>
  <c r="G93" i="1"/>
  <c r="F94" i="1"/>
  <c r="G94" i="1"/>
  <c r="F97" i="1"/>
  <c r="G97" i="1"/>
  <c r="F98" i="1"/>
  <c r="G98" i="1"/>
  <c r="F99" i="1"/>
  <c r="G99" i="1"/>
  <c r="F100" i="1"/>
  <c r="G100" i="1"/>
  <c r="F101" i="1"/>
  <c r="G101" i="1"/>
  <c r="F102" i="1"/>
  <c r="G102" i="1"/>
  <c r="F103" i="1"/>
  <c r="G103" i="1"/>
  <c r="F104" i="1"/>
  <c r="G104" i="1"/>
  <c r="F105" i="1"/>
  <c r="G105" i="1"/>
  <c r="F106" i="1"/>
  <c r="G106" i="1"/>
  <c r="F107" i="1"/>
  <c r="G107" i="1"/>
  <c r="F108" i="1"/>
  <c r="G108" i="1"/>
  <c r="F109" i="1"/>
  <c r="G109" i="1"/>
  <c r="F110" i="1"/>
  <c r="G110" i="1"/>
  <c r="F111" i="1"/>
  <c r="G111" i="1"/>
  <c r="F112" i="1"/>
  <c r="G112" i="1"/>
  <c r="F113" i="1"/>
  <c r="G113" i="1"/>
  <c r="F114" i="1"/>
  <c r="G114" i="1"/>
  <c r="F115" i="1"/>
  <c r="G115" i="1"/>
  <c r="F118" i="1"/>
  <c r="G118" i="1"/>
  <c r="F119" i="1"/>
  <c r="G119" i="1"/>
  <c r="F120" i="1"/>
  <c r="G120" i="1"/>
  <c r="F121" i="1"/>
  <c r="G121" i="1"/>
  <c r="F122" i="1"/>
  <c r="G122" i="1"/>
  <c r="F123" i="1"/>
  <c r="G123" i="1"/>
  <c r="F124" i="1"/>
  <c r="G124" i="1"/>
  <c r="F125" i="1"/>
  <c r="G125" i="1"/>
  <c r="F126" i="1"/>
  <c r="G126" i="1"/>
  <c r="F127" i="1"/>
  <c r="G127" i="1"/>
  <c r="F128" i="1"/>
  <c r="G128" i="1"/>
  <c r="F129" i="1"/>
  <c r="G129" i="1"/>
  <c r="F130" i="1"/>
  <c r="G130" i="1"/>
  <c r="F131" i="1"/>
  <c r="G131" i="1"/>
  <c r="F132" i="1"/>
  <c r="G132" i="1"/>
  <c r="F133" i="1"/>
  <c r="G133" i="1"/>
  <c r="F134" i="1"/>
  <c r="G134" i="1"/>
  <c r="F135" i="1"/>
  <c r="G135" i="1"/>
  <c r="F136" i="1"/>
  <c r="G136" i="1"/>
  <c r="F139" i="1"/>
  <c r="G139" i="1"/>
  <c r="F140" i="1"/>
  <c r="G140" i="1"/>
  <c r="F141" i="1"/>
  <c r="G141" i="1"/>
  <c r="F142" i="1"/>
  <c r="G142" i="1"/>
  <c r="F143" i="1"/>
  <c r="G143" i="1"/>
  <c r="F144" i="1"/>
  <c r="G144" i="1"/>
  <c r="F145" i="1"/>
  <c r="G145" i="1"/>
  <c r="F146" i="1"/>
  <c r="G146" i="1"/>
  <c r="F147" i="1"/>
  <c r="G147" i="1"/>
  <c r="F148" i="1"/>
  <c r="G148" i="1"/>
  <c r="F149" i="1"/>
  <c r="G149" i="1"/>
  <c r="F150" i="1"/>
  <c r="G150" i="1"/>
  <c r="F151" i="1"/>
  <c r="G151" i="1"/>
  <c r="F152" i="1"/>
  <c r="G152" i="1"/>
  <c r="F153" i="1"/>
  <c r="G153" i="1"/>
  <c r="F154" i="1"/>
  <c r="G154" i="1"/>
  <c r="F155" i="1"/>
  <c r="G155" i="1"/>
  <c r="F156" i="1"/>
  <c r="G156" i="1"/>
  <c r="F157" i="1"/>
  <c r="G157" i="1"/>
  <c r="F160" i="1"/>
  <c r="G160" i="1"/>
  <c r="F161" i="1"/>
  <c r="G161" i="1"/>
  <c r="F162" i="1"/>
  <c r="G162" i="1"/>
  <c r="F163" i="1"/>
  <c r="G163" i="1"/>
  <c r="F164" i="1"/>
  <c r="G164" i="1"/>
  <c r="F165" i="1"/>
  <c r="G165" i="1"/>
  <c r="F166" i="1"/>
  <c r="G166" i="1"/>
  <c r="F167" i="1"/>
  <c r="G167" i="1"/>
  <c r="F168" i="1"/>
  <c r="G168" i="1"/>
  <c r="F169" i="1"/>
  <c r="G169" i="1"/>
  <c r="F170" i="1"/>
  <c r="G170" i="1"/>
  <c r="F171" i="1"/>
  <c r="G171" i="1"/>
  <c r="F172" i="1"/>
  <c r="G172" i="1"/>
  <c r="F173" i="1"/>
  <c r="G173" i="1"/>
  <c r="F174" i="1"/>
  <c r="G174" i="1"/>
  <c r="F175" i="1"/>
  <c r="G175" i="1"/>
  <c r="F176" i="1"/>
  <c r="G176" i="1"/>
  <c r="F177" i="1"/>
  <c r="G177" i="1"/>
  <c r="F178" i="1"/>
  <c r="G178" i="1"/>
  <c r="F179" i="1"/>
  <c r="G179" i="1"/>
  <c r="F180" i="1"/>
  <c r="G180" i="1"/>
  <c r="F181" i="1"/>
  <c r="G181" i="1"/>
  <c r="F182" i="1"/>
  <c r="G182" i="1"/>
  <c r="F183" i="1"/>
  <c r="G183" i="1"/>
  <c r="F184" i="1"/>
  <c r="G184" i="1"/>
  <c r="F185" i="1"/>
  <c r="G185" i="1"/>
  <c r="F186" i="1"/>
  <c r="G186" i="1"/>
  <c r="F187" i="1"/>
  <c r="G187" i="1"/>
  <c r="F188" i="1"/>
  <c r="G188" i="1"/>
  <c r="F189" i="1"/>
  <c r="G189" i="1"/>
  <c r="F190" i="1"/>
  <c r="G190" i="1"/>
  <c r="F191" i="1"/>
  <c r="G191" i="1"/>
  <c r="F192" i="1"/>
  <c r="G192" i="1"/>
  <c r="F193" i="1"/>
  <c r="G193" i="1"/>
  <c r="F194" i="1"/>
  <c r="G194" i="1"/>
  <c r="F195" i="1"/>
  <c r="G195" i="1"/>
  <c r="F196" i="1"/>
  <c r="G196" i="1"/>
  <c r="F197" i="1"/>
  <c r="G197" i="1"/>
  <c r="F198" i="1"/>
  <c r="G198" i="1"/>
  <c r="F199" i="1"/>
  <c r="G199" i="1"/>
  <c r="F200" i="1"/>
  <c r="G200" i="1"/>
  <c r="F201" i="1"/>
  <c r="G201" i="1"/>
  <c r="F202" i="1"/>
  <c r="G202" i="1"/>
  <c r="F203" i="1"/>
  <c r="G203" i="1"/>
  <c r="F204" i="1"/>
  <c r="G204" i="1"/>
  <c r="F205" i="1"/>
  <c r="G205" i="1"/>
  <c r="F206" i="1"/>
  <c r="G206" i="1"/>
  <c r="F207" i="1"/>
  <c r="G207" i="1"/>
  <c r="F208" i="1"/>
  <c r="G208" i="1"/>
  <c r="F209" i="1"/>
  <c r="G209" i="1"/>
  <c r="F210" i="1"/>
  <c r="G210" i="1"/>
  <c r="F211" i="1"/>
  <c r="G211" i="1"/>
  <c r="F212" i="1"/>
  <c r="G212" i="1"/>
  <c r="F213" i="1"/>
  <c r="G213" i="1"/>
  <c r="F214" i="1"/>
  <c r="G214" i="1"/>
  <c r="F215" i="1"/>
  <c r="G215" i="1"/>
  <c r="F216" i="1"/>
  <c r="G216" i="1"/>
  <c r="F217" i="1"/>
  <c r="G217" i="1"/>
  <c r="F218" i="1"/>
  <c r="G218" i="1"/>
  <c r="F219" i="1"/>
  <c r="G219" i="1"/>
  <c r="F220" i="1"/>
  <c r="G220" i="1"/>
  <c r="F221" i="1"/>
  <c r="G221" i="1"/>
  <c r="F222" i="1"/>
  <c r="G222" i="1"/>
  <c r="F223" i="1"/>
  <c r="G223" i="1"/>
  <c r="F224" i="1"/>
  <c r="G224" i="1"/>
  <c r="F225" i="1"/>
  <c r="G225" i="1"/>
  <c r="F226" i="1"/>
  <c r="G226" i="1"/>
  <c r="F227" i="1"/>
  <c r="G227" i="1"/>
  <c r="F228" i="1"/>
  <c r="G228" i="1"/>
  <c r="F229" i="1"/>
  <c r="G229" i="1"/>
  <c r="F230" i="1"/>
  <c r="G230" i="1"/>
  <c r="F231" i="1"/>
  <c r="G231" i="1"/>
  <c r="F232" i="1"/>
  <c r="G232" i="1"/>
  <c r="F233" i="1"/>
  <c r="G233" i="1"/>
  <c r="F234" i="1"/>
  <c r="G234" i="1"/>
  <c r="F235" i="1"/>
  <c r="G235" i="1"/>
  <c r="F236" i="1"/>
  <c r="G236" i="1"/>
  <c r="F237" i="1"/>
  <c r="G237" i="1"/>
  <c r="F238" i="1"/>
  <c r="G238" i="1"/>
  <c r="F239" i="1"/>
  <c r="G239" i="1"/>
  <c r="F240" i="1"/>
  <c r="G240" i="1"/>
  <c r="F241" i="1"/>
  <c r="G241" i="1"/>
  <c r="F242" i="1"/>
  <c r="G242" i="1"/>
  <c r="F243" i="1"/>
  <c r="G243" i="1"/>
  <c r="F246" i="1"/>
  <c r="G246" i="1"/>
  <c r="F247" i="1"/>
  <c r="G247" i="1"/>
  <c r="F248" i="1"/>
  <c r="G248" i="1"/>
  <c r="F249" i="1"/>
  <c r="G249" i="1"/>
  <c r="F250" i="1"/>
  <c r="G250" i="1"/>
  <c r="F251" i="1"/>
  <c r="G251" i="1"/>
  <c r="F252" i="1"/>
  <c r="G252" i="1"/>
  <c r="F253" i="1"/>
  <c r="G253" i="1"/>
  <c r="F254" i="1"/>
  <c r="G254" i="1"/>
  <c r="F255" i="1"/>
  <c r="G255" i="1"/>
  <c r="F256" i="1"/>
  <c r="G256" i="1"/>
  <c r="F257" i="1"/>
  <c r="G257" i="1"/>
  <c r="F258" i="1"/>
  <c r="G258" i="1"/>
  <c r="F259" i="1"/>
  <c r="G259" i="1"/>
  <c r="F260" i="1"/>
  <c r="G260" i="1"/>
  <c r="F261" i="1"/>
  <c r="G261" i="1"/>
  <c r="F262" i="1"/>
  <c r="G262" i="1"/>
  <c r="F263" i="1"/>
  <c r="G263" i="1"/>
  <c r="F264" i="1"/>
  <c r="G264" i="1"/>
  <c r="F265" i="1"/>
  <c r="G265" i="1"/>
  <c r="F266" i="1"/>
  <c r="G266" i="1"/>
  <c r="F267" i="1"/>
  <c r="G267" i="1"/>
  <c r="F268" i="1"/>
  <c r="G268" i="1"/>
  <c r="F269" i="1"/>
  <c r="G269" i="1"/>
  <c r="F270" i="1"/>
  <c r="G270" i="1"/>
  <c r="F271" i="1"/>
  <c r="G271" i="1"/>
  <c r="F272" i="1"/>
  <c r="G272" i="1"/>
  <c r="F273" i="1"/>
  <c r="G273" i="1"/>
  <c r="F274" i="1"/>
  <c r="G274" i="1"/>
  <c r="F275" i="1"/>
  <c r="G275" i="1"/>
  <c r="F276" i="1"/>
  <c r="G276" i="1"/>
  <c r="F277" i="1"/>
  <c r="G277" i="1"/>
  <c r="F278" i="1"/>
  <c r="G278" i="1"/>
  <c r="F279" i="1"/>
  <c r="G279" i="1"/>
  <c r="F280" i="1"/>
  <c r="G280" i="1"/>
  <c r="F281" i="1"/>
  <c r="G281" i="1"/>
  <c r="F282" i="1"/>
  <c r="G282" i="1"/>
  <c r="F283" i="1"/>
  <c r="G283" i="1"/>
  <c r="F284" i="1"/>
  <c r="G284" i="1"/>
  <c r="F285" i="1"/>
  <c r="G285" i="1"/>
  <c r="F286" i="1"/>
  <c r="G286" i="1"/>
  <c r="F287" i="1"/>
  <c r="G287" i="1"/>
  <c r="F288" i="1"/>
  <c r="G288" i="1"/>
  <c r="F289" i="1"/>
  <c r="G289" i="1"/>
  <c r="F290" i="1"/>
  <c r="G290" i="1"/>
  <c r="G291" i="1"/>
  <c r="G292" i="1"/>
  <c r="G293" i="1"/>
  <c r="F295" i="1"/>
  <c r="G295" i="1"/>
  <c r="F296" i="1"/>
  <c r="G296" i="1"/>
  <c r="G297" i="1"/>
  <c r="F298" i="1"/>
  <c r="G298" i="1"/>
  <c r="F299" i="1"/>
  <c r="G299" i="1"/>
  <c r="F300" i="1"/>
  <c r="G300" i="1"/>
  <c r="F301" i="1"/>
  <c r="G301" i="1"/>
  <c r="F302" i="1"/>
  <c r="G302" i="1"/>
  <c r="F303" i="1"/>
  <c r="G303" i="1"/>
  <c r="F304" i="1"/>
  <c r="G304" i="1"/>
  <c r="F305" i="1"/>
  <c r="G305" i="1"/>
  <c r="F306" i="1"/>
  <c r="G306" i="1"/>
  <c r="F307" i="1"/>
  <c r="G307" i="1"/>
  <c r="F308" i="1"/>
  <c r="G308" i="1"/>
  <c r="F309" i="1"/>
  <c r="G309" i="1"/>
  <c r="F310" i="1"/>
  <c r="G310" i="1"/>
  <c r="F311" i="1"/>
  <c r="G311" i="1"/>
  <c r="F312" i="1"/>
  <c r="G312" i="1"/>
  <c r="F313" i="1"/>
  <c r="G313" i="1"/>
  <c r="F314" i="1"/>
  <c r="G314" i="1"/>
  <c r="F315" i="1"/>
  <c r="G315" i="1"/>
  <c r="F316" i="1"/>
  <c r="G316" i="1"/>
  <c r="F317" i="1"/>
  <c r="G317" i="1"/>
  <c r="F318" i="1"/>
  <c r="G318" i="1"/>
  <c r="F319" i="1"/>
  <c r="G319" i="1"/>
  <c r="F320" i="1"/>
  <c r="G320" i="1"/>
  <c r="F321" i="1"/>
  <c r="G321" i="1"/>
  <c r="F322" i="1"/>
  <c r="G322" i="1"/>
  <c r="F323" i="1"/>
  <c r="G323" i="1"/>
  <c r="F324" i="1"/>
  <c r="G324" i="1"/>
  <c r="F325" i="1"/>
  <c r="G325" i="1"/>
  <c r="F326" i="1"/>
  <c r="G326" i="1"/>
  <c r="F327" i="1"/>
  <c r="G327" i="1"/>
  <c r="F328" i="1"/>
  <c r="G328" i="1"/>
  <c r="F329" i="1"/>
  <c r="G329" i="1"/>
  <c r="F330" i="1"/>
  <c r="G330" i="1"/>
  <c r="F331" i="1"/>
  <c r="G331" i="1"/>
  <c r="F332" i="1"/>
  <c r="G332" i="1"/>
  <c r="F333" i="1"/>
  <c r="G333" i="1"/>
  <c r="F334" i="1"/>
  <c r="G334" i="1"/>
  <c r="F335" i="1"/>
  <c r="G335" i="1"/>
  <c r="F336" i="1"/>
  <c r="G336" i="1"/>
  <c r="F337" i="1"/>
  <c r="G337" i="1"/>
  <c r="F338" i="1"/>
  <c r="G338" i="1"/>
  <c r="F339" i="1"/>
  <c r="G339" i="1"/>
  <c r="G340" i="1"/>
  <c r="G341" i="1"/>
  <c r="G342" i="1"/>
  <c r="F343" i="1"/>
  <c r="G343" i="1"/>
  <c r="F344" i="1"/>
  <c r="G344" i="1"/>
  <c r="F345" i="1"/>
  <c r="G345" i="1"/>
  <c r="F346" i="1"/>
  <c r="G346" i="1"/>
  <c r="F347" i="1"/>
  <c r="G347" i="1"/>
  <c r="F348" i="1"/>
  <c r="G348" i="1"/>
  <c r="F349" i="1"/>
  <c r="G349" i="1"/>
  <c r="F350" i="1"/>
  <c r="G350" i="1"/>
  <c r="F351" i="1"/>
  <c r="G351" i="1"/>
  <c r="G352" i="1"/>
  <c r="F353" i="1"/>
  <c r="G353" i="1"/>
  <c r="F355" i="1"/>
  <c r="G355" i="1"/>
  <c r="F356" i="1"/>
  <c r="G356" i="1"/>
  <c r="F357" i="1"/>
  <c r="G357" i="1"/>
  <c r="F358" i="1"/>
  <c r="G358" i="1"/>
  <c r="F359" i="1"/>
  <c r="G359" i="1"/>
  <c r="F360" i="1"/>
  <c r="G360" i="1"/>
  <c r="F361" i="1"/>
  <c r="G361" i="1"/>
  <c r="F362" i="1"/>
  <c r="G362" i="1"/>
  <c r="F363" i="1"/>
  <c r="G363" i="1"/>
  <c r="F364" i="1"/>
  <c r="G364" i="1"/>
  <c r="F365" i="1"/>
  <c r="G365" i="1"/>
  <c r="F366" i="1"/>
  <c r="G366" i="1"/>
  <c r="F367" i="1"/>
  <c r="G367" i="1"/>
  <c r="F368" i="1"/>
  <c r="G368" i="1"/>
  <c r="F369" i="1"/>
  <c r="G369" i="1"/>
  <c r="F370" i="1"/>
  <c r="G370" i="1"/>
  <c r="F371" i="1"/>
  <c r="G371" i="1"/>
  <c r="F372" i="1"/>
  <c r="G372" i="1"/>
  <c r="F373" i="1"/>
  <c r="G373" i="1"/>
  <c r="F374" i="1"/>
  <c r="G374" i="1"/>
  <c r="F375" i="1"/>
  <c r="G375" i="1"/>
  <c r="F376" i="1"/>
  <c r="G376" i="1"/>
  <c r="F377" i="1"/>
  <c r="G377" i="1"/>
  <c r="F378" i="1"/>
  <c r="G378" i="1"/>
  <c r="F379" i="1"/>
  <c r="G379" i="1"/>
  <c r="F380" i="1"/>
  <c r="G380" i="1"/>
  <c r="F382" i="1"/>
  <c r="G382" i="1"/>
  <c r="F383" i="1"/>
  <c r="G383" i="1"/>
  <c r="F384" i="1"/>
  <c r="G384" i="1"/>
  <c r="F385" i="1"/>
  <c r="G385" i="1"/>
  <c r="F386" i="1"/>
  <c r="G386" i="1"/>
  <c r="F387" i="1"/>
  <c r="G387" i="1"/>
  <c r="F388" i="1"/>
  <c r="G388" i="1"/>
  <c r="F389" i="1"/>
  <c r="G389" i="1"/>
  <c r="F390" i="1"/>
  <c r="G390" i="1"/>
  <c r="F391" i="1"/>
  <c r="G391" i="1"/>
  <c r="F392" i="1"/>
  <c r="G392" i="1"/>
  <c r="F393" i="1"/>
  <c r="G393" i="1"/>
  <c r="F394" i="1"/>
  <c r="G394" i="1"/>
  <c r="F395" i="1"/>
  <c r="G395" i="1"/>
  <c r="F396" i="1"/>
  <c r="G396" i="1"/>
  <c r="F397" i="1"/>
  <c r="G397" i="1"/>
  <c r="F398" i="1"/>
  <c r="G398" i="1"/>
  <c r="F399" i="1"/>
  <c r="G399" i="1"/>
  <c r="F401" i="1"/>
  <c r="G401" i="1"/>
  <c r="F403" i="1"/>
  <c r="G403" i="1"/>
  <c r="F404" i="1"/>
  <c r="G404" i="1"/>
  <c r="F406" i="1"/>
  <c r="G406" i="1"/>
  <c r="F407" i="1"/>
  <c r="G407" i="1"/>
  <c r="F408" i="1"/>
  <c r="G408" i="1"/>
  <c r="F409" i="1"/>
  <c r="G409" i="1"/>
  <c r="F410" i="1"/>
  <c r="G410" i="1"/>
  <c r="F411" i="1"/>
  <c r="G411" i="1"/>
  <c r="F412" i="1"/>
  <c r="G412" i="1"/>
  <c r="F413" i="1"/>
  <c r="G413" i="1"/>
  <c r="F414" i="1"/>
  <c r="G414" i="1"/>
  <c r="F415" i="1"/>
  <c r="G415" i="1"/>
  <c r="F416" i="1"/>
  <c r="G416" i="1"/>
  <c r="F417" i="1"/>
  <c r="G417" i="1"/>
  <c r="F418" i="1"/>
  <c r="G418" i="1"/>
  <c r="F419" i="1"/>
  <c r="G419" i="1"/>
  <c r="F420" i="1"/>
  <c r="G420" i="1"/>
  <c r="F422" i="1"/>
  <c r="G422" i="1"/>
  <c r="F423" i="1"/>
  <c r="G423" i="1"/>
  <c r="F424" i="1"/>
  <c r="G424" i="1"/>
  <c r="F425" i="1"/>
  <c r="G425" i="1"/>
  <c r="F426" i="1"/>
  <c r="G426" i="1"/>
  <c r="F427" i="1"/>
  <c r="G427" i="1"/>
  <c r="F428" i="1"/>
  <c r="G428" i="1"/>
  <c r="F429" i="1"/>
  <c r="G429" i="1"/>
  <c r="F430" i="1"/>
  <c r="G430" i="1"/>
  <c r="F431" i="1"/>
  <c r="G431" i="1"/>
  <c r="F433" i="1"/>
  <c r="G433" i="1"/>
  <c r="F434" i="1"/>
  <c r="G434" i="1"/>
  <c r="F435" i="1"/>
  <c r="G435" i="1"/>
  <c r="F436" i="1"/>
  <c r="G436" i="1"/>
  <c r="F437" i="1"/>
  <c r="G437" i="1"/>
  <c r="G438" i="1"/>
  <c r="F439" i="1"/>
  <c r="G439" i="1"/>
  <c r="F440" i="1"/>
  <c r="G440" i="1"/>
  <c r="F441" i="1"/>
  <c r="G441" i="1"/>
  <c r="F442" i="1"/>
  <c r="G442" i="1"/>
  <c r="F443" i="1"/>
  <c r="G443" i="1"/>
  <c r="F444" i="1"/>
  <c r="G444" i="1"/>
  <c r="G445" i="1"/>
  <c r="F446" i="1"/>
  <c r="G446" i="1"/>
  <c r="F447" i="1"/>
  <c r="G447" i="1"/>
  <c r="F448" i="1"/>
  <c r="G448" i="1"/>
  <c r="F449" i="1"/>
  <c r="G449" i="1"/>
  <c r="F450" i="1"/>
  <c r="G450" i="1"/>
  <c r="F451" i="1"/>
  <c r="G451" i="1"/>
  <c r="F452" i="1"/>
  <c r="G452" i="1"/>
  <c r="F453" i="1"/>
  <c r="G453" i="1"/>
  <c r="G454" i="1"/>
  <c r="F455" i="1"/>
  <c r="G455" i="1"/>
  <c r="F456" i="1"/>
  <c r="G456" i="1"/>
  <c r="F457" i="1"/>
  <c r="G457" i="1"/>
  <c r="F458" i="1"/>
  <c r="G458" i="1"/>
  <c r="F459" i="1"/>
  <c r="G459" i="1"/>
  <c r="F460" i="1"/>
  <c r="G460" i="1"/>
  <c r="G461" i="1"/>
  <c r="F462" i="1"/>
  <c r="G462" i="1"/>
  <c r="F463" i="1"/>
  <c r="G463" i="1"/>
  <c r="F464" i="1"/>
  <c r="G464" i="1"/>
  <c r="F465" i="1"/>
  <c r="G465" i="1"/>
  <c r="F466" i="1"/>
  <c r="G466" i="1"/>
  <c r="F467" i="1"/>
  <c r="G467" i="1"/>
  <c r="F468" i="1"/>
  <c r="G468" i="1"/>
  <c r="F469" i="1"/>
  <c r="G469" i="1"/>
  <c r="F470" i="1"/>
  <c r="G470" i="1"/>
  <c r="F471" i="1"/>
  <c r="G471" i="1"/>
  <c r="F472" i="1"/>
  <c r="G472" i="1"/>
  <c r="F473" i="1"/>
  <c r="G473" i="1"/>
  <c r="F474" i="1"/>
  <c r="G474" i="1"/>
  <c r="F475" i="1"/>
  <c r="G475" i="1"/>
  <c r="F476" i="1"/>
  <c r="G476" i="1"/>
  <c r="F477" i="1"/>
  <c r="G477" i="1"/>
  <c r="F478" i="1"/>
  <c r="G478" i="1"/>
  <c r="F479" i="1"/>
  <c r="G479" i="1"/>
  <c r="F480" i="1"/>
  <c r="G480" i="1"/>
  <c r="F481" i="1"/>
  <c r="G481" i="1"/>
  <c r="F482" i="1"/>
  <c r="G482" i="1"/>
  <c r="F483" i="1"/>
  <c r="G483" i="1"/>
  <c r="F484" i="1"/>
  <c r="G484" i="1"/>
  <c r="F485" i="1"/>
  <c r="G485" i="1"/>
  <c r="F486" i="1"/>
  <c r="G486" i="1"/>
  <c r="F487" i="1"/>
  <c r="G487" i="1"/>
  <c r="F489" i="1"/>
  <c r="G489" i="1"/>
  <c r="F490" i="1"/>
  <c r="G490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F557" i="1"/>
  <c r="G557" i="1"/>
  <c r="F558" i="1"/>
  <c r="G558" i="1"/>
  <c r="F559" i="1"/>
  <c r="G559" i="1"/>
  <c r="F560" i="1"/>
  <c r="G560" i="1"/>
  <c r="F561" i="1"/>
  <c r="G561" i="1"/>
  <c r="F562" i="1"/>
  <c r="G562" i="1"/>
  <c r="F563" i="1"/>
  <c r="G563" i="1"/>
  <c r="F564" i="1"/>
  <c r="G564" i="1"/>
  <c r="F565" i="1"/>
  <c r="G565" i="1"/>
  <c r="F566" i="1"/>
  <c r="G566" i="1"/>
  <c r="F567" i="1"/>
  <c r="G567" i="1"/>
  <c r="F568" i="1"/>
  <c r="G568" i="1"/>
  <c r="F569" i="1"/>
  <c r="G569" i="1"/>
  <c r="F570" i="1"/>
  <c r="G570" i="1"/>
  <c r="F571" i="1"/>
  <c r="G571" i="1"/>
  <c r="F572" i="1"/>
  <c r="G572" i="1"/>
  <c r="F573" i="1"/>
  <c r="G573" i="1"/>
  <c r="F574" i="1"/>
  <c r="G574" i="1"/>
  <c r="F575" i="1"/>
  <c r="G575" i="1"/>
  <c r="F576" i="1"/>
  <c r="G576" i="1"/>
  <c r="F577" i="1"/>
  <c r="G577" i="1"/>
  <c r="F578" i="1"/>
  <c r="G578" i="1"/>
  <c r="F579" i="1"/>
  <c r="G579" i="1"/>
  <c r="F580" i="1"/>
  <c r="G580" i="1"/>
  <c r="F581" i="1"/>
  <c r="G581" i="1"/>
  <c r="F582" i="1"/>
  <c r="G582" i="1"/>
  <c r="F583" i="1"/>
  <c r="G583" i="1"/>
  <c r="F584" i="1"/>
  <c r="G584" i="1"/>
  <c r="F585" i="1"/>
  <c r="G585" i="1"/>
  <c r="F586" i="1"/>
  <c r="G586" i="1"/>
  <c r="F587" i="1"/>
  <c r="G587" i="1"/>
  <c r="F588" i="1"/>
  <c r="G588" i="1"/>
  <c r="F589" i="1"/>
  <c r="G589" i="1"/>
  <c r="F590" i="1"/>
  <c r="G590" i="1"/>
  <c r="F591" i="1"/>
  <c r="G591" i="1"/>
  <c r="F592" i="1"/>
  <c r="G592" i="1"/>
  <c r="F593" i="1"/>
  <c r="G593" i="1"/>
  <c r="F594" i="1"/>
  <c r="G594" i="1"/>
  <c r="F595" i="1"/>
  <c r="G595" i="1"/>
  <c r="F596" i="1"/>
  <c r="G596" i="1"/>
  <c r="F597" i="1"/>
  <c r="G597" i="1"/>
  <c r="F598" i="1"/>
  <c r="G598" i="1"/>
  <c r="F599" i="1"/>
  <c r="G599" i="1"/>
  <c r="F600" i="1"/>
  <c r="G600" i="1"/>
  <c r="F601" i="1"/>
  <c r="G601" i="1"/>
  <c r="F602" i="1"/>
  <c r="G602" i="1"/>
  <c r="F603" i="1"/>
  <c r="G603" i="1"/>
  <c r="F604" i="1"/>
  <c r="G604" i="1"/>
  <c r="F605" i="1"/>
  <c r="G605" i="1"/>
  <c r="F606" i="1"/>
  <c r="G606" i="1"/>
  <c r="F607" i="1"/>
  <c r="G607" i="1"/>
  <c r="F608" i="1"/>
  <c r="G608" i="1"/>
  <c r="F609" i="1"/>
  <c r="G609" i="1"/>
  <c r="F610" i="1"/>
  <c r="G610" i="1"/>
  <c r="F611" i="1"/>
  <c r="G611" i="1"/>
  <c r="F612" i="1"/>
  <c r="G612" i="1"/>
  <c r="F613" i="1"/>
  <c r="G613" i="1"/>
  <c r="F617" i="1"/>
  <c r="G617" i="1"/>
  <c r="F618" i="1"/>
  <c r="G618" i="1"/>
  <c r="F619" i="1"/>
  <c r="G619" i="1"/>
  <c r="F620" i="1"/>
  <c r="G620" i="1"/>
  <c r="F621" i="1"/>
  <c r="G621" i="1"/>
  <c r="F622" i="1"/>
  <c r="G622" i="1"/>
  <c r="F623" i="1"/>
  <c r="G623" i="1"/>
  <c r="G625" i="1"/>
  <c r="G626" i="1"/>
  <c r="F627" i="1"/>
  <c r="G627" i="1"/>
  <c r="F628" i="1"/>
  <c r="G628" i="1"/>
  <c r="F629" i="1"/>
  <c r="G629" i="1"/>
  <c r="G630" i="1"/>
  <c r="F631" i="1"/>
  <c r="G631" i="1"/>
  <c r="G632" i="1"/>
  <c r="F634" i="1"/>
  <c r="G634" i="1"/>
  <c r="F635" i="1"/>
  <c r="G635" i="1"/>
  <c r="F636" i="1"/>
  <c r="G636" i="1"/>
  <c r="F637" i="1"/>
  <c r="G637" i="1"/>
  <c r="F638" i="1"/>
  <c r="G638" i="1"/>
  <c r="F639" i="1"/>
  <c r="G639" i="1"/>
  <c r="F640" i="1"/>
  <c r="G640" i="1"/>
  <c r="G641" i="1"/>
  <c r="G642" i="1"/>
  <c r="G643" i="1"/>
  <c r="F645" i="1"/>
  <c r="G645" i="1"/>
  <c r="F646" i="1"/>
  <c r="G646" i="1"/>
  <c r="F647" i="1"/>
  <c r="G647" i="1"/>
  <c r="F648" i="1"/>
  <c r="G648" i="1"/>
  <c r="F649" i="1"/>
  <c r="G649" i="1"/>
  <c r="F650" i="1"/>
  <c r="G650" i="1"/>
  <c r="F651" i="1"/>
  <c r="G651" i="1"/>
  <c r="F652" i="1"/>
  <c r="G652" i="1"/>
  <c r="F654" i="1"/>
  <c r="G654" i="1"/>
  <c r="F655" i="1"/>
  <c r="G655" i="1"/>
  <c r="F656" i="1"/>
  <c r="G656" i="1"/>
  <c r="F657" i="1"/>
  <c r="G657" i="1"/>
  <c r="F658" i="1"/>
  <c r="G658" i="1"/>
  <c r="F659" i="1"/>
  <c r="G659" i="1"/>
  <c r="F661" i="1"/>
  <c r="G661" i="1"/>
  <c r="F662" i="1"/>
  <c r="G662" i="1"/>
  <c r="F663" i="1"/>
  <c r="G663" i="1"/>
  <c r="F664" i="1"/>
  <c r="G664" i="1"/>
  <c r="F665" i="1"/>
  <c r="G665" i="1"/>
  <c r="F666" i="1"/>
  <c r="G666" i="1"/>
  <c r="F668" i="1"/>
  <c r="G668" i="1"/>
  <c r="F669" i="1"/>
  <c r="G669" i="1"/>
  <c r="F670" i="1"/>
  <c r="G670" i="1"/>
  <c r="F671" i="1"/>
  <c r="G671" i="1"/>
  <c r="F673" i="1"/>
  <c r="G673" i="1"/>
  <c r="F674" i="1"/>
  <c r="G674" i="1"/>
  <c r="F675" i="1"/>
  <c r="G675" i="1"/>
  <c r="F676" i="1"/>
  <c r="G676" i="1"/>
  <c r="F677" i="1"/>
  <c r="G677" i="1"/>
  <c r="F678" i="1"/>
  <c r="G678" i="1"/>
  <c r="F679" i="1"/>
  <c r="G679" i="1"/>
  <c r="F680" i="1"/>
  <c r="G680" i="1"/>
  <c r="F681" i="1"/>
  <c r="G681" i="1"/>
  <c r="F682" i="1"/>
  <c r="G682" i="1"/>
  <c r="F683" i="1"/>
  <c r="G683" i="1"/>
  <c r="F684" i="1"/>
  <c r="G684" i="1"/>
  <c r="F685" i="1"/>
  <c r="G685" i="1"/>
  <c r="F686" i="1"/>
  <c r="G686" i="1"/>
  <c r="F687" i="1"/>
  <c r="G687" i="1"/>
  <c r="F688" i="1"/>
  <c r="G688" i="1"/>
  <c r="F689" i="1"/>
  <c r="G689" i="1"/>
  <c r="F690" i="1"/>
  <c r="G690" i="1"/>
  <c r="F691" i="1"/>
  <c r="G691" i="1"/>
  <c r="F692" i="1"/>
  <c r="G692" i="1"/>
  <c r="F693" i="1"/>
  <c r="G693" i="1"/>
  <c r="F694" i="1"/>
  <c r="G694" i="1"/>
  <c r="F695" i="1"/>
  <c r="G695" i="1"/>
  <c r="F696" i="1"/>
  <c r="G696" i="1"/>
  <c r="F697" i="1"/>
  <c r="G697" i="1"/>
  <c r="F698" i="1"/>
  <c r="G698" i="1"/>
  <c r="F699" i="1"/>
  <c r="G699" i="1"/>
  <c r="F700" i="1"/>
  <c r="G700" i="1"/>
  <c r="F701" i="1"/>
  <c r="G701" i="1"/>
  <c r="F703" i="1"/>
  <c r="G703" i="1"/>
  <c r="F704" i="1"/>
  <c r="G704" i="1"/>
  <c r="F705" i="1"/>
  <c r="G705" i="1"/>
  <c r="F706" i="1"/>
  <c r="G706" i="1"/>
  <c r="F707" i="1"/>
  <c r="G707" i="1"/>
  <c r="F708" i="1"/>
  <c r="G708" i="1"/>
  <c r="F709" i="1"/>
  <c r="G709" i="1"/>
  <c r="F710" i="1"/>
  <c r="G710" i="1"/>
  <c r="G711" i="1"/>
  <c r="G712" i="1"/>
  <c r="G713" i="1"/>
  <c r="G714" i="1"/>
  <c r="G715" i="1"/>
  <c r="F716" i="1"/>
  <c r="G716" i="1"/>
  <c r="F717" i="1"/>
  <c r="G717" i="1"/>
  <c r="F718" i="1"/>
  <c r="G718" i="1"/>
  <c r="F719" i="1"/>
  <c r="G719" i="1"/>
  <c r="F720" i="1"/>
  <c r="G720" i="1"/>
  <c r="F721" i="1"/>
  <c r="G721" i="1"/>
  <c r="F722" i="1"/>
  <c r="G722" i="1"/>
  <c r="F723" i="1"/>
  <c r="G723" i="1"/>
  <c r="F724" i="1"/>
  <c r="G724" i="1"/>
  <c r="F725" i="1"/>
  <c r="G725" i="1"/>
  <c r="F726" i="1"/>
  <c r="G726" i="1"/>
  <c r="F727" i="1"/>
  <c r="G727" i="1"/>
  <c r="F728" i="1"/>
  <c r="G728" i="1"/>
  <c r="F729" i="1"/>
  <c r="G729" i="1"/>
  <c r="F730" i="1"/>
  <c r="G730" i="1"/>
  <c r="F731" i="1"/>
  <c r="G731" i="1"/>
  <c r="G4" i="1"/>
  <c r="F4" i="1"/>
  <c r="I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1" i="1"/>
  <c r="S403" i="1"/>
  <c r="S404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2" i="1"/>
  <c r="S423" i="1"/>
  <c r="S424" i="1"/>
  <c r="S425" i="1"/>
  <c r="S426" i="1"/>
  <c r="S427" i="1"/>
  <c r="S428" i="1"/>
  <c r="S429" i="1"/>
  <c r="S430" i="1"/>
  <c r="S431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9" i="1"/>
  <c r="S490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5" i="1"/>
  <c r="S626" i="1"/>
  <c r="S627" i="1"/>
  <c r="S628" i="1"/>
  <c r="S629" i="1"/>
  <c r="S630" i="1"/>
  <c r="S631" i="1"/>
  <c r="S632" i="1"/>
  <c r="S634" i="1"/>
  <c r="S635" i="1"/>
  <c r="S636" i="1"/>
  <c r="S637" i="1"/>
  <c r="S638" i="1"/>
  <c r="S639" i="1"/>
  <c r="S640" i="1"/>
  <c r="S641" i="1"/>
  <c r="S642" i="1"/>
  <c r="S643" i="1"/>
  <c r="S645" i="1"/>
  <c r="S646" i="1"/>
  <c r="S647" i="1"/>
  <c r="S648" i="1"/>
  <c r="S649" i="1"/>
  <c r="S650" i="1"/>
  <c r="S651" i="1"/>
  <c r="S652" i="1"/>
  <c r="S654" i="1"/>
  <c r="S655" i="1"/>
  <c r="S656" i="1"/>
  <c r="S657" i="1"/>
  <c r="S658" i="1"/>
  <c r="S659" i="1"/>
  <c r="S661" i="1"/>
  <c r="S662" i="1"/>
  <c r="S663" i="1"/>
  <c r="S664" i="1"/>
  <c r="S665" i="1"/>
  <c r="S666" i="1"/>
  <c r="S668" i="1"/>
  <c r="S669" i="1"/>
  <c r="S670" i="1"/>
  <c r="S671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1" i="1"/>
  <c r="I403" i="1"/>
  <c r="I404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2" i="1"/>
  <c r="I423" i="1"/>
  <c r="I424" i="1"/>
  <c r="I425" i="1"/>
  <c r="I426" i="1"/>
  <c r="I427" i="1"/>
  <c r="I428" i="1"/>
  <c r="I429" i="1"/>
  <c r="I430" i="1"/>
  <c r="I431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9" i="1"/>
  <c r="I490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5" i="1"/>
  <c r="I626" i="1"/>
  <c r="I627" i="1"/>
  <c r="I628" i="1"/>
  <c r="I629" i="1"/>
  <c r="I630" i="1"/>
  <c r="I631" i="1"/>
  <c r="I632" i="1"/>
  <c r="I634" i="1"/>
  <c r="I635" i="1"/>
  <c r="I636" i="1"/>
  <c r="I637" i="1"/>
  <c r="I638" i="1"/>
  <c r="I639" i="1"/>
  <c r="I640" i="1"/>
  <c r="I641" i="1"/>
  <c r="I642" i="1"/>
  <c r="I643" i="1"/>
  <c r="I645" i="1"/>
  <c r="I646" i="1"/>
  <c r="I647" i="1"/>
  <c r="I648" i="1"/>
  <c r="I649" i="1"/>
  <c r="I650" i="1"/>
  <c r="I651" i="1"/>
  <c r="I652" i="1"/>
  <c r="I654" i="1"/>
  <c r="I655" i="1"/>
  <c r="I656" i="1"/>
  <c r="I657" i="1"/>
  <c r="I658" i="1"/>
  <c r="I659" i="1"/>
  <c r="I661" i="1"/>
  <c r="I662" i="1"/>
  <c r="I663" i="1"/>
  <c r="I664" i="1"/>
  <c r="I665" i="1"/>
  <c r="I666" i="1"/>
  <c r="I668" i="1"/>
  <c r="I669" i="1"/>
  <c r="I670" i="1"/>
  <c r="I671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L264" i="24" l="1"/>
  <c r="L265" i="24"/>
  <c r="L266" i="24"/>
  <c r="L267" i="24"/>
  <c r="L268" i="24"/>
  <c r="L269" i="24"/>
  <c r="L270" i="24"/>
  <c r="L271" i="24"/>
  <c r="L272" i="24"/>
  <c r="L273" i="24"/>
  <c r="L274" i="24"/>
  <c r="L275" i="24"/>
  <c r="L276" i="24"/>
  <c r="L277" i="24"/>
  <c r="L278" i="24"/>
  <c r="L279" i="24"/>
  <c r="L280" i="24"/>
  <c r="L281" i="24"/>
  <c r="L282" i="24"/>
  <c r="L283" i="24"/>
  <c r="L284" i="24"/>
  <c r="L285" i="24"/>
  <c r="L286" i="24"/>
  <c r="L287" i="24"/>
  <c r="L288" i="24"/>
  <c r="L289" i="24"/>
  <c r="L290" i="24"/>
  <c r="L291" i="24"/>
  <c r="L292" i="24"/>
  <c r="L293" i="24"/>
  <c r="L294" i="24"/>
  <c r="L295" i="24"/>
  <c r="L296" i="24"/>
  <c r="L297" i="24"/>
  <c r="L298" i="24"/>
  <c r="L299" i="24"/>
  <c r="L300" i="24"/>
  <c r="L301" i="24"/>
  <c r="L302" i="24"/>
  <c r="L303" i="24"/>
  <c r="L304" i="24"/>
  <c r="L305" i="24"/>
  <c r="L306" i="24"/>
  <c r="L307" i="24"/>
  <c r="L308" i="24"/>
  <c r="L309" i="24"/>
  <c r="L310" i="24"/>
  <c r="L311" i="24"/>
  <c r="L312" i="24"/>
  <c r="L313" i="24"/>
  <c r="L314" i="24"/>
  <c r="L315" i="24"/>
  <c r="L316" i="24"/>
  <c r="L317" i="24"/>
  <c r="L318" i="24"/>
  <c r="L319" i="24"/>
  <c r="L320" i="24"/>
  <c r="L321" i="24"/>
  <c r="L322" i="24"/>
  <c r="L323" i="24"/>
  <c r="L324" i="24"/>
  <c r="L325" i="24"/>
  <c r="L326" i="24"/>
  <c r="L327" i="24"/>
  <c r="L328" i="24"/>
  <c r="L329" i="24"/>
  <c r="L330" i="24"/>
  <c r="L331" i="24"/>
  <c r="L332" i="24"/>
  <c r="L333" i="24"/>
  <c r="L334" i="24"/>
  <c r="L335" i="24"/>
  <c r="L336" i="24"/>
  <c r="L337" i="24"/>
  <c r="L338" i="24"/>
  <c r="L339" i="24"/>
  <c r="L341" i="24"/>
  <c r="L342" i="24"/>
  <c r="L343" i="24"/>
  <c r="L344" i="24"/>
  <c r="L345" i="24"/>
  <c r="L347" i="24"/>
  <c r="L348" i="24"/>
  <c r="L349" i="24"/>
  <c r="L350" i="24"/>
  <c r="L351" i="24"/>
  <c r="L352" i="24"/>
  <c r="L353" i="24"/>
  <c r="L354" i="24"/>
  <c r="L355" i="24"/>
  <c r="L356" i="24"/>
  <c r="L357" i="24"/>
  <c r="L358" i="24"/>
  <c r="L359" i="24"/>
  <c r="L360" i="24"/>
  <c r="L361" i="24"/>
  <c r="L362" i="24"/>
  <c r="L363" i="24"/>
  <c r="L364" i="24"/>
  <c r="L365" i="24"/>
  <c r="L366" i="24"/>
  <c r="L367" i="24"/>
  <c r="L368" i="24"/>
  <c r="L369" i="24"/>
  <c r="L370" i="24"/>
  <c r="L371" i="24"/>
  <c r="L372" i="24"/>
  <c r="L373" i="24"/>
  <c r="L374" i="24"/>
  <c r="L375" i="24"/>
  <c r="L376" i="24"/>
  <c r="L377" i="24"/>
  <c r="L378" i="24"/>
  <c r="L379" i="24"/>
  <c r="L380" i="24"/>
  <c r="L381" i="24"/>
  <c r="L382" i="24"/>
  <c r="L383" i="24"/>
  <c r="L384" i="24"/>
  <c r="L385" i="24"/>
  <c r="L386" i="24"/>
  <c r="L387" i="24"/>
  <c r="L388" i="24"/>
  <c r="L389" i="24"/>
  <c r="L390" i="24"/>
  <c r="L391" i="24"/>
  <c r="L392" i="24"/>
  <c r="L256" i="24"/>
  <c r="L257" i="24"/>
  <c r="L258" i="24"/>
  <c r="L259" i="24"/>
  <c r="L260" i="24"/>
  <c r="L261" i="24"/>
  <c r="L262" i="24"/>
  <c r="L253" i="24"/>
  <c r="L255" i="24"/>
  <c r="L250" i="24"/>
  <c r="L251" i="24"/>
  <c r="L252" i="24"/>
  <c r="L241" i="24"/>
  <c r="L242" i="24"/>
  <c r="L243" i="24"/>
  <c r="L244" i="24"/>
  <c r="L245" i="24"/>
  <c r="L247" i="24"/>
  <c r="L248" i="24"/>
  <c r="L249" i="24"/>
  <c r="L237" i="24"/>
  <c r="L238" i="24"/>
  <c r="L234" i="24"/>
  <c r="L235" i="24"/>
  <c r="L236" i="24"/>
  <c r="L230" i="24"/>
  <c r="L232" i="24"/>
  <c r="L233" i="24"/>
  <c r="L224" i="24"/>
  <c r="L225" i="24"/>
  <c r="L227" i="24"/>
  <c r="L228" i="24"/>
  <c r="L229" i="24"/>
  <c r="L209" i="24"/>
  <c r="L210" i="24"/>
  <c r="L211" i="24"/>
  <c r="L212" i="24"/>
  <c r="L213" i="24"/>
  <c r="L214" i="24"/>
  <c r="L215" i="24"/>
  <c r="L216" i="24"/>
  <c r="L217" i="24"/>
  <c r="L218" i="24"/>
  <c r="L219" i="24"/>
  <c r="L220" i="24"/>
  <c r="L221" i="24"/>
  <c r="L222" i="24"/>
  <c r="L223" i="24"/>
  <c r="L197" i="24"/>
  <c r="L198" i="24"/>
  <c r="L199" i="24"/>
  <c r="L200" i="24"/>
  <c r="L201" i="24"/>
  <c r="L202" i="24"/>
  <c r="L203" i="24"/>
  <c r="L204" i="24"/>
  <c r="L205" i="24"/>
  <c r="L207" i="24"/>
  <c r="L208" i="24"/>
  <c r="L193" i="24"/>
  <c r="L194" i="24"/>
  <c r="L195" i="24"/>
  <c r="L196" i="24"/>
  <c r="L187" i="24"/>
  <c r="L188" i="24"/>
  <c r="L189" i="24"/>
  <c r="L190" i="24"/>
  <c r="L191" i="24"/>
  <c r="L192" i="24"/>
  <c r="L183" i="24"/>
  <c r="L184" i="24"/>
  <c r="L185" i="24"/>
  <c r="L186" i="24"/>
  <c r="L173" i="24"/>
  <c r="L174" i="24"/>
  <c r="L175" i="24"/>
  <c r="L176" i="24"/>
  <c r="L177" i="24"/>
  <c r="L178" i="24"/>
  <c r="L179" i="24"/>
  <c r="L180" i="24"/>
  <c r="L181" i="24"/>
  <c r="L171" i="24"/>
  <c r="L172" i="24"/>
  <c r="L146" i="24"/>
  <c r="L147" i="24"/>
  <c r="L148" i="24"/>
  <c r="L149" i="24"/>
  <c r="L150" i="24"/>
  <c r="L151" i="24"/>
  <c r="L152" i="24"/>
  <c r="L153" i="24"/>
  <c r="L154" i="24"/>
  <c r="L155" i="24"/>
  <c r="L156" i="24"/>
  <c r="L157" i="24"/>
  <c r="L158" i="24"/>
  <c r="L159" i="24"/>
  <c r="L160" i="24"/>
  <c r="L161" i="24"/>
  <c r="L162" i="24"/>
  <c r="L163" i="24"/>
  <c r="L164" i="24"/>
  <c r="L165" i="24"/>
  <c r="L166" i="24"/>
  <c r="L167" i="24"/>
  <c r="L168" i="24"/>
  <c r="L169" i="24"/>
  <c r="L144" i="24"/>
  <c r="L145" i="24"/>
  <c r="L134" i="24"/>
  <c r="L135" i="24"/>
  <c r="L136" i="24"/>
  <c r="L137" i="24"/>
  <c r="L138" i="24"/>
  <c r="L139" i="24"/>
  <c r="L140" i="24"/>
  <c r="L141" i="24"/>
  <c r="L142" i="24"/>
  <c r="L143" i="24"/>
  <c r="L130" i="24"/>
  <c r="L131" i="24"/>
  <c r="L132" i="24"/>
  <c r="L133" i="24"/>
  <c r="L105" i="24"/>
  <c r="L106" i="24"/>
  <c r="L107" i="24"/>
  <c r="L108" i="24"/>
  <c r="L109" i="24"/>
  <c r="L110" i="24"/>
  <c r="L111" i="24"/>
  <c r="L112" i="24"/>
  <c r="L113" i="24"/>
  <c r="L114" i="24"/>
  <c r="L115" i="24"/>
  <c r="L116" i="24"/>
  <c r="L117" i="24"/>
  <c r="L118" i="24"/>
  <c r="L119" i="24"/>
  <c r="L120" i="24"/>
  <c r="L121" i="24"/>
  <c r="L122" i="24"/>
  <c r="L123" i="24"/>
  <c r="L124" i="24"/>
  <c r="L125" i="24"/>
  <c r="L126" i="24"/>
  <c r="L127" i="24"/>
  <c r="L128" i="24"/>
  <c r="L129" i="24"/>
  <c r="L101" i="24"/>
  <c r="L102" i="24"/>
  <c r="L103" i="24"/>
  <c r="L104" i="24"/>
  <c r="L97" i="24"/>
  <c r="L98" i="24"/>
  <c r="L99" i="24"/>
  <c r="L100" i="24"/>
  <c r="L95" i="24"/>
  <c r="L96" i="24"/>
  <c r="L93" i="24"/>
  <c r="L94" i="24"/>
  <c r="L90" i="24"/>
  <c r="L91" i="24"/>
  <c r="L92" i="24"/>
  <c r="L88" i="24"/>
  <c r="L89" i="24"/>
  <c r="L85" i="24"/>
  <c r="L86" i="24"/>
  <c r="L87" i="24"/>
  <c r="L83" i="24"/>
  <c r="L84" i="24"/>
  <c r="L80" i="24"/>
  <c r="L81" i="24"/>
  <c r="L82" i="24"/>
  <c r="L78" i="24"/>
  <c r="L79" i="24"/>
  <c r="L75" i="24"/>
  <c r="L76" i="24"/>
  <c r="L77" i="24"/>
  <c r="L73" i="24"/>
  <c r="L74" i="24"/>
  <c r="L70" i="24"/>
  <c r="L71" i="24"/>
  <c r="L72" i="24"/>
  <c r="L68" i="24"/>
  <c r="L69" i="24"/>
  <c r="L67" i="24"/>
  <c r="L66" i="24"/>
  <c r="L64" i="24"/>
  <c r="L65" i="24"/>
  <c r="L62" i="24"/>
  <c r="L63" i="24"/>
  <c r="L59" i="24"/>
  <c r="L60" i="24"/>
  <c r="L61" i="24"/>
  <c r="L58" i="24"/>
  <c r="L55" i="24"/>
  <c r="L56" i="24"/>
  <c r="L57" i="24"/>
  <c r="L53" i="24"/>
  <c r="L54" i="24"/>
  <c r="L50" i="24"/>
  <c r="L51" i="24"/>
  <c r="L47" i="24"/>
  <c r="L48" i="24"/>
  <c r="L49" i="24"/>
  <c r="L45" i="24"/>
  <c r="L46" i="24"/>
  <c r="L40" i="24"/>
  <c r="L41" i="24"/>
  <c r="L42" i="24"/>
  <c r="L43" i="24"/>
  <c r="L44" i="24"/>
  <c r="L38" i="24"/>
  <c r="L39" i="24"/>
  <c r="L27" i="24"/>
  <c r="L28" i="24"/>
  <c r="L29" i="24"/>
  <c r="L30" i="24"/>
  <c r="L31" i="24"/>
  <c r="L32" i="24"/>
  <c r="L33" i="24"/>
  <c r="L34" i="24"/>
  <c r="L35" i="24"/>
  <c r="L36" i="24"/>
  <c r="L37" i="24"/>
  <c r="L26" i="24"/>
  <c r="L23" i="24"/>
  <c r="L24" i="24"/>
  <c r="L25" i="24"/>
  <c r="L13" i="24"/>
  <c r="L14" i="24"/>
  <c r="L15" i="24"/>
  <c r="L16" i="24"/>
  <c r="L17" i="24"/>
  <c r="L18" i="24"/>
  <c r="L19" i="24"/>
  <c r="L20" i="24"/>
  <c r="L21" i="24"/>
  <c r="L22" i="24"/>
  <c r="L12" i="24"/>
  <c r="L612" i="1"/>
  <c r="L613" i="1"/>
  <c r="L614" i="1"/>
  <c r="L615" i="1"/>
  <c r="L616" i="1"/>
  <c r="L617" i="1"/>
  <c r="L618" i="1"/>
  <c r="L619" i="1"/>
  <c r="L620" i="1"/>
  <c r="L621" i="1"/>
  <c r="L622" i="1"/>
  <c r="L623" i="1"/>
  <c r="L625" i="1"/>
  <c r="L626" i="1"/>
  <c r="L627" i="1"/>
  <c r="L628" i="1"/>
  <c r="L53" i="1"/>
  <c r="L54" i="1"/>
  <c r="L55" i="1"/>
  <c r="L56" i="1"/>
  <c r="L57" i="1"/>
  <c r="L58" i="1"/>
  <c r="L59" i="1"/>
  <c r="L60" i="1"/>
  <c r="L61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5" i="1"/>
  <c r="K296" i="1"/>
  <c r="K297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1" i="1"/>
  <c r="K403" i="1"/>
  <c r="K404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2" i="1"/>
  <c r="K423" i="1"/>
  <c r="K424" i="1"/>
  <c r="K425" i="1"/>
  <c r="K426" i="1"/>
  <c r="K427" i="1"/>
  <c r="K428" i="1"/>
  <c r="K429" i="1"/>
  <c r="K430" i="1"/>
  <c r="K431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9" i="1"/>
  <c r="K490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5" i="1"/>
  <c r="K626" i="1"/>
  <c r="K627" i="1"/>
  <c r="K628" i="1"/>
  <c r="K629" i="1"/>
  <c r="K630" i="1"/>
  <c r="K631" i="1"/>
  <c r="K632" i="1"/>
  <c r="K634" i="1"/>
  <c r="K635" i="1"/>
  <c r="K636" i="1"/>
  <c r="K637" i="1"/>
  <c r="K638" i="1"/>
  <c r="K639" i="1"/>
  <c r="K640" i="1"/>
  <c r="K641" i="1"/>
  <c r="K642" i="1"/>
  <c r="K643" i="1"/>
  <c r="K645" i="1"/>
  <c r="K646" i="1"/>
  <c r="K647" i="1"/>
  <c r="K648" i="1"/>
  <c r="K649" i="1"/>
  <c r="K650" i="1"/>
  <c r="K651" i="1"/>
  <c r="K652" i="1"/>
  <c r="K654" i="1"/>
  <c r="K655" i="1"/>
  <c r="K656" i="1"/>
  <c r="K657" i="1"/>
  <c r="K658" i="1"/>
  <c r="K659" i="1"/>
  <c r="K661" i="1"/>
  <c r="K662" i="1"/>
  <c r="K663" i="1"/>
  <c r="K664" i="1"/>
  <c r="K665" i="1"/>
  <c r="K666" i="1"/>
  <c r="K668" i="1"/>
  <c r="K669" i="1"/>
  <c r="K670" i="1"/>
  <c r="K671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" i="1"/>
  <c r="AB324" i="24" l="1"/>
  <c r="AB323" i="24"/>
  <c r="AB321" i="24"/>
  <c r="AB275" i="24"/>
  <c r="M55" i="24" l="1"/>
  <c r="M12" i="24" l="1"/>
  <c r="M13" i="24"/>
  <c r="M14" i="24"/>
  <c r="M15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29" i="24"/>
  <c r="M30" i="24"/>
  <c r="M31" i="24"/>
  <c r="M32" i="24"/>
  <c r="M33" i="24"/>
  <c r="M34" i="24"/>
  <c r="M35" i="24"/>
  <c r="M36" i="24"/>
  <c r="L73" i="1" l="1"/>
  <c r="L72" i="1"/>
  <c r="L71" i="1"/>
  <c r="L70" i="1"/>
  <c r="L68" i="1"/>
  <c r="L69" i="1"/>
  <c r="L67" i="1"/>
  <c r="L66" i="1"/>
  <c r="L65" i="1"/>
  <c r="L64" i="1"/>
  <c r="L63" i="1"/>
  <c r="L62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M350" i="24" l="1"/>
  <c r="M262" i="24"/>
  <c r="L455" i="1" l="1"/>
  <c r="L78" i="1" l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5" i="1"/>
  <c r="L296" i="1"/>
  <c r="L297" i="1"/>
  <c r="L299" i="1"/>
  <c r="L300" i="1"/>
  <c r="L301" i="1"/>
  <c r="L302" i="1"/>
  <c r="L303" i="1"/>
  <c r="L304" i="1"/>
  <c r="L305" i="1"/>
  <c r="L309" i="1"/>
  <c r="L310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1" i="1"/>
  <c r="L403" i="1"/>
  <c r="L404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2" i="1"/>
  <c r="L423" i="1"/>
  <c r="L424" i="1"/>
  <c r="L425" i="1"/>
  <c r="L426" i="1"/>
  <c r="L427" i="1"/>
  <c r="L428" i="1"/>
  <c r="L429" i="1"/>
  <c r="L430" i="1"/>
  <c r="L431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9" i="1"/>
  <c r="L490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29" i="1"/>
  <c r="L630" i="1"/>
  <c r="L631" i="1"/>
  <c r="L632" i="1"/>
  <c r="L634" i="1"/>
  <c r="L635" i="1"/>
  <c r="L636" i="1"/>
  <c r="L637" i="1"/>
  <c r="L638" i="1"/>
  <c r="L639" i="1"/>
  <c r="L640" i="1"/>
  <c r="L641" i="1"/>
  <c r="L642" i="1"/>
  <c r="L643" i="1"/>
  <c r="L645" i="1"/>
  <c r="L646" i="1"/>
  <c r="L647" i="1"/>
  <c r="L648" i="1"/>
  <c r="L649" i="1"/>
  <c r="L650" i="1"/>
  <c r="L651" i="1"/>
  <c r="L652" i="1"/>
  <c r="L654" i="1"/>
  <c r="L655" i="1"/>
  <c r="L656" i="1"/>
  <c r="L657" i="1"/>
  <c r="L658" i="1"/>
  <c r="L659" i="1"/>
  <c r="L661" i="1"/>
  <c r="L662" i="1"/>
  <c r="L663" i="1"/>
  <c r="L664" i="1"/>
  <c r="L665" i="1"/>
  <c r="L666" i="1"/>
  <c r="L668" i="1"/>
  <c r="L669" i="1"/>
  <c r="L670" i="1"/>
  <c r="L671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4" i="1"/>
  <c r="L695" i="1"/>
  <c r="L696" i="1"/>
  <c r="L698" i="1"/>
  <c r="L699" i="1"/>
  <c r="L700" i="1"/>
  <c r="L701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29" i="1"/>
  <c r="L30" i="1"/>
  <c r="L31" i="1"/>
  <c r="L32" i="1"/>
  <c r="L74" i="1"/>
  <c r="L75" i="1"/>
  <c r="L76" i="1"/>
  <c r="L77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4" i="1"/>
  <c r="M351" i="24"/>
  <c r="M352" i="24"/>
  <c r="M353" i="24"/>
  <c r="M354" i="24"/>
  <c r="M355" i="24"/>
  <c r="M356" i="24"/>
  <c r="M357" i="24"/>
  <c r="M358" i="24"/>
  <c r="M359" i="24"/>
  <c r="M360" i="24"/>
  <c r="M361" i="24"/>
  <c r="M362" i="24"/>
  <c r="M363" i="24"/>
  <c r="M364" i="24"/>
  <c r="M365" i="24"/>
  <c r="M366" i="24"/>
  <c r="M367" i="24"/>
  <c r="M368" i="24"/>
  <c r="M369" i="24"/>
  <c r="M370" i="24"/>
  <c r="M371" i="24"/>
  <c r="M372" i="24"/>
  <c r="M373" i="24"/>
  <c r="M374" i="24"/>
  <c r="M375" i="24"/>
  <c r="M376" i="24"/>
  <c r="M377" i="24"/>
  <c r="M378" i="24"/>
  <c r="M379" i="24"/>
  <c r="M380" i="24"/>
  <c r="M381" i="24"/>
  <c r="M382" i="24"/>
  <c r="M383" i="24"/>
  <c r="M384" i="24"/>
  <c r="M385" i="24"/>
  <c r="M386" i="24"/>
  <c r="M387" i="24"/>
  <c r="M388" i="24"/>
  <c r="M389" i="24"/>
  <c r="M390" i="24"/>
  <c r="M391" i="24"/>
  <c r="M37" i="24"/>
  <c r="M38" i="24"/>
  <c r="M39" i="24"/>
  <c r="M40" i="24"/>
  <c r="M41" i="24"/>
  <c r="M42" i="24"/>
  <c r="M43" i="24"/>
  <c r="M44" i="24"/>
  <c r="M45" i="24"/>
  <c r="M46" i="24"/>
  <c r="M47" i="24"/>
  <c r="M48" i="24"/>
  <c r="M49" i="24"/>
  <c r="M50" i="24"/>
  <c r="M51" i="24"/>
  <c r="M53" i="24"/>
  <c r="M54" i="24"/>
  <c r="M56" i="24"/>
  <c r="M57" i="24"/>
  <c r="M58" i="24"/>
  <c r="M59" i="24"/>
  <c r="M60" i="24"/>
  <c r="M61" i="24"/>
  <c r="M62" i="24"/>
  <c r="M63" i="24"/>
  <c r="M64" i="24"/>
  <c r="M65" i="24"/>
  <c r="M66" i="24"/>
  <c r="M67" i="24"/>
  <c r="M68" i="24"/>
  <c r="M69" i="24"/>
  <c r="M70" i="24"/>
  <c r="M71" i="24"/>
  <c r="M72" i="24"/>
  <c r="M73" i="24"/>
  <c r="M74" i="24"/>
  <c r="M75" i="24"/>
  <c r="M76" i="24"/>
  <c r="M77" i="24"/>
  <c r="M78" i="24"/>
  <c r="M79" i="24"/>
  <c r="M80" i="24"/>
  <c r="M81" i="24"/>
  <c r="M82" i="24"/>
  <c r="M83" i="24"/>
  <c r="M84" i="24"/>
  <c r="M85" i="24"/>
  <c r="M86" i="24"/>
  <c r="M87" i="24"/>
  <c r="M88" i="24"/>
  <c r="M89" i="24"/>
  <c r="M90" i="24"/>
  <c r="M91" i="24"/>
  <c r="M92" i="24"/>
  <c r="M93" i="24"/>
  <c r="M94" i="24"/>
  <c r="M95" i="24"/>
  <c r="M96" i="24"/>
  <c r="M97" i="24"/>
  <c r="M98" i="24"/>
  <c r="M99" i="24"/>
  <c r="M100" i="24"/>
  <c r="M101" i="24"/>
  <c r="M102" i="24"/>
  <c r="M103" i="24"/>
  <c r="M104" i="24"/>
  <c r="M105" i="24"/>
  <c r="M106" i="24"/>
  <c r="M107" i="24"/>
  <c r="M108" i="24"/>
  <c r="M109" i="24"/>
  <c r="M110" i="24"/>
  <c r="M111" i="24"/>
  <c r="M112" i="24"/>
  <c r="M113" i="24"/>
  <c r="M114" i="24"/>
  <c r="M115" i="24"/>
  <c r="M116" i="24"/>
  <c r="M117" i="24"/>
  <c r="M118" i="24"/>
  <c r="M119" i="24"/>
  <c r="M120" i="24"/>
  <c r="M121" i="24"/>
  <c r="M122" i="24"/>
  <c r="M123" i="24"/>
  <c r="M124" i="24"/>
  <c r="M125" i="24"/>
  <c r="M126" i="24"/>
  <c r="M127" i="24"/>
  <c r="M128" i="24"/>
  <c r="M129" i="24"/>
  <c r="M130" i="24"/>
  <c r="M131" i="24"/>
  <c r="M132" i="24"/>
  <c r="M133" i="24"/>
  <c r="M134" i="24"/>
  <c r="M135" i="24"/>
  <c r="M136" i="24"/>
  <c r="M137" i="24"/>
  <c r="M138" i="24"/>
  <c r="M139" i="24"/>
  <c r="M140" i="24"/>
  <c r="M141" i="24"/>
  <c r="M142" i="24"/>
  <c r="M143" i="24"/>
  <c r="M144" i="24"/>
  <c r="M145" i="24"/>
  <c r="M146" i="24"/>
  <c r="M147" i="24"/>
  <c r="M148" i="24"/>
  <c r="M149" i="24"/>
  <c r="M150" i="24"/>
  <c r="M151" i="24"/>
  <c r="M152" i="24"/>
  <c r="M153" i="24"/>
  <c r="M154" i="24"/>
  <c r="M155" i="24"/>
  <c r="M156" i="24"/>
  <c r="M157" i="24"/>
  <c r="M158" i="24"/>
  <c r="M159" i="24"/>
  <c r="M160" i="24"/>
  <c r="M161" i="24"/>
  <c r="M162" i="24"/>
  <c r="M163" i="24"/>
  <c r="M164" i="24"/>
  <c r="M165" i="24"/>
  <c r="M166" i="24"/>
  <c r="M167" i="24"/>
  <c r="M168" i="24"/>
  <c r="M169" i="24"/>
  <c r="M171" i="24"/>
  <c r="M172" i="24"/>
  <c r="M173" i="24"/>
  <c r="M174" i="24"/>
  <c r="M175" i="24"/>
  <c r="M176" i="24"/>
  <c r="M177" i="24"/>
  <c r="M178" i="24"/>
  <c r="M179" i="24"/>
  <c r="M180" i="24"/>
  <c r="M181" i="24"/>
  <c r="M183" i="24"/>
  <c r="M184" i="24"/>
  <c r="M185" i="24"/>
  <c r="M186" i="24"/>
  <c r="M187" i="24"/>
  <c r="M188" i="24"/>
  <c r="M189" i="24"/>
  <c r="M190" i="24"/>
  <c r="M191" i="24"/>
  <c r="M192" i="24"/>
  <c r="M193" i="24"/>
  <c r="M194" i="24"/>
  <c r="M195" i="24"/>
  <c r="M196" i="24"/>
  <c r="M197" i="24"/>
  <c r="M198" i="24"/>
  <c r="M199" i="24"/>
  <c r="M200" i="24"/>
  <c r="M201" i="24"/>
  <c r="M202" i="24"/>
  <c r="M203" i="24"/>
  <c r="M204" i="24"/>
  <c r="M205" i="24"/>
  <c r="M207" i="24"/>
  <c r="M208" i="24"/>
  <c r="M209" i="24"/>
  <c r="M210" i="24"/>
  <c r="M211" i="24"/>
  <c r="M212" i="24"/>
  <c r="M213" i="24"/>
  <c r="M214" i="24"/>
  <c r="M215" i="24"/>
  <c r="M216" i="24"/>
  <c r="M217" i="24"/>
  <c r="M218" i="24"/>
  <c r="M219" i="24"/>
  <c r="M220" i="24"/>
  <c r="M221" i="24"/>
  <c r="M222" i="24"/>
  <c r="M223" i="24"/>
  <c r="M224" i="24"/>
  <c r="M225" i="24"/>
  <c r="M227" i="24"/>
  <c r="M228" i="24"/>
  <c r="M229" i="24"/>
  <c r="M230" i="24"/>
  <c r="M232" i="24"/>
  <c r="M233" i="24"/>
  <c r="M234" i="24"/>
  <c r="M235" i="24"/>
  <c r="M236" i="24"/>
  <c r="M237" i="24"/>
  <c r="M238" i="24"/>
  <c r="M241" i="24"/>
  <c r="M242" i="24"/>
  <c r="M243" i="24"/>
  <c r="M244" i="24"/>
  <c r="M245" i="24"/>
  <c r="M247" i="24"/>
  <c r="M248" i="24"/>
  <c r="M249" i="24"/>
  <c r="M250" i="24"/>
  <c r="M251" i="24"/>
  <c r="M252" i="24"/>
  <c r="M253" i="24"/>
  <c r="M255" i="24"/>
  <c r="M256" i="24"/>
  <c r="M257" i="24"/>
  <c r="M258" i="24"/>
  <c r="M259" i="24"/>
  <c r="M260" i="24"/>
  <c r="M261" i="24"/>
  <c r="M264" i="24"/>
  <c r="M265" i="24"/>
  <c r="M266" i="24"/>
  <c r="M267" i="24"/>
  <c r="M268" i="24"/>
  <c r="M269" i="24"/>
  <c r="M270" i="24"/>
  <c r="M271" i="24"/>
  <c r="M272" i="24"/>
  <c r="M273" i="24"/>
  <c r="M274" i="24"/>
  <c r="M275" i="24"/>
  <c r="M276" i="24"/>
  <c r="M277" i="24"/>
  <c r="M278" i="24"/>
  <c r="M279" i="24"/>
  <c r="M280" i="24"/>
  <c r="M281" i="24"/>
  <c r="M282" i="24"/>
  <c r="M283" i="24"/>
  <c r="M284" i="24"/>
  <c r="M285" i="24"/>
  <c r="M286" i="24"/>
  <c r="M287" i="24"/>
  <c r="M288" i="24"/>
  <c r="M289" i="24"/>
  <c r="M290" i="24"/>
  <c r="M291" i="24"/>
  <c r="M292" i="24"/>
  <c r="M293" i="24"/>
  <c r="M294" i="24"/>
  <c r="M295" i="24"/>
  <c r="M296" i="24"/>
  <c r="M297" i="24"/>
  <c r="M298" i="24"/>
  <c r="M299" i="24"/>
  <c r="M300" i="24"/>
  <c r="M301" i="24"/>
  <c r="M302" i="24"/>
  <c r="M303" i="24"/>
  <c r="M304" i="24"/>
  <c r="M305" i="24"/>
  <c r="M306" i="24"/>
  <c r="M307" i="24"/>
  <c r="M308" i="24"/>
  <c r="M309" i="24"/>
  <c r="M310" i="24"/>
  <c r="M311" i="24"/>
  <c r="M312" i="24"/>
  <c r="M313" i="24"/>
  <c r="M314" i="24"/>
  <c r="M315" i="24"/>
  <c r="M316" i="24"/>
  <c r="M317" i="24"/>
  <c r="M318" i="24"/>
  <c r="M319" i="24"/>
  <c r="M320" i="24"/>
  <c r="M321" i="24"/>
  <c r="M322" i="24"/>
  <c r="M323" i="24"/>
  <c r="M324" i="24"/>
  <c r="M325" i="24"/>
  <c r="M326" i="24"/>
  <c r="M327" i="24"/>
  <c r="M328" i="24"/>
  <c r="M329" i="24"/>
  <c r="M330" i="24"/>
  <c r="M331" i="24"/>
  <c r="M332" i="24"/>
  <c r="M333" i="24"/>
  <c r="M334" i="24"/>
  <c r="M335" i="24"/>
  <c r="M336" i="24"/>
  <c r="M337" i="24"/>
  <c r="M338" i="24"/>
  <c r="M339" i="24"/>
  <c r="M341" i="24"/>
  <c r="M342" i="24"/>
  <c r="M343" i="24"/>
  <c r="M344" i="24"/>
  <c r="M345" i="24"/>
  <c r="M347" i="24"/>
  <c r="M348" i="24"/>
  <c r="M349" i="24"/>
  <c r="R348" i="24" l="1"/>
  <c r="R347" i="24"/>
  <c r="AB168" i="24" l="1"/>
  <c r="AB166" i="24"/>
  <c r="AB164" i="24"/>
  <c r="AB162" i="24"/>
  <c r="AB160" i="24"/>
  <c r="AB158" i="24"/>
  <c r="AB156" i="24"/>
  <c r="AB154" i="24"/>
  <c r="AB152" i="24"/>
  <c r="AB345" i="24" l="1"/>
  <c r="R345" i="24"/>
  <c r="R344" i="24"/>
  <c r="AB343" i="24"/>
  <c r="R343" i="24"/>
  <c r="AB342" i="24"/>
  <c r="R342" i="24"/>
  <c r="AB341" i="24"/>
  <c r="R341" i="24"/>
  <c r="AB339" i="24"/>
  <c r="R339" i="24"/>
  <c r="AB338" i="24"/>
  <c r="R338" i="24"/>
  <c r="AB337" i="24"/>
  <c r="R337" i="24"/>
  <c r="AB336" i="24"/>
  <c r="R336" i="24"/>
  <c r="AB335" i="24"/>
  <c r="R335" i="24"/>
  <c r="AB334" i="24"/>
  <c r="R334" i="24"/>
  <c r="AB333" i="24"/>
  <c r="R333" i="24"/>
  <c r="AB332" i="24"/>
  <c r="R332" i="24"/>
  <c r="AB331" i="24"/>
  <c r="R331" i="24"/>
  <c r="AB330" i="24"/>
  <c r="R330" i="24"/>
  <c r="AB329" i="24"/>
  <c r="R329" i="24"/>
  <c r="AB328" i="24"/>
  <c r="R328" i="24"/>
  <c r="AB327" i="24"/>
  <c r="R327" i="24"/>
  <c r="AB326" i="24"/>
  <c r="AB325" i="24"/>
  <c r="AB322" i="24"/>
  <c r="AB320" i="24"/>
  <c r="R320" i="24"/>
  <c r="AB319" i="24"/>
  <c r="R319" i="24"/>
  <c r="AB318" i="24"/>
  <c r="R318" i="24"/>
  <c r="AB317" i="24"/>
  <c r="R317" i="24"/>
  <c r="AB316" i="24"/>
  <c r="R316" i="24"/>
  <c r="AB315" i="24"/>
  <c r="R315" i="24"/>
  <c r="AB314" i="24"/>
  <c r="R314" i="24"/>
  <c r="AB313" i="24"/>
  <c r="R313" i="24"/>
  <c r="AB312" i="24"/>
  <c r="R312" i="24"/>
  <c r="AB311" i="24"/>
  <c r="R311" i="24"/>
  <c r="AB310" i="24"/>
  <c r="R310" i="24"/>
  <c r="AB309" i="24"/>
  <c r="R309" i="24"/>
  <c r="AB308" i="24"/>
  <c r="R308" i="24"/>
  <c r="AB307" i="24"/>
  <c r="R307" i="24"/>
  <c r="AB306" i="24"/>
  <c r="R306" i="24"/>
  <c r="AB305" i="24"/>
  <c r="R305" i="24"/>
  <c r="AB304" i="24"/>
  <c r="R304" i="24"/>
  <c r="AB303" i="24"/>
  <c r="R303" i="24"/>
  <c r="AB302" i="24"/>
  <c r="R302" i="24"/>
  <c r="AB301" i="24"/>
  <c r="R301" i="24"/>
  <c r="AB300" i="24"/>
  <c r="R300" i="24"/>
  <c r="AB299" i="24"/>
  <c r="R299" i="24"/>
  <c r="AB298" i="24"/>
  <c r="R298" i="24"/>
  <c r="AB297" i="24"/>
  <c r="R297" i="24"/>
  <c r="AB296" i="24"/>
  <c r="R296" i="24"/>
  <c r="AB295" i="24"/>
  <c r="R295" i="24"/>
  <c r="AB294" i="24"/>
  <c r="R294" i="24"/>
  <c r="AB293" i="24"/>
  <c r="R293" i="24"/>
  <c r="AB292" i="24"/>
  <c r="R292" i="24"/>
  <c r="AB291" i="24"/>
  <c r="R291" i="24"/>
  <c r="AB290" i="24"/>
  <c r="R290" i="24"/>
  <c r="AB289" i="24"/>
  <c r="R289" i="24"/>
  <c r="AB288" i="24"/>
  <c r="R288" i="24"/>
  <c r="AB287" i="24"/>
  <c r="R287" i="24"/>
  <c r="AB286" i="24"/>
  <c r="R286" i="24"/>
  <c r="AB285" i="24"/>
  <c r="R285" i="24"/>
  <c r="AB284" i="24"/>
  <c r="R284" i="24"/>
  <c r="AB283" i="24"/>
  <c r="R283" i="24"/>
  <c r="AB282" i="24"/>
  <c r="R282" i="24"/>
  <c r="AB281" i="24"/>
  <c r="R281" i="24"/>
  <c r="AB280" i="24"/>
  <c r="R280" i="24"/>
  <c r="AB279" i="24"/>
  <c r="R279" i="24"/>
  <c r="AB278" i="24"/>
  <c r="R278" i="24"/>
  <c r="AB277" i="24"/>
  <c r="R277" i="24"/>
  <c r="AB276" i="24"/>
  <c r="R276" i="24"/>
  <c r="R275" i="24"/>
  <c r="AB274" i="24"/>
  <c r="R274" i="24"/>
  <c r="AB273" i="24"/>
  <c r="R273" i="24"/>
  <c r="AB272" i="24"/>
  <c r="R272" i="24"/>
  <c r="AB271" i="24"/>
  <c r="R271" i="24"/>
  <c r="AB270" i="24"/>
  <c r="R270" i="24"/>
  <c r="AB269" i="24"/>
  <c r="R269" i="24"/>
  <c r="AB268" i="24"/>
  <c r="R268" i="24"/>
  <c r="AB267" i="24"/>
  <c r="R267" i="24"/>
  <c r="AB266" i="24"/>
  <c r="R266" i="24"/>
  <c r="AB265" i="24"/>
  <c r="R265" i="24"/>
  <c r="AB264" i="24"/>
  <c r="R264" i="24"/>
  <c r="AB260" i="24"/>
  <c r="R260" i="24"/>
  <c r="AB259" i="24"/>
  <c r="R259" i="24"/>
  <c r="AB258" i="24"/>
  <c r="R258" i="24"/>
  <c r="AB257" i="24"/>
  <c r="R257" i="24"/>
  <c r="AB256" i="24"/>
  <c r="R256" i="24"/>
  <c r="AB255" i="24"/>
  <c r="R255" i="24"/>
  <c r="AB253" i="24"/>
  <c r="AB251" i="24"/>
  <c r="AB250" i="24"/>
  <c r="AB248" i="24"/>
  <c r="AB247" i="24"/>
  <c r="AB245" i="24"/>
  <c r="AB244" i="24"/>
  <c r="AB243" i="24"/>
  <c r="AB242" i="24"/>
  <c r="AB237" i="24"/>
  <c r="AB235" i="24"/>
  <c r="AB234" i="24"/>
  <c r="AB232" i="24"/>
  <c r="AB228" i="24"/>
  <c r="AB225" i="24"/>
  <c r="R225" i="24"/>
  <c r="AB224" i="24"/>
  <c r="AB223" i="24"/>
  <c r="R223" i="24"/>
  <c r="AB222" i="24"/>
  <c r="R222" i="24"/>
  <c r="AB221" i="24"/>
  <c r="R221" i="24"/>
  <c r="AB220" i="24"/>
  <c r="R219" i="24"/>
  <c r="AB218" i="24"/>
  <c r="AB217" i="24"/>
  <c r="AB216" i="24"/>
  <c r="AB215" i="24"/>
  <c r="R214" i="24"/>
  <c r="AB213" i="24"/>
  <c r="AB212" i="24"/>
  <c r="AB211" i="24"/>
  <c r="AB210" i="24"/>
  <c r="AB208" i="24"/>
  <c r="R208" i="24"/>
  <c r="AB191" i="24"/>
  <c r="AB190" i="24"/>
  <c r="AB189" i="24"/>
  <c r="AB185" i="24"/>
  <c r="AB184" i="24"/>
  <c r="AB183" i="24"/>
  <c r="AB175" i="24"/>
  <c r="AB174" i="24"/>
  <c r="AB173" i="24"/>
  <c r="AB150" i="24"/>
  <c r="AB148" i="24"/>
  <c r="AB146" i="24"/>
  <c r="AB144" i="24"/>
  <c r="AB142" i="24"/>
  <c r="AB140" i="24"/>
  <c r="AB138" i="24"/>
  <c r="AB136" i="24"/>
  <c r="AB134" i="24"/>
  <c r="AB132" i="24"/>
  <c r="AB130" i="24"/>
  <c r="AB128" i="24"/>
  <c r="AB126" i="24"/>
  <c r="AB124" i="24"/>
  <c r="AB122" i="24"/>
  <c r="AB120" i="24"/>
  <c r="AB118" i="24"/>
  <c r="AB116" i="24"/>
  <c r="AB114" i="24"/>
  <c r="AB112" i="24"/>
  <c r="AB110" i="24"/>
  <c r="AB107" i="24"/>
  <c r="AB105" i="24"/>
  <c r="AB103" i="24"/>
  <c r="AB101" i="24"/>
  <c r="AB99" i="24"/>
  <c r="AB97" i="24"/>
  <c r="AB95" i="24"/>
  <c r="AB93" i="24"/>
  <c r="AB91" i="24"/>
  <c r="AB88" i="24"/>
  <c r="AB86" i="24"/>
  <c r="AB83" i="24"/>
  <c r="AB81" i="24"/>
  <c r="AB78" i="24"/>
  <c r="AB76" i="24"/>
  <c r="AB73" i="24"/>
  <c r="AB71" i="24"/>
  <c r="AB68" i="24"/>
  <c r="AB66" i="24"/>
  <c r="AB64" i="24"/>
  <c r="AB62" i="24"/>
  <c r="AB60" i="24"/>
  <c r="AB58" i="24"/>
  <c r="AB56" i="24"/>
  <c r="AB53" i="24"/>
  <c r="AB51" i="24"/>
  <c r="R51" i="24"/>
  <c r="AB50" i="24"/>
  <c r="R50" i="24"/>
  <c r="AB49" i="24"/>
  <c r="R49" i="24"/>
  <c r="AB48" i="24"/>
  <c r="R48" i="24"/>
  <c r="AB45" i="24"/>
  <c r="R45" i="24"/>
  <c r="R44" i="24"/>
  <c r="AB43" i="24"/>
  <c r="AB42" i="24"/>
  <c r="AB41" i="24"/>
  <c r="AB40" i="24"/>
  <c r="AB39" i="24"/>
  <c r="R37" i="24"/>
  <c r="AB36" i="24"/>
  <c r="AB35" i="24"/>
  <c r="AB34" i="24"/>
  <c r="AB33" i="24"/>
  <c r="AB32" i="24"/>
  <c r="AB31" i="24"/>
  <c r="AB30" i="24"/>
  <c r="AB29" i="24"/>
  <c r="AB28" i="24"/>
  <c r="AB27" i="24"/>
  <c r="AB26" i="24"/>
  <c r="R25" i="24"/>
  <c r="AB23" i="24"/>
  <c r="AB18" i="24"/>
  <c r="AB17" i="24"/>
  <c r="AB16" i="24"/>
  <c r="AB15" i="24"/>
  <c r="AB14" i="24"/>
  <c r="AB13" i="24"/>
  <c r="AB12" i="2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atorfs</author>
  </authors>
  <commentList>
    <comment ref="S674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atorfs:</t>
        </r>
        <r>
          <rPr>
            <sz val="8"/>
            <color indexed="81"/>
            <rFont val="Tahoma"/>
            <family val="2"/>
          </rPr>
          <t xml:space="preserve">
Datum genereren E-mail rapport automatisch invullen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akeerema</author>
  </authors>
  <commentList>
    <comment ref="A27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akeerema:</t>
        </r>
        <r>
          <rPr>
            <sz val="9"/>
            <color indexed="81"/>
            <rFont val="Tahoma"/>
            <family val="2"/>
          </rPr>
          <t xml:space="preserve">
nog te verwijderen, momenteel in gebruik in UZG</t>
        </r>
      </text>
    </comment>
  </commentList>
</comments>
</file>

<file path=xl/sharedStrings.xml><?xml version="1.0" encoding="utf-8"?>
<sst xmlns="http://schemas.openxmlformats.org/spreadsheetml/2006/main" count="77749" uniqueCount="9677">
  <si>
    <t xml:space="preserve"> </t>
  </si>
  <si>
    <t>resultaat</t>
  </si>
  <si>
    <t>door MLT</t>
  </si>
  <si>
    <t>ingave</t>
  </si>
  <si>
    <t>manueel</t>
  </si>
  <si>
    <t>MatchIt</t>
  </si>
  <si>
    <t>LH</t>
  </si>
  <si>
    <t>Am1</t>
  </si>
  <si>
    <t>Am2</t>
  </si>
  <si>
    <t>Bm1</t>
  </si>
  <si>
    <t>Bm2</t>
  </si>
  <si>
    <t>Cw1</t>
  </si>
  <si>
    <t>Cw2</t>
  </si>
  <si>
    <t>DRB1_1</t>
  </si>
  <si>
    <t>DRB1_2</t>
  </si>
  <si>
    <t>DQB1_1</t>
  </si>
  <si>
    <t>DQB1_2</t>
  </si>
  <si>
    <t>AmHR1</t>
  </si>
  <si>
    <t>AmHR2</t>
  </si>
  <si>
    <t>BmHR1</t>
  </si>
  <si>
    <t>BmHR2</t>
  </si>
  <si>
    <t>CmHR1</t>
  </si>
  <si>
    <t>CmHR2</t>
  </si>
  <si>
    <t>DRB1HR1</t>
  </si>
  <si>
    <t>DRB1HR2</t>
  </si>
  <si>
    <t>DQB1HR1</t>
  </si>
  <si>
    <t>DQB1HR2</t>
  </si>
  <si>
    <t>DRB3_1</t>
  </si>
  <si>
    <t>DRB3_2</t>
  </si>
  <si>
    <t>DRB4_1</t>
  </si>
  <si>
    <t>DRB4_2</t>
  </si>
  <si>
    <t>DRB5_1</t>
  </si>
  <si>
    <t>DRB5_2</t>
  </si>
  <si>
    <t>As1</t>
  </si>
  <si>
    <t>As2</t>
  </si>
  <si>
    <t>Bs1</t>
  </si>
  <si>
    <t>Bs2</t>
  </si>
  <si>
    <t>DRs1</t>
  </si>
  <si>
    <t>DRs2</t>
  </si>
  <si>
    <t>M_LM1</t>
  </si>
  <si>
    <t>M_LM2</t>
  </si>
  <si>
    <t>GLIMS</t>
  </si>
  <si>
    <t xml:space="preserve">door MLT </t>
  </si>
  <si>
    <t>M_LSA1</t>
  </si>
  <si>
    <t>LSA_ABC</t>
  </si>
  <si>
    <t>M_LSA2</t>
  </si>
  <si>
    <t>TROMBO</t>
  </si>
  <si>
    <t>anti_HPA</t>
  </si>
  <si>
    <t>anti_HLA_E</t>
  </si>
  <si>
    <t>HPA_1</t>
  </si>
  <si>
    <t>HPA_2</t>
  </si>
  <si>
    <t>HPA_3</t>
  </si>
  <si>
    <t>HPA_15</t>
  </si>
  <si>
    <t>M_CDC</t>
  </si>
  <si>
    <t>M_CDC_DTT</t>
  </si>
  <si>
    <t>Aant_UP50_H</t>
  </si>
  <si>
    <t>Pos_UP50_H</t>
  </si>
  <si>
    <t>Aant_DTT_UP50_H</t>
  </si>
  <si>
    <t>Pos_DTT_UP50_H</t>
  </si>
  <si>
    <t>PRA_DTT_50_H</t>
  </si>
  <si>
    <t>M_CDC_ID</t>
  </si>
  <si>
    <t>UNACC_MM</t>
  </si>
  <si>
    <t>H_vPRA</t>
  </si>
  <si>
    <t>XM_B_cel</t>
  </si>
  <si>
    <t>XM_T_cel</t>
  </si>
  <si>
    <t>XM_B_DTT</t>
  </si>
  <si>
    <t>XM_T_DTT</t>
  </si>
  <si>
    <t>INT_all_org</t>
  </si>
  <si>
    <t>Id_orgdonor</t>
  </si>
  <si>
    <t>order_donor</t>
  </si>
  <si>
    <t>BronSpecimen</t>
  </si>
  <si>
    <t>INT_autoXM</t>
  </si>
  <si>
    <t>Gpos</t>
  </si>
  <si>
    <t>GRANULO</t>
  </si>
  <si>
    <t>aantalG</t>
  </si>
  <si>
    <t>Aant_HLA_B20</t>
  </si>
  <si>
    <t>pos_B20</t>
  </si>
  <si>
    <t>PRA_B20</t>
  </si>
  <si>
    <t>INT_B20</t>
  </si>
  <si>
    <t>bloedgroep_donor</t>
  </si>
  <si>
    <t>ABO_mol</t>
  </si>
  <si>
    <t>D_mol_part</t>
  </si>
  <si>
    <t>D_mol_zwak</t>
  </si>
  <si>
    <t>DNA_concentratie</t>
  </si>
  <si>
    <t>DNA_ratio</t>
  </si>
  <si>
    <t>Opm_HILA</t>
  </si>
  <si>
    <t>ACC_MM</t>
  </si>
  <si>
    <t>Opm_KS</t>
  </si>
  <si>
    <t>H_DatumTP_org</t>
  </si>
  <si>
    <t>H_Opslagdoos</t>
  </si>
  <si>
    <t>H_Orgaan</t>
  </si>
  <si>
    <t>HPA 1</t>
  </si>
  <si>
    <t>HPA 3</t>
  </si>
  <si>
    <t>HPA 15</t>
  </si>
  <si>
    <t>HPA 2</t>
  </si>
  <si>
    <t>bloedgroep</t>
  </si>
  <si>
    <t>bloedgroep_ext</t>
  </si>
  <si>
    <t>ABO</t>
  </si>
  <si>
    <t>HPA_5</t>
  </si>
  <si>
    <t>DRB345tot</t>
  </si>
  <si>
    <t>B57</t>
  </si>
  <si>
    <t>B27</t>
  </si>
  <si>
    <t>DNA</t>
  </si>
  <si>
    <t>DPBtot</t>
  </si>
  <si>
    <t>Bmtot_ant</t>
  </si>
  <si>
    <t>Dum_Tar_donors</t>
  </si>
  <si>
    <t>Amtot_ant</t>
  </si>
  <si>
    <t>DRB1HRtot</t>
  </si>
  <si>
    <t>AmHRtot</t>
  </si>
  <si>
    <t>BmHRtot</t>
  </si>
  <si>
    <t>CmHRtot</t>
  </si>
  <si>
    <t>DQB1HRtot</t>
  </si>
  <si>
    <t>DPB1HRtot</t>
  </si>
  <si>
    <t>PiekserumAanvragen</t>
  </si>
  <si>
    <t>Relaties</t>
  </si>
  <si>
    <t>anti_HLA_II_E</t>
  </si>
  <si>
    <t>Ab_INT</t>
  </si>
  <si>
    <t>allo_XM</t>
  </si>
  <si>
    <t>INT_allo_BM</t>
  </si>
  <si>
    <t>allo_XMDTT</t>
  </si>
  <si>
    <t>Order_donor</t>
  </si>
  <si>
    <t>Dum_DNA_Extra</t>
  </si>
  <si>
    <t>donorID1</t>
  </si>
  <si>
    <t>donorID2</t>
  </si>
  <si>
    <t>donorID3</t>
  </si>
  <si>
    <t>donorID4</t>
  </si>
  <si>
    <t>donorID5</t>
  </si>
  <si>
    <t>donorID6</t>
  </si>
  <si>
    <t>donorID7</t>
  </si>
  <si>
    <t>donorID8</t>
  </si>
  <si>
    <t>kk_mol</t>
  </si>
  <si>
    <t>M_mol</t>
  </si>
  <si>
    <t>N_mol</t>
  </si>
  <si>
    <t>S_mol</t>
  </si>
  <si>
    <t>ks_mol</t>
  </si>
  <si>
    <t>Fya_mol</t>
  </si>
  <si>
    <t>Fyb_mol</t>
  </si>
  <si>
    <t>Jka_mol</t>
  </si>
  <si>
    <t>Jkb_mol</t>
  </si>
  <si>
    <t>E_mol</t>
  </si>
  <si>
    <t>C_mol</t>
  </si>
  <si>
    <t>ke_mol</t>
  </si>
  <si>
    <t>kc_mol</t>
  </si>
  <si>
    <t>K_mol</t>
  </si>
  <si>
    <t>QCPresultConcordant</t>
  </si>
  <si>
    <t>AantalKits</t>
  </si>
  <si>
    <t>QCPproductVrijgave</t>
  </si>
  <si>
    <t>Commitment_Platelets</t>
  </si>
  <si>
    <t>Commitment_PBSC</t>
  </si>
  <si>
    <t>DRmtot_ant</t>
  </si>
  <si>
    <t>Spec_HLA_ABC_TMP</t>
  </si>
  <si>
    <t>Pos_FP_H</t>
  </si>
  <si>
    <t>Aant_FP_H</t>
  </si>
  <si>
    <t>Aant_DTT_FP_H</t>
  </si>
  <si>
    <t>Pos_DTT_FP_H</t>
  </si>
  <si>
    <t>PRA_DTT_FP_H</t>
  </si>
  <si>
    <t>M_Bscr</t>
  </si>
  <si>
    <t>M_DNA_ext</t>
  </si>
  <si>
    <t>M_Gran_Ab</t>
  </si>
  <si>
    <t>M_DPB1</t>
  </si>
  <si>
    <t>DPB1_1</t>
  </si>
  <si>
    <t>Unacc_hist</t>
  </si>
  <si>
    <t>unacc_hist</t>
  </si>
  <si>
    <t>Spec_plaatjes</t>
  </si>
  <si>
    <t>NIET</t>
  </si>
  <si>
    <t>HLA-B*57:01</t>
  </si>
  <si>
    <t>Specificiteit</t>
  </si>
  <si>
    <t>Subtitel: Commentaar bij de bepalingen</t>
  </si>
  <si>
    <t>INT_K50</t>
  </si>
  <si>
    <t>% virtuele PRA</t>
  </si>
  <si>
    <t>Conc_autoXM</t>
  </si>
  <si>
    <t>Conc_all_org</t>
  </si>
  <si>
    <t>HLA-B27</t>
  </si>
  <si>
    <t>SBT</t>
  </si>
  <si>
    <t>SSO</t>
  </si>
  <si>
    <t>SSP</t>
  </si>
  <si>
    <t>NVT</t>
  </si>
  <si>
    <t>Bw4</t>
  </si>
  <si>
    <t>Bw6</t>
  </si>
  <si>
    <t>DR51</t>
  </si>
  <si>
    <t>DR52</t>
  </si>
  <si>
    <t>DR53</t>
  </si>
  <si>
    <t>Manueel</t>
  </si>
  <si>
    <t>Am1_MD</t>
  </si>
  <si>
    <t>Am2_MD</t>
  </si>
  <si>
    <t>Keuzelijst</t>
  </si>
  <si>
    <t>Bm1_MD</t>
  </si>
  <si>
    <t>Bm2_MD</t>
  </si>
  <si>
    <t>Cm1_MD</t>
  </si>
  <si>
    <t>Cm2_MD</t>
  </si>
  <si>
    <t>DRB1m1_MD</t>
  </si>
  <si>
    <t>DRB1m2_MD</t>
  </si>
  <si>
    <t>DQB1m1_MD</t>
  </si>
  <si>
    <t>DQB1m2_MD</t>
  </si>
  <si>
    <t>DPB1m2_MD</t>
  </si>
  <si>
    <t>DRB3_1_MD</t>
  </si>
  <si>
    <t>DRB3_2_MD</t>
  </si>
  <si>
    <t>Ab_Int</t>
  </si>
  <si>
    <t>Jsb_mol</t>
  </si>
  <si>
    <t>Jsa_mol</t>
  </si>
  <si>
    <t>Coa_mol</t>
  </si>
  <si>
    <t>Cob_mol</t>
  </si>
  <si>
    <t>Hy_mol</t>
  </si>
  <si>
    <t>Joa_mol</t>
  </si>
  <si>
    <t>Doa_mol</t>
  </si>
  <si>
    <t>Dob_mol</t>
  </si>
  <si>
    <t>Sc1_mol</t>
  </si>
  <si>
    <t>Sc2_mol</t>
  </si>
  <si>
    <t>Lua_mol</t>
  </si>
  <si>
    <t>Lub_mol</t>
  </si>
  <si>
    <t>Dia_mol</t>
  </si>
  <si>
    <t>Dib_mol</t>
  </si>
  <si>
    <t>Wra_mol</t>
  </si>
  <si>
    <t>Wrb_mol</t>
  </si>
  <si>
    <t>Yta_mol</t>
  </si>
  <si>
    <t>Ytb_mol</t>
  </si>
  <si>
    <t>Kna_mol</t>
  </si>
  <si>
    <t>Knb_mol</t>
  </si>
  <si>
    <t>Sl1_mol</t>
  </si>
  <si>
    <t>Sl2_mol</t>
  </si>
  <si>
    <t>Cra_mol</t>
  </si>
  <si>
    <t>DRB3_LR</t>
  </si>
  <si>
    <t>DRB4_LR</t>
  </si>
  <si>
    <t>DRB5_LR</t>
  </si>
  <si>
    <t>website ET</t>
  </si>
  <si>
    <t>manueel (autoprompt)</t>
  </si>
  <si>
    <t>PRA_CDC_H_3</t>
  </si>
  <si>
    <t>Spec_HLA_K</t>
  </si>
  <si>
    <t>NIMA</t>
  </si>
  <si>
    <t>KIR_LIG_MM</t>
  </si>
  <si>
    <t>KIR_LIG_MM_Ag</t>
  </si>
  <si>
    <t>Kpa_mol</t>
  </si>
  <si>
    <t>Kpb_mol</t>
  </si>
  <si>
    <t>Kpc_mol</t>
  </si>
  <si>
    <t>M_DRB345_LR</t>
  </si>
  <si>
    <t>Int_B57</t>
  </si>
  <si>
    <t>Int_coeliakie</t>
  </si>
  <si>
    <t>Int_B51</t>
  </si>
  <si>
    <t>M_LSAx2</t>
  </si>
  <si>
    <t>M_LSAx1</t>
  </si>
  <si>
    <t>HLA typering</t>
  </si>
  <si>
    <t>AmHR1gr</t>
  </si>
  <si>
    <t>AmHR2gr</t>
  </si>
  <si>
    <t>BmHR1gr</t>
  </si>
  <si>
    <t>BmHR2gr</t>
  </si>
  <si>
    <t>CmHR1gr</t>
  </si>
  <si>
    <t>CmHR2gr</t>
  </si>
  <si>
    <t>DRB1HR1gr</t>
  </si>
  <si>
    <t>DRB1HR2gr</t>
  </si>
  <si>
    <t>DQB1HR1gr</t>
  </si>
  <si>
    <t>DQB1HR2gr</t>
  </si>
  <si>
    <t>M_PS</t>
  </si>
  <si>
    <t>M_CB</t>
  </si>
  <si>
    <t>M_EKEser</t>
  </si>
  <si>
    <t>M_EKEDNA</t>
  </si>
  <si>
    <t>M_DONOR</t>
  </si>
  <si>
    <t>Prosp_XM_niet-nier</t>
  </si>
  <si>
    <t>HLA-B51</t>
  </si>
  <si>
    <t>HPA_1a</t>
  </si>
  <si>
    <t>HPA_1b</t>
  </si>
  <si>
    <t>HPA_2a</t>
  </si>
  <si>
    <t>HPA_2b</t>
  </si>
  <si>
    <t>HPA_3a</t>
  </si>
  <si>
    <t>HPA_3b</t>
  </si>
  <si>
    <t>HPA_5a</t>
  </si>
  <si>
    <t>HPA_5b</t>
  </si>
  <si>
    <t>HPA_15a</t>
  </si>
  <si>
    <t>HPA_15b</t>
  </si>
  <si>
    <t>HPA-15a</t>
  </si>
  <si>
    <t>HPA-15b</t>
  </si>
  <si>
    <t>HPA-2a (Ko b)</t>
  </si>
  <si>
    <t>HPA-2b (Ko a)</t>
  </si>
  <si>
    <t>HPA-3a (Bak a)</t>
  </si>
  <si>
    <t>HPA-3b (Bak b)</t>
  </si>
  <si>
    <t>HPA-5a (Br b)</t>
  </si>
  <si>
    <t>HPA-5b (Br a)</t>
  </si>
  <si>
    <t>OpmOrgW</t>
  </si>
  <si>
    <t>Subtitel: Gegevens Baby</t>
  </si>
  <si>
    <t>Subtitel: Gegevens Moeder</t>
  </si>
  <si>
    <t>Rel_naam</t>
  </si>
  <si>
    <t>Rel_voornaam</t>
  </si>
  <si>
    <t>Rel_PIN</t>
  </si>
  <si>
    <t>Rel_DOB</t>
  </si>
  <si>
    <t>REL_ZHcode</t>
  </si>
  <si>
    <t>Rel_Sex</t>
  </si>
  <si>
    <t>Rel_ZHcode</t>
  </si>
  <si>
    <t>Rel_Rec</t>
  </si>
  <si>
    <t>Aant_zDTT_UP50_H</t>
  </si>
  <si>
    <t>Pos_zDTT_UP50_H</t>
  </si>
  <si>
    <t>PRA_zDTT_50_H</t>
  </si>
  <si>
    <t>M_A_LR_SSO</t>
  </si>
  <si>
    <t>M_C_LR_SSO</t>
  </si>
  <si>
    <t>M_B_LR_SSO</t>
  </si>
  <si>
    <t>M_DRB1_LR_SSO</t>
  </si>
  <si>
    <t>M_DQB1_LR_SSO</t>
  </si>
  <si>
    <t>M_A_HR</t>
  </si>
  <si>
    <t>M_B_HR</t>
  </si>
  <si>
    <t>M_C_HR</t>
  </si>
  <si>
    <t>M_DRB1_HR</t>
  </si>
  <si>
    <t>M_DQB1_HR</t>
  </si>
  <si>
    <t>M_DRB3_HR</t>
  </si>
  <si>
    <t>M_DRB4_HR</t>
  </si>
  <si>
    <t>M_DRB5_HR</t>
  </si>
  <si>
    <t>M_ABDR_Ser</t>
  </si>
  <si>
    <t>M_A_LR_SSP</t>
  </si>
  <si>
    <t>M_B_LR_SSP</t>
  </si>
  <si>
    <t>M_C_LR_SSP</t>
  </si>
  <si>
    <t>M_DRB1_LR_SSP</t>
  </si>
  <si>
    <t>M_DQB1_LR_SSP</t>
  </si>
  <si>
    <t>ANALYSES(prof) - aanvraagcodes</t>
  </si>
  <si>
    <t>bepalingen(prop) - mnemonic</t>
  </si>
  <si>
    <t>McCa_mol</t>
  </si>
  <si>
    <t>McCb_mol</t>
  </si>
  <si>
    <t>M_Pad</t>
  </si>
  <si>
    <t>M_Orgnier</t>
  </si>
  <si>
    <t>M_Orgaan</t>
  </si>
  <si>
    <t>M_Orglever</t>
  </si>
  <si>
    <t>bron_lymf</t>
  </si>
  <si>
    <t>Bron van specimen</t>
  </si>
  <si>
    <t>Anti-HLA klasse II screening</t>
  </si>
  <si>
    <t>Anti-HLA klasse I screening</t>
  </si>
  <si>
    <t xml:space="preserve">Analyses </t>
  </si>
  <si>
    <t>auto_T_XM</t>
  </si>
  <si>
    <t>auto_T_XMDTT</t>
  </si>
  <si>
    <t>auto_B_XM</t>
  </si>
  <si>
    <t>auto_B_XMDTT</t>
  </si>
  <si>
    <t>CB_HLA</t>
  </si>
  <si>
    <t>HLA-B allel 2 (lage resolutie)</t>
  </si>
  <si>
    <t>HLA-C allel 1 (lage resolutie)</t>
  </si>
  <si>
    <t>HLA-C allel 2 (lage resolutie)</t>
  </si>
  <si>
    <t>HLA-DRB1 allel 1 (lage resolutie)</t>
  </si>
  <si>
    <t>HLA-DRB1 allel 2 (lage resolutie)</t>
  </si>
  <si>
    <t>HLA-DQB1 allel 1 (hoge resolutie)</t>
  </si>
  <si>
    <t>HLA-DQB1 allel 2 (hoge resolutie)</t>
  </si>
  <si>
    <t>HLA-DRB1 allel 1 (hoge resolutie)</t>
  </si>
  <si>
    <t>HLA-DRB1 allel 2 (hoge resolutie)</t>
  </si>
  <si>
    <t>HLA-C allel 1 (hoge resolutie)</t>
  </si>
  <si>
    <t>HLA-C allel 2 (hoge resolutie)</t>
  </si>
  <si>
    <t>HLA-B allel 1 (hoge resolutie)</t>
  </si>
  <si>
    <t>HLA-B allel 2 (hoge resolutie)</t>
  </si>
  <si>
    <t>HLA-A allel 1 (hoge resolutie)</t>
  </si>
  <si>
    <t>HLA-A allel 2 (hoge resolutie)</t>
  </si>
  <si>
    <t>HLA-DPB1 allel 2</t>
  </si>
  <si>
    <t>DRB4_1_MD</t>
  </si>
  <si>
    <t>DRB4_2_MD</t>
  </si>
  <si>
    <t>DRB5_1_MD</t>
  </si>
  <si>
    <t>DRB5_2_MD</t>
  </si>
  <si>
    <t>HLA-Bw4</t>
  </si>
  <si>
    <t>M_UNACC</t>
  </si>
  <si>
    <t>M_ACC_MM (prop)</t>
  </si>
  <si>
    <t>M_ET_nier</t>
  </si>
  <si>
    <t>M_ET_rondsturen</t>
  </si>
  <si>
    <t>M_Prosp_XM_niet-nier</t>
  </si>
  <si>
    <t>M_PLT</t>
  </si>
  <si>
    <t>M_HPA</t>
  </si>
  <si>
    <t>M_XM</t>
  </si>
  <si>
    <t>M_autoXM</t>
  </si>
  <si>
    <t>M_HILA_BG (prop)</t>
  </si>
  <si>
    <t>M_Ext_BG</t>
  </si>
  <si>
    <t>M_BronSpecimen (prop)</t>
  </si>
  <si>
    <t>M_B27</t>
  </si>
  <si>
    <t>M_Rondzenden_prospXM</t>
  </si>
  <si>
    <t>M_rariteitenkabinet</t>
  </si>
  <si>
    <t>M_LRDgeg</t>
  </si>
  <si>
    <t>M_babygeg</t>
  </si>
  <si>
    <t>M_Mamageg</t>
  </si>
  <si>
    <t>Neen</t>
  </si>
  <si>
    <t>Ja</t>
  </si>
  <si>
    <t>H_vCDCPRA</t>
  </si>
  <si>
    <t>% virtuele CDC PRA</t>
  </si>
  <si>
    <t>x</t>
  </si>
  <si>
    <t>wegschrijven med dossier</t>
  </si>
  <si>
    <t xml:space="preserve"> x</t>
  </si>
  <si>
    <t>M_ABO_mol (prop)</t>
  </si>
  <si>
    <t>Don_ID_1</t>
  </si>
  <si>
    <t>Don_ID_2</t>
  </si>
  <si>
    <t>Don_ID_3</t>
  </si>
  <si>
    <t>Don_ID_4</t>
  </si>
  <si>
    <t>Don_ID_5</t>
  </si>
  <si>
    <t>Don_ID_6</t>
  </si>
  <si>
    <t>Titer_1</t>
  </si>
  <si>
    <t>Titer_2</t>
  </si>
  <si>
    <t>Titer_3</t>
  </si>
  <si>
    <t>Titer_4</t>
  </si>
  <si>
    <t>Titer_5</t>
  </si>
  <si>
    <t>Titer_6</t>
  </si>
  <si>
    <t>GAT</t>
  </si>
  <si>
    <t>M_NIMA (Prop)</t>
  </si>
  <si>
    <t>Bw4s</t>
  </si>
  <si>
    <t>Bw6s</t>
  </si>
  <si>
    <t>Nier</t>
  </si>
  <si>
    <t>Hart</t>
  </si>
  <si>
    <t>Long</t>
  </si>
  <si>
    <t>Hart-long</t>
  </si>
  <si>
    <t>Darm</t>
  </si>
  <si>
    <t>Trachea</t>
  </si>
  <si>
    <t>Bron_lymf</t>
  </si>
  <si>
    <t>Milt</t>
  </si>
  <si>
    <t>Lymfeknopen</t>
  </si>
  <si>
    <t>HLA C groep 1</t>
  </si>
  <si>
    <t>HLA C groep 2</t>
  </si>
  <si>
    <t>Confirmatie</t>
  </si>
  <si>
    <t>Bepaling</t>
  </si>
  <si>
    <t>Materiaal</t>
  </si>
  <si>
    <t>serum</t>
  </si>
  <si>
    <t>CDC</t>
  </si>
  <si>
    <t>PRA_CDC_H_2</t>
  </si>
  <si>
    <t>LMX</t>
  </si>
  <si>
    <t>ET</t>
  </si>
  <si>
    <t>ID</t>
  </si>
  <si>
    <t>LM1</t>
  </si>
  <si>
    <t>LM2</t>
  </si>
  <si>
    <t>M_recent_XM</t>
  </si>
  <si>
    <t>DBP1_2</t>
  </si>
  <si>
    <t>DPB1m1_MD</t>
  </si>
  <si>
    <t>Nee</t>
  </si>
  <si>
    <t>Bloedgroep_donor</t>
  </si>
  <si>
    <t>Bloedgroep_ext</t>
  </si>
  <si>
    <t>Naam Keuzelijst</t>
  </si>
  <si>
    <t>Keuzes</t>
  </si>
  <si>
    <t>Positief</t>
  </si>
  <si>
    <t>Negatief</t>
  </si>
  <si>
    <t>Jknull: TA Jkb Negatief</t>
  </si>
  <si>
    <t>Mannelijk</t>
  </si>
  <si>
    <t>Vrouwelijk</t>
  </si>
  <si>
    <t>negatief</t>
  </si>
  <si>
    <t>positief</t>
  </si>
  <si>
    <t>auto-antistoffen</t>
  </si>
  <si>
    <t>Positief, IgG</t>
  </si>
  <si>
    <t>Positief, IgG en IgM</t>
  </si>
  <si>
    <t>Onbepaald</t>
  </si>
  <si>
    <t>A1</t>
  </si>
  <si>
    <t>A2</t>
  </si>
  <si>
    <t>A3</t>
  </si>
  <si>
    <t>A9</t>
  </si>
  <si>
    <t>A10</t>
  </si>
  <si>
    <t>A11</t>
  </si>
  <si>
    <t>A28</t>
  </si>
  <si>
    <t>onbepaald</t>
  </si>
  <si>
    <t>B7</t>
  </si>
  <si>
    <t>B8</t>
  </si>
  <si>
    <t>B12</t>
  </si>
  <si>
    <t>B13</t>
  </si>
  <si>
    <t>B35</t>
  </si>
  <si>
    <t>B18</t>
  </si>
  <si>
    <t>B37</t>
  </si>
  <si>
    <t>B41</t>
  </si>
  <si>
    <t>B42</t>
  </si>
  <si>
    <t>B21</t>
  </si>
  <si>
    <t>B47</t>
  </si>
  <si>
    <t>B46</t>
  </si>
  <si>
    <t>B48</t>
  </si>
  <si>
    <t>B40</t>
  </si>
  <si>
    <t>B50</t>
  </si>
  <si>
    <t>B53</t>
  </si>
  <si>
    <t>B59</t>
  </si>
  <si>
    <t>B67</t>
  </si>
  <si>
    <t>B73</t>
  </si>
  <si>
    <t>B81</t>
  </si>
  <si>
    <t>B16</t>
  </si>
  <si>
    <t>anti-HLA klasse I</t>
  </si>
  <si>
    <t>anti-HPA2a/2b</t>
  </si>
  <si>
    <t>O Positief</t>
  </si>
  <si>
    <t>A Positief</t>
  </si>
  <si>
    <t>B Positief</t>
  </si>
  <si>
    <t>AB Positief</t>
  </si>
  <si>
    <t>O Negatief</t>
  </si>
  <si>
    <t>A Negatief</t>
  </si>
  <si>
    <t>B Negatief</t>
  </si>
  <si>
    <t>AB Negatief</t>
  </si>
  <si>
    <t>NI</t>
  </si>
  <si>
    <t>DP</t>
  </si>
  <si>
    <t>A positief</t>
  </si>
  <si>
    <t>A negatief</t>
  </si>
  <si>
    <t>O positief</t>
  </si>
  <si>
    <t>O negatief</t>
  </si>
  <si>
    <t>B positief</t>
  </si>
  <si>
    <t>B negatief</t>
  </si>
  <si>
    <t>AB positief</t>
  </si>
  <si>
    <t>AB negatief</t>
  </si>
  <si>
    <t>A</t>
  </si>
  <si>
    <t>B</t>
  </si>
  <si>
    <t>AB</t>
  </si>
  <si>
    <t>O</t>
  </si>
  <si>
    <t>D Positief</t>
  </si>
  <si>
    <t>D Negatief</t>
  </si>
  <si>
    <t>Partiële D cat II</t>
  </si>
  <si>
    <t>Partiële D cat VII</t>
  </si>
  <si>
    <t>Partiële RHD-CE(1-9)-D(10)</t>
  </si>
  <si>
    <t>Partiële RHD-CE(2-9)-D</t>
  </si>
  <si>
    <t>Partiële RHD-CE(3-7)-D</t>
  </si>
  <si>
    <t>Partiële RHD-CE(4-7)-D</t>
  </si>
  <si>
    <t>Partiële RHD-CE(8-9)-D</t>
  </si>
  <si>
    <t>Partiële D RHDQ41X</t>
  </si>
  <si>
    <t>Zwakke D type 1</t>
  </si>
  <si>
    <t>Zwakke D type 2</t>
  </si>
  <si>
    <t>Zwakke D type 3</t>
  </si>
  <si>
    <t>Zwakke D type 4.0 4.1</t>
  </si>
  <si>
    <t>Zwakke D type 4.2, DAR</t>
  </si>
  <si>
    <t>Zwakke D type 5</t>
  </si>
  <si>
    <t>Zwakke D type 15</t>
  </si>
  <si>
    <t>Niet interpreteerbaar</t>
  </si>
  <si>
    <t>M_SSP</t>
  </si>
  <si>
    <t>C*01</t>
  </si>
  <si>
    <t>C*01:01</t>
  </si>
  <si>
    <t>C*01:02</t>
  </si>
  <si>
    <t>C*01:03</t>
  </si>
  <si>
    <t>C*01:04</t>
  </si>
  <si>
    <t>C*01:05</t>
  </si>
  <si>
    <t>C*01:06</t>
  </si>
  <si>
    <t>C*01:07</t>
  </si>
  <si>
    <t>C*01:08</t>
  </si>
  <si>
    <t>C*01:09</t>
  </si>
  <si>
    <t>C*02</t>
  </si>
  <si>
    <t>C*02:01</t>
  </si>
  <si>
    <t>C*02:02</t>
  </si>
  <si>
    <t>C*02:03</t>
  </si>
  <si>
    <t>C*02:04</t>
  </si>
  <si>
    <t>C*02:05</t>
  </si>
  <si>
    <t>C*02:06</t>
  </si>
  <si>
    <t>C*02:07</t>
  </si>
  <si>
    <t>C*02:08</t>
  </si>
  <si>
    <t>C*03</t>
  </si>
  <si>
    <t>C*03:01</t>
  </si>
  <si>
    <t>C*03:02</t>
  </si>
  <si>
    <t>C*03:03</t>
  </si>
  <si>
    <t>C*03:04</t>
  </si>
  <si>
    <t>C*03:05</t>
  </si>
  <si>
    <t>C*03:06</t>
  </si>
  <si>
    <t>C*03:07</t>
  </si>
  <si>
    <t>C*03:08</t>
  </si>
  <si>
    <t>C*03:09</t>
  </si>
  <si>
    <t>C*03:10</t>
  </si>
  <si>
    <t>C*03:11</t>
  </si>
  <si>
    <t>C*03:12</t>
  </si>
  <si>
    <t>C*03:13</t>
  </si>
  <si>
    <t>C*03:14</t>
  </si>
  <si>
    <t>C*03:15</t>
  </si>
  <si>
    <t>C*03:16</t>
  </si>
  <si>
    <t>C*04</t>
  </si>
  <si>
    <t>C*04:01</t>
  </si>
  <si>
    <t>C*04:03</t>
  </si>
  <si>
    <t>C*04:04</t>
  </si>
  <si>
    <t>C*04:05</t>
  </si>
  <si>
    <t>C*04:06</t>
  </si>
  <si>
    <t>C*04:07</t>
  </si>
  <si>
    <t>C*04:08</t>
  </si>
  <si>
    <t>C*04:09N</t>
  </si>
  <si>
    <t>C*04:10</t>
  </si>
  <si>
    <t>C*04:11</t>
  </si>
  <si>
    <t>C*05</t>
  </si>
  <si>
    <t>C*05:01</t>
  </si>
  <si>
    <t>C*05:02</t>
  </si>
  <si>
    <t>C*05:03</t>
  </si>
  <si>
    <t>C*05:04</t>
  </si>
  <si>
    <t>C*05:05</t>
  </si>
  <si>
    <t>C*05:06</t>
  </si>
  <si>
    <t>C*06</t>
  </si>
  <si>
    <t>C*06:02</t>
  </si>
  <si>
    <t>C*06:03</t>
  </si>
  <si>
    <t>C*06:04</t>
  </si>
  <si>
    <t>C*06:05</t>
  </si>
  <si>
    <t>C*06:06</t>
  </si>
  <si>
    <t>C*06:07</t>
  </si>
  <si>
    <t>C*06:08</t>
  </si>
  <si>
    <t>C*06:09</t>
  </si>
  <si>
    <t>C*07</t>
  </si>
  <si>
    <t>C*07:01</t>
  </si>
  <si>
    <t>C*07:02</t>
  </si>
  <si>
    <t>C*07:03</t>
  </si>
  <si>
    <t>C*07:04</t>
  </si>
  <si>
    <t>C*07:05</t>
  </si>
  <si>
    <t>C*07:06</t>
  </si>
  <si>
    <t>C*07:07</t>
  </si>
  <si>
    <t>C*07:08</t>
  </si>
  <si>
    <t>C*07:09</t>
  </si>
  <si>
    <t>C*07:10</t>
  </si>
  <si>
    <t>C*07:11</t>
  </si>
  <si>
    <t>C*07:12</t>
  </si>
  <si>
    <t>C*07:13</t>
  </si>
  <si>
    <t>C*07:14</t>
  </si>
  <si>
    <t>C*07:15</t>
  </si>
  <si>
    <t>C*07:16</t>
  </si>
  <si>
    <t>C*07:17</t>
  </si>
  <si>
    <t>C*07:18</t>
  </si>
  <si>
    <t>C*07:19</t>
  </si>
  <si>
    <t>C*07:20</t>
  </si>
  <si>
    <t>C*08</t>
  </si>
  <si>
    <t>C*08:01</t>
  </si>
  <si>
    <t>C*08:02</t>
  </si>
  <si>
    <t>C*08:03</t>
  </si>
  <si>
    <t>C*08:04</t>
  </si>
  <si>
    <t>C*08:05</t>
  </si>
  <si>
    <t>C*08:06</t>
  </si>
  <si>
    <t>C*08:07</t>
  </si>
  <si>
    <t>C*08:08</t>
  </si>
  <si>
    <t>C*08:09</t>
  </si>
  <si>
    <t>C*12</t>
  </si>
  <si>
    <t>C*12:01</t>
  </si>
  <si>
    <t>C*12:02</t>
  </si>
  <si>
    <t>C*12:03</t>
  </si>
  <si>
    <t>C*12:04</t>
  </si>
  <si>
    <t>C*12:05</t>
  </si>
  <si>
    <t>C*12:06</t>
  </si>
  <si>
    <t>C*12:07</t>
  </si>
  <si>
    <t>C*12:08</t>
  </si>
  <si>
    <t>C*12:09</t>
  </si>
  <si>
    <t>C*12:10</t>
  </si>
  <si>
    <t>C*12:11</t>
  </si>
  <si>
    <t>C*13</t>
  </si>
  <si>
    <t>C*13:01</t>
  </si>
  <si>
    <t>C*14</t>
  </si>
  <si>
    <t>C*14:02</t>
  </si>
  <si>
    <t>C*14:03</t>
  </si>
  <si>
    <t>C*14:04</t>
  </si>
  <si>
    <t>C*14:05</t>
  </si>
  <si>
    <t>C*15</t>
  </si>
  <si>
    <t>C*15:02</t>
  </si>
  <si>
    <t>C*15:03</t>
  </si>
  <si>
    <t>C*15:04</t>
  </si>
  <si>
    <t>C*15:05</t>
  </si>
  <si>
    <t>C*15:06</t>
  </si>
  <si>
    <t>C*15:07</t>
  </si>
  <si>
    <t>C*15:08</t>
  </si>
  <si>
    <t>C*15:09</t>
  </si>
  <si>
    <t>C*15:10</t>
  </si>
  <si>
    <t>C*16</t>
  </si>
  <si>
    <t>C*16:01</t>
  </si>
  <si>
    <t>C*16:02</t>
  </si>
  <si>
    <t>C*16:04</t>
  </si>
  <si>
    <t>C*16:06</t>
  </si>
  <si>
    <t>C*17</t>
  </si>
  <si>
    <t>C*17:01</t>
  </si>
  <si>
    <t>C*17:02</t>
  </si>
  <si>
    <t>C*17:03</t>
  </si>
  <si>
    <t>C*18</t>
  </si>
  <si>
    <t>C*18:01</t>
  </si>
  <si>
    <t>C*18:02</t>
  </si>
  <si>
    <t>DQB1*02:01</t>
  </si>
  <si>
    <t>DQB1*02:02</t>
  </si>
  <si>
    <t>DQB1*02:03</t>
  </si>
  <si>
    <t>DQB1*02</t>
  </si>
  <si>
    <t>DQB1*03:01</t>
  </si>
  <si>
    <t>DQB1*03:02</t>
  </si>
  <si>
    <t>DQB1*03:03</t>
  </si>
  <si>
    <t>DQB1*03:04</t>
  </si>
  <si>
    <t>DQB1*03:05</t>
  </si>
  <si>
    <t>DQB1*03:06</t>
  </si>
  <si>
    <t>DQB1*03:07</t>
  </si>
  <si>
    <t>DQB1*03:08</t>
  </si>
  <si>
    <t>DQB1*03:09</t>
  </si>
  <si>
    <t>DQB1*03:10</t>
  </si>
  <si>
    <t>DQB1*03:11</t>
  </si>
  <si>
    <t>DQB1*03:12</t>
  </si>
  <si>
    <t>DQB1*03:13</t>
  </si>
  <si>
    <t>DQB1*03</t>
  </si>
  <si>
    <t>DQB1*04:01</t>
  </si>
  <si>
    <t>DQB1*04:02</t>
  </si>
  <si>
    <t>DQB1*04</t>
  </si>
  <si>
    <t>DQB1*05:01</t>
  </si>
  <si>
    <t>DQB1*05:02</t>
  </si>
  <si>
    <t>DQB1*05:03</t>
  </si>
  <si>
    <t>DQB1*05:04</t>
  </si>
  <si>
    <t>DQB1*05</t>
  </si>
  <si>
    <t>DQB1*06:01</t>
  </si>
  <si>
    <t>DQB1*06:02</t>
  </si>
  <si>
    <t>DQB1*06:03</t>
  </si>
  <si>
    <t>DQB1*06:04</t>
  </si>
  <si>
    <t>DQB1*06:05</t>
  </si>
  <si>
    <t>DQB1*06:06</t>
  </si>
  <si>
    <t>DQB1*06:07</t>
  </si>
  <si>
    <t>DQB1*06:08</t>
  </si>
  <si>
    <t>DQB1*06:09</t>
  </si>
  <si>
    <t>DQB1*06:10</t>
  </si>
  <si>
    <t>DQB1*06:11</t>
  </si>
  <si>
    <t>DQB1*06:12</t>
  </si>
  <si>
    <t>DQB1*06:13</t>
  </si>
  <si>
    <t>DQB1*06:14</t>
  </si>
  <si>
    <t>DQB1*06:15</t>
  </si>
  <si>
    <t>DQB1*06:16</t>
  </si>
  <si>
    <t>DQB1*06:17</t>
  </si>
  <si>
    <t>DQB1*06:18</t>
  </si>
  <si>
    <t>DQB1*06:19</t>
  </si>
  <si>
    <t>DQB1*06:20</t>
  </si>
  <si>
    <t>DQB1*06:21</t>
  </si>
  <si>
    <t>DQB1*06</t>
  </si>
  <si>
    <t>A*01:01</t>
  </si>
  <si>
    <t>A*01:02</t>
  </si>
  <si>
    <t>A*02:01</t>
  </si>
  <si>
    <t>A*02:02</t>
  </si>
  <si>
    <t>A*02:03</t>
  </si>
  <si>
    <t>A*02:05</t>
  </si>
  <si>
    <t>A*02:06</t>
  </si>
  <si>
    <t>A*02:07</t>
  </si>
  <si>
    <t>A*02:11</t>
  </si>
  <si>
    <t>A*02:17</t>
  </si>
  <si>
    <t>A*03:01</t>
  </si>
  <si>
    <t>A*03:02</t>
  </si>
  <si>
    <t>A*11:01</t>
  </si>
  <si>
    <t>A*11:02</t>
  </si>
  <si>
    <t>A*23:01</t>
  </si>
  <si>
    <t>A*24:02</t>
  </si>
  <si>
    <t>A*24:03</t>
  </si>
  <si>
    <t>A*24:07</t>
  </si>
  <si>
    <t>A*24:08</t>
  </si>
  <si>
    <t>A*25:01</t>
  </si>
  <si>
    <t>A*26:01</t>
  </si>
  <si>
    <t>A*26:02</t>
  </si>
  <si>
    <t>A*26:03</t>
  </si>
  <si>
    <t>A*26:08</t>
  </si>
  <si>
    <t>A*29:01</t>
  </si>
  <si>
    <t>A*29:02</t>
  </si>
  <si>
    <t>A*30:01</t>
  </si>
  <si>
    <t>A*30:02</t>
  </si>
  <si>
    <t>A*30:04</t>
  </si>
  <si>
    <t>A*31:01</t>
  </si>
  <si>
    <t>A*32:01</t>
  </si>
  <si>
    <t>A*33:01</t>
  </si>
  <si>
    <t>A*33:03</t>
  </si>
  <si>
    <t>A*34:01</t>
  </si>
  <si>
    <t>A*34:02</t>
  </si>
  <si>
    <t>A*36:01</t>
  </si>
  <si>
    <t>A*43:01</t>
  </si>
  <si>
    <t>A*66:01</t>
  </si>
  <si>
    <t>A*66:02</t>
  </si>
  <si>
    <t>A*68:01</t>
  </si>
  <si>
    <t>A*68:02</t>
  </si>
  <si>
    <t>A*68:03</t>
  </si>
  <si>
    <t>A*69:01</t>
  </si>
  <si>
    <t>A*74:01</t>
  </si>
  <si>
    <t>A*80:01</t>
  </si>
  <si>
    <t>B*07:02</t>
  </si>
  <si>
    <t>B*07:03</t>
  </si>
  <si>
    <t>B*07:04</t>
  </si>
  <si>
    <t>B*07:05</t>
  </si>
  <si>
    <t>B*07:09</t>
  </si>
  <si>
    <t>B*08:01</t>
  </si>
  <si>
    <t>B*13:01</t>
  </si>
  <si>
    <t>B*13:02</t>
  </si>
  <si>
    <t>B*14:01</t>
  </si>
  <si>
    <t>B*14:02</t>
  </si>
  <si>
    <t>B*15:01</t>
  </si>
  <si>
    <t>B*15:02</t>
  </si>
  <si>
    <t>B*15:03</t>
  </si>
  <si>
    <t>B*15:05</t>
  </si>
  <si>
    <t>B*15:07</t>
  </si>
  <si>
    <t>B*15:10</t>
  </si>
  <si>
    <t>B*15:16</t>
  </si>
  <si>
    <t>B*15:17</t>
  </si>
  <si>
    <t>B*15:18</t>
  </si>
  <si>
    <t>B*15:22</t>
  </si>
  <si>
    <t>B*15:24</t>
  </si>
  <si>
    <t>B*15:25</t>
  </si>
  <si>
    <t>B*15:27</t>
  </si>
  <si>
    <t>B*15:30</t>
  </si>
  <si>
    <t>B*18:01</t>
  </si>
  <si>
    <t>B*27:02</t>
  </si>
  <si>
    <t>B*27:03</t>
  </si>
  <si>
    <t>B*27:05</t>
  </si>
  <si>
    <t>B*27:06</t>
  </si>
  <si>
    <t>B*27:07</t>
  </si>
  <si>
    <t>B*27:08</t>
  </si>
  <si>
    <t>B*35:01</t>
  </si>
  <si>
    <t>B*35:02</t>
  </si>
  <si>
    <t>B*35:03</t>
  </si>
  <si>
    <t>B*35:05</t>
  </si>
  <si>
    <t>B*35:08</t>
  </si>
  <si>
    <t>B*35:12</t>
  </si>
  <si>
    <t>B*35:17</t>
  </si>
  <si>
    <t>B*37:01</t>
  </si>
  <si>
    <t>B*38:01</t>
  </si>
  <si>
    <t>B*38:02</t>
  </si>
  <si>
    <t>B*39:01</t>
  </si>
  <si>
    <t>B*39:02</t>
  </si>
  <si>
    <t>B*39:05</t>
  </si>
  <si>
    <t>B*39:06</t>
  </si>
  <si>
    <t>B*39:10</t>
  </si>
  <si>
    <t>B*40:01</t>
  </si>
  <si>
    <t>B*40:02</t>
  </si>
  <si>
    <t>B*40:05</t>
  </si>
  <si>
    <t>B*40:06</t>
  </si>
  <si>
    <t>B*41:01</t>
  </si>
  <si>
    <t>B*41:02</t>
  </si>
  <si>
    <t>B*42:01</t>
  </si>
  <si>
    <t>B*42:02</t>
  </si>
  <si>
    <t>B*44:02</t>
  </si>
  <si>
    <t>B*44:03</t>
  </si>
  <si>
    <t>B*44:04</t>
  </si>
  <si>
    <t>B*44:05</t>
  </si>
  <si>
    <t>B*44:10</t>
  </si>
  <si>
    <t>B*45:01</t>
  </si>
  <si>
    <t>B*46:01</t>
  </si>
  <si>
    <t>B*47:01</t>
  </si>
  <si>
    <t>B*47:03</t>
  </si>
  <si>
    <t>B*48:01</t>
  </si>
  <si>
    <t>B*48:02</t>
  </si>
  <si>
    <t>B*49:01</t>
  </si>
  <si>
    <t>B*50:01</t>
  </si>
  <si>
    <t>B*50:02</t>
  </si>
  <si>
    <t>B*51:01</t>
  </si>
  <si>
    <t>B*51:02</t>
  </si>
  <si>
    <t>B*51:05</t>
  </si>
  <si>
    <t>B*51:07</t>
  </si>
  <si>
    <t>B*51:08</t>
  </si>
  <si>
    <t>B*52:01</t>
  </si>
  <si>
    <t>B*53:01</t>
  </si>
  <si>
    <t>B*54:01</t>
  </si>
  <si>
    <t>B*55:01</t>
  </si>
  <si>
    <t>B*55:02</t>
  </si>
  <si>
    <t>B*56:01</t>
  </si>
  <si>
    <t>B*57:01</t>
  </si>
  <si>
    <t>B*57:02</t>
  </si>
  <si>
    <t>B*57:03</t>
  </si>
  <si>
    <t>B*58:01</t>
  </si>
  <si>
    <t>B*58:02</t>
  </si>
  <si>
    <t>B*73:01</t>
  </si>
  <si>
    <t>B*78:01</t>
  </si>
  <si>
    <t>B*81:01</t>
  </si>
  <si>
    <t>B*82:01</t>
  </si>
  <si>
    <t>DRB1*01:01</t>
  </si>
  <si>
    <t>DRB1*01:02</t>
  </si>
  <si>
    <t>DRB1*01:03</t>
  </si>
  <si>
    <t>DRB1*01:04</t>
  </si>
  <si>
    <t>DRB1*01:05</t>
  </si>
  <si>
    <t>DRB1*01:06</t>
  </si>
  <si>
    <t>DRB1*01:07</t>
  </si>
  <si>
    <t>DRB1*03:01</t>
  </si>
  <si>
    <t>DRB1*03:02</t>
  </si>
  <si>
    <t>DRB1*03:03</t>
  </si>
  <si>
    <t>DRB1*03:04</t>
  </si>
  <si>
    <t>DRB1*03:05</t>
  </si>
  <si>
    <t>DRB1*03:06</t>
  </si>
  <si>
    <t>DRB1*03:07</t>
  </si>
  <si>
    <t>DRB1*03:08</t>
  </si>
  <si>
    <t>DRB1*03:09</t>
  </si>
  <si>
    <t>DRB1*03:10</t>
  </si>
  <si>
    <t>DRB1*03:11</t>
  </si>
  <si>
    <t>DRB1*03:12</t>
  </si>
  <si>
    <t>DRB1*03:13</t>
  </si>
  <si>
    <t>DRB1*03:14</t>
  </si>
  <si>
    <t>DRB1*03:15</t>
  </si>
  <si>
    <t>DRB1*03:16</t>
  </si>
  <si>
    <t>DRB1*03:17</t>
  </si>
  <si>
    <t>DRB1*03:18</t>
  </si>
  <si>
    <t>DRB1*04:01</t>
  </si>
  <si>
    <t>DRB1*04:02</t>
  </si>
  <si>
    <t>DRB1*04:03</t>
  </si>
  <si>
    <t>DRB1*04:04</t>
  </si>
  <si>
    <t>DRB1*04:05</t>
  </si>
  <si>
    <t>DRB1*04:06</t>
  </si>
  <si>
    <t>DRB1*04:07</t>
  </si>
  <si>
    <t>DRB1*04:08</t>
  </si>
  <si>
    <t>DRB1*04:09</t>
  </si>
  <si>
    <t>DRB1*04:10</t>
  </si>
  <si>
    <t>DRB1*04:11</t>
  </si>
  <si>
    <t>DRB1*04:12</t>
  </si>
  <si>
    <t>DRB1*04:13</t>
  </si>
  <si>
    <t>DRB1*04:14</t>
  </si>
  <si>
    <t>DRB1*04:15</t>
  </si>
  <si>
    <t>DRB1*04:16</t>
  </si>
  <si>
    <t>DRB1*04:17</t>
  </si>
  <si>
    <t>DRB1*04:18</t>
  </si>
  <si>
    <t>DRB1*04:19</t>
  </si>
  <si>
    <t>DRB1*04:20</t>
  </si>
  <si>
    <t>DRB1*04:21</t>
  </si>
  <si>
    <t>DRB1*04:22</t>
  </si>
  <si>
    <t>DRB1*04:23</t>
  </si>
  <si>
    <t>DRB1*04:24</t>
  </si>
  <si>
    <t>DRB1*04:25</t>
  </si>
  <si>
    <t>DRB1*04:26</t>
  </si>
  <si>
    <t>DRB1*04:27</t>
  </si>
  <si>
    <t>DRB1*04:28</t>
  </si>
  <si>
    <t>DRB1*04:29</t>
  </si>
  <si>
    <t>DRB1*04:30</t>
  </si>
  <si>
    <t>DRB1*04:31</t>
  </si>
  <si>
    <t>DRB1*04:32</t>
  </si>
  <si>
    <t>DRB1*04:33</t>
  </si>
  <si>
    <t>DRB1*04:34</t>
  </si>
  <si>
    <t>DRB1*04:35</t>
  </si>
  <si>
    <t>DRB1*04:36</t>
  </si>
  <si>
    <t>DRB1*04:37</t>
  </si>
  <si>
    <t>DRB1*04:38</t>
  </si>
  <si>
    <t>DRB1*07:01</t>
  </si>
  <si>
    <t>DRB1*07:03</t>
  </si>
  <si>
    <t>DRB1*07:04</t>
  </si>
  <si>
    <t>DRB1*08:01</t>
  </si>
  <si>
    <t>DRB1*08:02</t>
  </si>
  <si>
    <t>DRB1*08:03</t>
  </si>
  <si>
    <t>DRB1*08:04</t>
  </si>
  <si>
    <t>DRB1*08:05</t>
  </si>
  <si>
    <t>DRB1*08:06</t>
  </si>
  <si>
    <t>DRB1*08:07</t>
  </si>
  <si>
    <t>DRB1*08:08</t>
  </si>
  <si>
    <t>DRB1*08:09</t>
  </si>
  <si>
    <t>DRB1*08:10</t>
  </si>
  <si>
    <t>DRB1*08:11</t>
  </si>
  <si>
    <t>DRB1*08:12</t>
  </si>
  <si>
    <t>DRB1*08:13</t>
  </si>
  <si>
    <t>DRB1*08:14</t>
  </si>
  <si>
    <t>DRB1*08:15</t>
  </si>
  <si>
    <t>DRB1*08:16</t>
  </si>
  <si>
    <t>DRB1*08:17</t>
  </si>
  <si>
    <t>DRB1*08:18</t>
  </si>
  <si>
    <t>DRB1*08:19</t>
  </si>
  <si>
    <t>DRB1*08:20</t>
  </si>
  <si>
    <t>DRB1*08:21</t>
  </si>
  <si>
    <t>DRB1*08:22</t>
  </si>
  <si>
    <t>DRB1*08:23</t>
  </si>
  <si>
    <t>DRB1*09:01</t>
  </si>
  <si>
    <t>DRB1*10:01</t>
  </si>
  <si>
    <t>DRB1*11:01</t>
  </si>
  <si>
    <t>DRB1*11:02</t>
  </si>
  <si>
    <t>DRB1*11:03</t>
  </si>
  <si>
    <t>DRB1*11:04</t>
  </si>
  <si>
    <t>DRB1*11:05</t>
  </si>
  <si>
    <t>DRB1*11:06</t>
  </si>
  <si>
    <t>DRB1*11:07</t>
  </si>
  <si>
    <t>DRB1*11:08</t>
  </si>
  <si>
    <t>DRB1*11:09</t>
  </si>
  <si>
    <t>DRB1*11:10</t>
  </si>
  <si>
    <t>DRB1*11:11</t>
  </si>
  <si>
    <t>DRB1*11:12</t>
  </si>
  <si>
    <t>DRB1*11:13</t>
  </si>
  <si>
    <t>DRB1*11:14</t>
  </si>
  <si>
    <t>DRB1*11:15</t>
  </si>
  <si>
    <t>DRB1*11:16</t>
  </si>
  <si>
    <t>DRB1*11:17</t>
  </si>
  <si>
    <t>DRB1*11:18</t>
  </si>
  <si>
    <t>DRB1*11:19</t>
  </si>
  <si>
    <t>DRB1*11:20</t>
  </si>
  <si>
    <t>DRB1*11:21</t>
  </si>
  <si>
    <t>DRB1*11:22</t>
  </si>
  <si>
    <t>DRB1*11:23</t>
  </si>
  <si>
    <t>DRB1*11:24</t>
  </si>
  <si>
    <t>DRB1*11:25</t>
  </si>
  <si>
    <t>DRB1*11:26</t>
  </si>
  <si>
    <t>DRB1*11:27</t>
  </si>
  <si>
    <t>DRB1*11:28</t>
  </si>
  <si>
    <t>DRB1*11:29</t>
  </si>
  <si>
    <t>DRB1*11:30</t>
  </si>
  <si>
    <t>DRB1*11:31</t>
  </si>
  <si>
    <t>DRB1*11:32</t>
  </si>
  <si>
    <t>DRB1*11:33</t>
  </si>
  <si>
    <t>DRB1*11:34</t>
  </si>
  <si>
    <t>DRB1*11:35</t>
  </si>
  <si>
    <t>DRB1*11:36</t>
  </si>
  <si>
    <t>DRB1*11:37</t>
  </si>
  <si>
    <t>DRB1*11:38</t>
  </si>
  <si>
    <t>DRB1*11:39</t>
  </si>
  <si>
    <t>DRB1*11:40</t>
  </si>
  <si>
    <t>DRB1*11:41</t>
  </si>
  <si>
    <t>DRB1*12:01</t>
  </si>
  <si>
    <t>DRB1*12:02</t>
  </si>
  <si>
    <t>DRB1*12:03</t>
  </si>
  <si>
    <t>DRB1*12:04</t>
  </si>
  <si>
    <t>DRB1*12:05</t>
  </si>
  <si>
    <t>DRB1*12:06</t>
  </si>
  <si>
    <t>DRB1*12:07</t>
  </si>
  <si>
    <t>DRB1*13:01</t>
  </si>
  <si>
    <t>DRB1*13:02</t>
  </si>
  <si>
    <t>DRB1*13:03</t>
  </si>
  <si>
    <t>DRB1*13:04</t>
  </si>
  <si>
    <t>DRB1*13:05</t>
  </si>
  <si>
    <t>DRB1*13:06</t>
  </si>
  <si>
    <t>DRB1*13:07</t>
  </si>
  <si>
    <t>DRB1*13:08</t>
  </si>
  <si>
    <t>DRB1*13:09</t>
  </si>
  <si>
    <t>DRB1*13:10</t>
  </si>
  <si>
    <t>DRB1*13:11</t>
  </si>
  <si>
    <t>DRB1*13:12</t>
  </si>
  <si>
    <t>DRB1*13:13</t>
  </si>
  <si>
    <t>DRB1*13:14</t>
  </si>
  <si>
    <t>DRB1*13:15</t>
  </si>
  <si>
    <t>DRB1*13:16</t>
  </si>
  <si>
    <t>DRB1*13:17</t>
  </si>
  <si>
    <t>DRB1*13:18</t>
  </si>
  <si>
    <t>DRB1*13:19</t>
  </si>
  <si>
    <t>DRB1*13:20</t>
  </si>
  <si>
    <t>DRB1*13:21</t>
  </si>
  <si>
    <t>DRB1*13:22</t>
  </si>
  <si>
    <t>DRB1*13:23</t>
  </si>
  <si>
    <t>DRB1*13:24</t>
  </si>
  <si>
    <t>DRB1*13:25</t>
  </si>
  <si>
    <t>DRB1*13:26</t>
  </si>
  <si>
    <t>DRB1*13:27</t>
  </si>
  <si>
    <t>DRB1*13:28</t>
  </si>
  <si>
    <t>DRB1*13:29</t>
  </si>
  <si>
    <t>DRB1*13:30</t>
  </si>
  <si>
    <t>DRB1*13:31</t>
  </si>
  <si>
    <t>DRB1*13:32</t>
  </si>
  <si>
    <t>DRB1*13:33</t>
  </si>
  <si>
    <t>DRB1*13:34</t>
  </si>
  <si>
    <t>DRB1*13:35</t>
  </si>
  <si>
    <t>DRB1*13:36</t>
  </si>
  <si>
    <t>DRB1*13:37</t>
  </si>
  <si>
    <t>DRB1*13:38</t>
  </si>
  <si>
    <t>DRB1*13:39</t>
  </si>
  <si>
    <t>DRB1*13:40</t>
  </si>
  <si>
    <t>DRB1*13:41</t>
  </si>
  <si>
    <t>DRB1*13:42</t>
  </si>
  <si>
    <t>DRB1*13:43</t>
  </si>
  <si>
    <t>DRB1*13:44</t>
  </si>
  <si>
    <t>DRB1*13:45</t>
  </si>
  <si>
    <t>DRB1*13:46</t>
  </si>
  <si>
    <t>DRB1*13:47</t>
  </si>
  <si>
    <t>DRB1*14:01</t>
  </si>
  <si>
    <t>DRB1*14:02</t>
  </si>
  <si>
    <t>DRB1*14:03</t>
  </si>
  <si>
    <t>DRB1*14:04</t>
  </si>
  <si>
    <t>DRB1*14:05</t>
  </si>
  <si>
    <t>DRB1*14:06</t>
  </si>
  <si>
    <t>DRB1*14:07</t>
  </si>
  <si>
    <t>DRB1*14:08</t>
  </si>
  <si>
    <t>DRB1*14:09</t>
  </si>
  <si>
    <t>DRB1*14:10</t>
  </si>
  <si>
    <t>DRB1*14:11</t>
  </si>
  <si>
    <t>DRB1*14:12</t>
  </si>
  <si>
    <t>DRB1*14:13</t>
  </si>
  <si>
    <t>DRB1*14:14</t>
  </si>
  <si>
    <t>DRB1*14:15</t>
  </si>
  <si>
    <t>DRB1*14:16</t>
  </si>
  <si>
    <t>DRB1*14:17</t>
  </si>
  <si>
    <t>DRB1*14:18</t>
  </si>
  <si>
    <t>DRB1*14:19</t>
  </si>
  <si>
    <t>DRB1*14:20</t>
  </si>
  <si>
    <t>DRB1*14:21</t>
  </si>
  <si>
    <t>DRB1*14:22</t>
  </si>
  <si>
    <t>DRB1*14:23</t>
  </si>
  <si>
    <t>DRB1*14:24</t>
  </si>
  <si>
    <t>DRB1*14:25</t>
  </si>
  <si>
    <t>DRB1*14:26</t>
  </si>
  <si>
    <t>DRB1*14:27</t>
  </si>
  <si>
    <t>DRB1*14:28</t>
  </si>
  <si>
    <t>DRB1*14:29</t>
  </si>
  <si>
    <t>DRB1*14:30</t>
  </si>
  <si>
    <t>DRB1*14:31</t>
  </si>
  <si>
    <t>DRB1*14:32</t>
  </si>
  <si>
    <t>DRB1*14:33</t>
  </si>
  <si>
    <t>DRB1*14:34</t>
  </si>
  <si>
    <t>DRB1*14:35</t>
  </si>
  <si>
    <t>DRB1*14:36</t>
  </si>
  <si>
    <t>DRB1*14:37</t>
  </si>
  <si>
    <t>DRB1*14:38</t>
  </si>
  <si>
    <t>DRB1*14:39</t>
  </si>
  <si>
    <t>DRB1*14:40</t>
  </si>
  <si>
    <t>DRB1*15:01</t>
  </si>
  <si>
    <t>DRB1*15:02</t>
  </si>
  <si>
    <t>DRB1*15:03</t>
  </si>
  <si>
    <t>DRB1*15:04</t>
  </si>
  <si>
    <t>DRB1*15:05</t>
  </si>
  <si>
    <t>DRB1*15:06</t>
  </si>
  <si>
    <t>DRB1*15:07</t>
  </si>
  <si>
    <t>DRB1*15:08</t>
  </si>
  <si>
    <t>DRB1*15:09</t>
  </si>
  <si>
    <t>DRB1*15:10</t>
  </si>
  <si>
    <t>DRB1*15:11</t>
  </si>
  <si>
    <t>DRB1*16:01</t>
  </si>
  <si>
    <t>DRB1*16:02</t>
  </si>
  <si>
    <t>DRB1*16:03</t>
  </si>
  <si>
    <t>DRB1*16:04</t>
  </si>
  <si>
    <t>DRB1*16:05</t>
  </si>
  <si>
    <t>DRB1*16:07</t>
  </si>
  <si>
    <t>DRB1*16:08</t>
  </si>
  <si>
    <t>DRB3*01</t>
  </si>
  <si>
    <t>DRB3*01:01</t>
  </si>
  <si>
    <t>DRB3*01:02</t>
  </si>
  <si>
    <t>DRB3*01:03</t>
  </si>
  <si>
    <t>DRB3*01:04</t>
  </si>
  <si>
    <t>DRB3*01:05</t>
  </si>
  <si>
    <t>DRB3*01:06</t>
  </si>
  <si>
    <t>DRB3*01:07</t>
  </si>
  <si>
    <t>DRB3*02</t>
  </si>
  <si>
    <t>DRB3*02:01</t>
  </si>
  <si>
    <t>DRB3*02:02</t>
  </si>
  <si>
    <t>DRB3*02:03</t>
  </si>
  <si>
    <t>DRB3*02:04</t>
  </si>
  <si>
    <t>DRB3*02:05</t>
  </si>
  <si>
    <t>DRB3*02:06</t>
  </si>
  <si>
    <t>DRB3*02:07</t>
  </si>
  <si>
    <t>DRB3*02:08</t>
  </si>
  <si>
    <t>DRB3*02:09</t>
  </si>
  <si>
    <t>DRB3*02:10</t>
  </si>
  <si>
    <t>DRB3*02:11</t>
  </si>
  <si>
    <t>DRB3*02:12</t>
  </si>
  <si>
    <t>DRB3*02:13</t>
  </si>
  <si>
    <t>DRB3*03</t>
  </si>
  <si>
    <t>DRB3*03:01</t>
  </si>
  <si>
    <t>DRB3*03:02</t>
  </si>
  <si>
    <t>DRB3*03:03</t>
  </si>
  <si>
    <t>niet relevant</t>
  </si>
  <si>
    <t>DRB4*01</t>
  </si>
  <si>
    <t>DRB4*01:01</t>
  </si>
  <si>
    <t>DRB4*01:02</t>
  </si>
  <si>
    <t>DRB4*01:03</t>
  </si>
  <si>
    <t>DRB4*01:03:01:02N</t>
  </si>
  <si>
    <t>DRB4*01:04</t>
  </si>
  <si>
    <t>DRB4*01:05</t>
  </si>
  <si>
    <t>DRB4*02:01N</t>
  </si>
  <si>
    <t>DRB4*03:01N</t>
  </si>
  <si>
    <t>DRB5*01</t>
  </si>
  <si>
    <t>DRB5*01:01</t>
  </si>
  <si>
    <t>DRB5*01:02</t>
  </si>
  <si>
    <t>DRB5*01:03</t>
  </si>
  <si>
    <t>DRB5*01:04</t>
  </si>
  <si>
    <t>DRB5*01:05</t>
  </si>
  <si>
    <t>DRB5*01:06</t>
  </si>
  <si>
    <t>DRB5*01:07</t>
  </si>
  <si>
    <t>DRB5*01:08N</t>
  </si>
  <si>
    <t>DRB5*01:09</t>
  </si>
  <si>
    <t>DRB5*01:10N</t>
  </si>
  <si>
    <t>DRB5*02</t>
  </si>
  <si>
    <t>DRB5*02:02</t>
  </si>
  <si>
    <t>DRB5*02:03</t>
  </si>
  <si>
    <t>DRB5*02:04</t>
  </si>
  <si>
    <t>DRB5*02:05</t>
  </si>
  <si>
    <t>A19</t>
  </si>
  <si>
    <t>A203</t>
  </si>
  <si>
    <t>A210</t>
  </si>
  <si>
    <t>A23(A9)</t>
  </si>
  <si>
    <t>A24(A9)</t>
  </si>
  <si>
    <t>A2403</t>
  </si>
  <si>
    <t>A25(A10)</t>
  </si>
  <si>
    <t>A26(A10)</t>
  </si>
  <si>
    <t>A29(A19)</t>
  </si>
  <si>
    <t>A30(A19)</t>
  </si>
  <si>
    <t>A31(A19)</t>
  </si>
  <si>
    <t>A32(A19)</t>
  </si>
  <si>
    <t>A33(A19)</t>
  </si>
  <si>
    <t>A34(A10)</t>
  </si>
  <si>
    <t>A36</t>
  </si>
  <si>
    <t>A43</t>
  </si>
  <si>
    <t>A66(A10)</t>
  </si>
  <si>
    <t>A68(A28)</t>
  </si>
  <si>
    <t>A69(A28)</t>
  </si>
  <si>
    <t>A74(A19)</t>
  </si>
  <si>
    <t>B13, Bw4</t>
  </si>
  <si>
    <t>B14, Bw6</t>
  </si>
  <si>
    <t>B15</t>
  </si>
  <si>
    <t>B17, Bw4</t>
  </si>
  <si>
    <t>B18, Bw6</t>
  </si>
  <si>
    <t>B22, Bw6</t>
  </si>
  <si>
    <t>B27, Bw4</t>
  </si>
  <si>
    <t>B2708</t>
  </si>
  <si>
    <t>B35, Bw6</t>
  </si>
  <si>
    <t>B37, Bw4</t>
  </si>
  <si>
    <t>B38(B16), Bw4</t>
  </si>
  <si>
    <t>B39(B16), Bw6</t>
  </si>
  <si>
    <t>B3901, Bw6</t>
  </si>
  <si>
    <t>B3902, Bw6</t>
  </si>
  <si>
    <t>B40, Bw6</t>
  </si>
  <si>
    <t>B4005</t>
  </si>
  <si>
    <t>B41, Bw6</t>
  </si>
  <si>
    <t>B42, Bw6</t>
  </si>
  <si>
    <t>B44(B12), Bw4</t>
  </si>
  <si>
    <t>B45(B12), Bw6</t>
  </si>
  <si>
    <t>B46, Bw6</t>
  </si>
  <si>
    <t>B47, Bw4</t>
  </si>
  <si>
    <t>B48, Bw6</t>
  </si>
  <si>
    <t>B49(B21), Bw4</t>
  </si>
  <si>
    <t>B5, Bw4</t>
  </si>
  <si>
    <t>B50(B21), Bw6</t>
  </si>
  <si>
    <t>B51(B5), Bw4</t>
  </si>
  <si>
    <t>B5102, Bw4</t>
  </si>
  <si>
    <t>B5103, Bw4</t>
  </si>
  <si>
    <t>B52(B5), Bw4</t>
  </si>
  <si>
    <t>B53, Bw4</t>
  </si>
  <si>
    <t>B54(B22), Bw6</t>
  </si>
  <si>
    <t>B55(B22), Bw6</t>
  </si>
  <si>
    <t>B56(B22), Bw6</t>
  </si>
  <si>
    <t>B57(B17), Bw4</t>
  </si>
  <si>
    <t>B58(B17), Bw4</t>
  </si>
  <si>
    <t>B59, Bw4</t>
  </si>
  <si>
    <t>B60(B40), Bw6</t>
  </si>
  <si>
    <t>B61(B40), Bw6</t>
  </si>
  <si>
    <t>B62(B15), Bw6</t>
  </si>
  <si>
    <t>B63(B15), Bw4</t>
  </si>
  <si>
    <t>B64(B14), Bw6</t>
  </si>
  <si>
    <t>B65(B14), Bw6</t>
  </si>
  <si>
    <t>B7, Bw6</t>
  </si>
  <si>
    <t>B70, Bw6</t>
  </si>
  <si>
    <t>B703, Bw6</t>
  </si>
  <si>
    <t>B71(B70), Bw6</t>
  </si>
  <si>
    <t>B72(B70), Bw6</t>
  </si>
  <si>
    <t>B73, Bw6</t>
  </si>
  <si>
    <t>B75(B15), Bw6</t>
  </si>
  <si>
    <t>B76(B15), Bw6</t>
  </si>
  <si>
    <t>B77(B15), Bw4</t>
  </si>
  <si>
    <t>B7801, Bw6</t>
  </si>
  <si>
    <t>B8, Bw6</t>
  </si>
  <si>
    <t>B4005, Bw6</t>
  </si>
  <si>
    <t>B47, BW4</t>
  </si>
  <si>
    <t>B67, Bw4</t>
  </si>
  <si>
    <t>DR1</t>
  </si>
  <si>
    <t>DR103</t>
  </si>
  <si>
    <t>DR2</t>
  </si>
  <si>
    <t>DR3</t>
  </si>
  <si>
    <t>DR4</t>
  </si>
  <si>
    <t>DR5</t>
  </si>
  <si>
    <t>DR6</t>
  </si>
  <si>
    <t>DR7</t>
  </si>
  <si>
    <t>DR8</t>
  </si>
  <si>
    <t>DR9</t>
  </si>
  <si>
    <t>DR10</t>
  </si>
  <si>
    <t>E</t>
  </si>
  <si>
    <t>M_BM</t>
  </si>
  <si>
    <t>M_ET</t>
  </si>
  <si>
    <t>M_HLAtyp_BMdonor</t>
  </si>
  <si>
    <t>M_HLAtyp_ETnier</t>
  </si>
  <si>
    <t>Nier-hart of long</t>
  </si>
  <si>
    <t>dum_DV6_XM</t>
  </si>
  <si>
    <t>dum_DV12_SSXM</t>
  </si>
  <si>
    <t>dum_rariteitenkabinet</t>
  </si>
  <si>
    <t>dum_CB</t>
  </si>
  <si>
    <t>dum_EKEser</t>
  </si>
  <si>
    <t>dum_EKEDNA</t>
  </si>
  <si>
    <t>dum_DONOR</t>
  </si>
  <si>
    <t>dum_CB_DNA</t>
  </si>
  <si>
    <t>dum_DV6_DTT</t>
  </si>
  <si>
    <t>dum_DV12_DTT</t>
  </si>
  <si>
    <t>dum_DV12_PB</t>
  </si>
  <si>
    <t>Anti-HLA-A, -B, -Cw (single Ag)</t>
  </si>
  <si>
    <t>SBT_com_A</t>
  </si>
  <si>
    <t>SBT_com_B</t>
  </si>
  <si>
    <t>SBT_com_C</t>
  </si>
  <si>
    <t>SBT_com_DRB1</t>
  </si>
  <si>
    <t>SBT_com_DQB1</t>
  </si>
  <si>
    <t>DNA_acceptatie</t>
  </si>
  <si>
    <t>Subtitel: HLA typeringen</t>
  </si>
  <si>
    <t>Subtitel: HPA bepalingen</t>
  </si>
  <si>
    <t>Subtitel: Lymfocytaire kruisproeven</t>
  </si>
  <si>
    <t>Subtitel: RhD moleculaire bepaling</t>
  </si>
  <si>
    <t>Subtitel: Andere Bloedgroepen (moleculaire bepalingen)</t>
  </si>
  <si>
    <t>Orgaan</t>
  </si>
  <si>
    <t>(in commentaar van Conc_all_org + 'serum datum uur')</t>
  </si>
  <si>
    <t>(in commentaar van Conc_autoXM + 'serum datum uur')</t>
  </si>
  <si>
    <t>Aangevraagd pad</t>
  </si>
  <si>
    <t>GLIMS berekening</t>
  </si>
  <si>
    <t>Double blind entry</t>
  </si>
  <si>
    <t>SBT_com_DRB345</t>
  </si>
  <si>
    <t>LWa_mol</t>
  </si>
  <si>
    <t>LWb_mol</t>
  </si>
  <si>
    <t>SBT_com_DPB1</t>
  </si>
  <si>
    <t>Subtitel: AM programma</t>
  </si>
  <si>
    <t>M_AM programma</t>
  </si>
  <si>
    <t>Automatisch</t>
  </si>
  <si>
    <t>M_Ext_typering</t>
  </si>
  <si>
    <t>Numeriek</t>
  </si>
  <si>
    <t>Am1_ext</t>
  </si>
  <si>
    <t>Am2_ext</t>
  </si>
  <si>
    <t>Bm1_ext</t>
  </si>
  <si>
    <t>Bm2_ext</t>
  </si>
  <si>
    <t>Cm1_ext</t>
  </si>
  <si>
    <t>Cm2_ext</t>
  </si>
  <si>
    <t>DRB1m1_ext</t>
  </si>
  <si>
    <t>DRB1m2_ext</t>
  </si>
  <si>
    <t>DQB1m1_ext</t>
  </si>
  <si>
    <t>DQB1m2_ext</t>
  </si>
  <si>
    <t>Donor typering</t>
  </si>
  <si>
    <t>SBT_GenAmb_A</t>
  </si>
  <si>
    <t>SBT_amb1_A</t>
  </si>
  <si>
    <t>SBT_amb2_A</t>
  </si>
  <si>
    <t>SBT_GenAmb_B</t>
  </si>
  <si>
    <t>SBT_amb1_B</t>
  </si>
  <si>
    <t>SBT_amb2_B</t>
  </si>
  <si>
    <t>SBT_GenAmb_C</t>
  </si>
  <si>
    <t>SBT_amb1_C</t>
  </si>
  <si>
    <t>SBT_amb2_C</t>
  </si>
  <si>
    <t>SBT_GenAmb_DRB1</t>
  </si>
  <si>
    <t>SBT_amb1_DRB1</t>
  </si>
  <si>
    <t>SBT_amb2_DRB1</t>
  </si>
  <si>
    <t>SBT_GenAmb_DQB1</t>
  </si>
  <si>
    <t>SBT_amb1_DQB1</t>
  </si>
  <si>
    <t>SBT_amb2_DQB1</t>
  </si>
  <si>
    <t>SBT_GenAmb_DRB3</t>
  </si>
  <si>
    <t>SBT_amb1_DRB3</t>
  </si>
  <si>
    <t>SBT_amb2_DRB3</t>
  </si>
  <si>
    <t>SBT_GenAmb_DRB4</t>
  </si>
  <si>
    <t>SBT_amb1_DRB4</t>
  </si>
  <si>
    <t>SBT_amb2_DRB4</t>
  </si>
  <si>
    <t>SBT_GenAmb_DRB5</t>
  </si>
  <si>
    <t>SBT_amb1_DRB5</t>
  </si>
  <si>
    <t>SBT_amb2_DRB5</t>
  </si>
  <si>
    <t>SBT_GenAmb_DPB1</t>
  </si>
  <si>
    <t>SBT_amb1_DPB1</t>
  </si>
  <si>
    <t>Profielbenaming</t>
  </si>
  <si>
    <t>PiekserumDTTAanvragen</t>
  </si>
  <si>
    <t>VorigPiekserumWeg</t>
  </si>
  <si>
    <t>S</t>
  </si>
  <si>
    <t>Afname (moederbuizen)</t>
  </si>
  <si>
    <t>QIA</t>
  </si>
  <si>
    <t>M_AMTeStarten</t>
  </si>
  <si>
    <t>M_AMAanvraagVerzonden</t>
  </si>
  <si>
    <t>M_AMStaalVerstuurd</t>
  </si>
  <si>
    <t>M_AMFinaleStatus</t>
  </si>
  <si>
    <t>M_AMVoorstelACC</t>
  </si>
  <si>
    <t>M_AMACCBijOpname</t>
  </si>
  <si>
    <t>M_TC</t>
  </si>
  <si>
    <t>M_HLAtyp_TC</t>
  </si>
  <si>
    <t>M_Opm_HILA</t>
  </si>
  <si>
    <t>M_Unacc_hist</t>
  </si>
  <si>
    <t>M_anti_HLA_II_E</t>
  </si>
  <si>
    <t>M_anti_HLA_E</t>
  </si>
  <si>
    <t>M_KIR_Lig_MM</t>
  </si>
  <si>
    <t>M_DV6_XM</t>
  </si>
  <si>
    <t>M_DV6_DTT</t>
  </si>
  <si>
    <t>M_DV12_PB</t>
  </si>
  <si>
    <t>M_DV12_DTT</t>
  </si>
  <si>
    <t>M_DV12_SSXM</t>
  </si>
  <si>
    <t>HLA-DQB1</t>
  </si>
  <si>
    <t>AmHR1_conc</t>
  </si>
  <si>
    <t>AmHR2_conc</t>
  </si>
  <si>
    <t>AmHR1_NMDP</t>
  </si>
  <si>
    <t>AmHR2_NMDP</t>
  </si>
  <si>
    <t>automatisch</t>
  </si>
  <si>
    <t>BmHR1_conc</t>
  </si>
  <si>
    <t>BmHR2_conc</t>
  </si>
  <si>
    <t>BmHR1_NMDP</t>
  </si>
  <si>
    <t>BmHR2_NMDP</t>
  </si>
  <si>
    <t>CmHR1_conc</t>
  </si>
  <si>
    <t>CmHR2_conc</t>
  </si>
  <si>
    <t>CmHR1_NMDP</t>
  </si>
  <si>
    <t>CmHR2_NMDP</t>
  </si>
  <si>
    <t>DRB1HR1_conc</t>
  </si>
  <si>
    <t>DRB1HR2_conc</t>
  </si>
  <si>
    <t>DRB1HR1_NMDP</t>
  </si>
  <si>
    <t>DRB1HR2_NMDP</t>
  </si>
  <si>
    <t>DQB1HR1_conc</t>
  </si>
  <si>
    <t>DQB1HR2_conc</t>
  </si>
  <si>
    <t>DQB1HR1_NMDP</t>
  </si>
  <si>
    <t>DQB1HR2_NMDP</t>
  </si>
  <si>
    <t>dumPiekSerum</t>
  </si>
  <si>
    <t>dum_DTT_Bewaren</t>
  </si>
  <si>
    <t>LH1</t>
  </si>
  <si>
    <t>M_Positie_2</t>
  </si>
  <si>
    <t>M_Positie_3</t>
  </si>
  <si>
    <t>M_Opm_OrgW</t>
  </si>
  <si>
    <t>M_Opm_KS</t>
  </si>
  <si>
    <t>DRB3_1_conc</t>
  </si>
  <si>
    <t>DRB4_1_conc</t>
  </si>
  <si>
    <t>DRB5_1_conc</t>
  </si>
  <si>
    <t>DPB1m1_conc</t>
  </si>
  <si>
    <t>DPB1m2_conc</t>
  </si>
  <si>
    <t>DPB1m1</t>
  </si>
  <si>
    <t>DPB1m2</t>
  </si>
  <si>
    <t>HLA-DPB1 allel 1</t>
  </si>
  <si>
    <t>Anti-HLA-DR, -DQ, -DP (single Ag)</t>
  </si>
  <si>
    <t>(resultaat wordt geïntegreerd in res van andere bepaling)</t>
  </si>
  <si>
    <t>moeder-buis</t>
  </si>
  <si>
    <t>A A</t>
  </si>
  <si>
    <t>Pseudo</t>
  </si>
  <si>
    <t>Frequentie</t>
  </si>
  <si>
    <t>TAT</t>
  </si>
  <si>
    <t>14d</t>
  </si>
  <si>
    <t>2d</t>
  </si>
  <si>
    <t>7d</t>
  </si>
  <si>
    <t>ACC voor ET rapport</t>
  </si>
  <si>
    <t>RPMM voor ET rapport</t>
  </si>
  <si>
    <t>String</t>
  </si>
  <si>
    <t>Unacceptable Ag (ENIS)</t>
  </si>
  <si>
    <t>Unacceptable Ag, historisch</t>
  </si>
  <si>
    <t>HLA genotype, coeliakie-geass.</t>
  </si>
  <si>
    <t>HLA genotype, narcolepsie-geass.</t>
  </si>
  <si>
    <t>HLA-DRB1 allel 1 (match det.)</t>
  </si>
  <si>
    <t>HLA-DRB1 allel 2 (match det.)</t>
  </si>
  <si>
    <t>HLA-DQB1 allel 1 (match det.)</t>
  </si>
  <si>
    <t>HLA-DQB1 allel 2 (match det.)</t>
  </si>
  <si>
    <t>DRB4 allel 1 (match det.)</t>
  </si>
  <si>
    <t>DRB4 allel 2 (match det.)</t>
  </si>
  <si>
    <t>DRB5 allel 1 (match det.)</t>
  </si>
  <si>
    <t>DRB5 allel 2 (match det.)</t>
  </si>
  <si>
    <t>HLA-A allel 1 (match det.)</t>
  </si>
  <si>
    <t>HLA-A allel 2 (match det.)</t>
  </si>
  <si>
    <t>HLA-B allel 1 (match det.)</t>
  </si>
  <si>
    <t>HLA-B allel 2 (match det.)</t>
  </si>
  <si>
    <t>HLA-C allel 1 (match det.)</t>
  </si>
  <si>
    <t>HLA-C allel 2 (match det.)</t>
  </si>
  <si>
    <t>Anti-HLA klasse II ID (single Ag)</t>
  </si>
  <si>
    <t>Anti-HLA klasse I ID (single Ag)</t>
  </si>
  <si>
    <t>PRA CDC screening (IgG + IgM)</t>
  </si>
  <si>
    <t>Cytotox. Ab (eindbeoordeling)</t>
  </si>
  <si>
    <t>Anti-HPA Ab (solid phase)</t>
  </si>
  <si>
    <t>PRA CDC screening (IgG)</t>
  </si>
  <si>
    <t>DRB3 allel 1 (match det.)</t>
  </si>
  <si>
    <t>DRB3 allel 2 (match det.)</t>
  </si>
  <si>
    <t>Code</t>
  </si>
  <si>
    <t>M_Export_Luminex</t>
  </si>
  <si>
    <t>M_EKE</t>
  </si>
  <si>
    <t>M_Deadline</t>
  </si>
  <si>
    <t>M_refNr</t>
  </si>
  <si>
    <t>Conc_CDC</t>
  </si>
  <si>
    <t>Conc_CDC_DTT</t>
  </si>
  <si>
    <t>Am1_MD_HR</t>
  </si>
  <si>
    <t>Am2_MD_HR</t>
  </si>
  <si>
    <t>Bm1_MD_HR</t>
  </si>
  <si>
    <t>Bm2_MD_HR</t>
  </si>
  <si>
    <t>Cm1_MD_HR</t>
  </si>
  <si>
    <t>Cm2_MD_HR</t>
  </si>
  <si>
    <t>DRB1m1_MD_HR</t>
  </si>
  <si>
    <t>DRB1m2_MD_HR</t>
  </si>
  <si>
    <t>DQB1m1_MD_HR</t>
  </si>
  <si>
    <t>DQB1m2_MD_HR</t>
  </si>
  <si>
    <t>Am_Definitief</t>
  </si>
  <si>
    <t>Bm_Definitief</t>
  </si>
  <si>
    <t>Cm_Definitief</t>
  </si>
  <si>
    <t>DRB1m_Definitief</t>
  </si>
  <si>
    <t>DQB1m_Definitief</t>
  </si>
  <si>
    <t>Int_birdshot_A</t>
  </si>
  <si>
    <t>Int_birdshot_B</t>
  </si>
  <si>
    <t>HLA-A (lage resolutie)</t>
  </si>
  <si>
    <t>HLA-B (lage resolutie)</t>
  </si>
  <si>
    <t>HLA-C (lage resolutie)</t>
  </si>
  <si>
    <t>HLA-DRB1 (lage resolutie)</t>
  </si>
  <si>
    <t>HLA-DQB1 (lage resolutie)</t>
  </si>
  <si>
    <t>Anti_HPA</t>
  </si>
  <si>
    <t>Rondzenden_prospXM</t>
  </si>
  <si>
    <t>M_mol_AMD</t>
  </si>
  <si>
    <t>N_mol_AMD</t>
  </si>
  <si>
    <t>S_mol_AMD</t>
  </si>
  <si>
    <t>ks_mol_AMD</t>
  </si>
  <si>
    <t>M_mol_STAT_SSP</t>
  </si>
  <si>
    <t>M_mol_STAT_AMD</t>
  </si>
  <si>
    <t>HLA-Bw6</t>
  </si>
  <si>
    <t>Ab tegen bloedplaatjes</t>
  </si>
  <si>
    <t>Ab tegen granulocyten</t>
  </si>
  <si>
    <t>HLA genotype, retinop.-geass. B44</t>
  </si>
  <si>
    <t>N_mol_STAT_SSP</t>
  </si>
  <si>
    <t>N_mol_STAT_AMD</t>
  </si>
  <si>
    <t>S_mol_STAT_SSP</t>
  </si>
  <si>
    <t>K_mol_STAT_SSP</t>
  </si>
  <si>
    <t>Fya_mol_STAT_SSP</t>
  </si>
  <si>
    <t>Fyb_mol_STAT_SSP</t>
  </si>
  <si>
    <t>Jka_mol_STAT_SSP</t>
  </si>
  <si>
    <t>E_mol_STAT_SSP</t>
  </si>
  <si>
    <t>C_mol_STAT_SSP</t>
  </si>
  <si>
    <t>S_mol_STAT_AMD</t>
  </si>
  <si>
    <t>K_mol_STAT_AMD</t>
  </si>
  <si>
    <t>Fya_mol_STAT_AMD</t>
  </si>
  <si>
    <t>Fyb_mol_STAT_AMD</t>
  </si>
  <si>
    <t>Jka_mol_STAT_AMD</t>
  </si>
  <si>
    <t>Jkb_mol_STAT_AMD</t>
  </si>
  <si>
    <t>E_mol_STAT_AMD</t>
  </si>
  <si>
    <t>C_mol_STAT_AMD</t>
  </si>
  <si>
    <t>K_mol_AMD</t>
  </si>
  <si>
    <t>kk_mol_AMD</t>
  </si>
  <si>
    <t>Kpa_mol_AMD</t>
  </si>
  <si>
    <t>Kpb_mol_AMD</t>
  </si>
  <si>
    <t>Kpc_mol_AMD</t>
  </si>
  <si>
    <t>Jsa_mol_AMD</t>
  </si>
  <si>
    <t>Jsb_mol_AMD</t>
  </si>
  <si>
    <t>Fya_mol_AMD</t>
  </si>
  <si>
    <t>Fyb_mol_AMD</t>
  </si>
  <si>
    <t>Jka_mol_AMD</t>
  </si>
  <si>
    <t>Jkb_mol_AMD</t>
  </si>
  <si>
    <t>E_mol_AMD</t>
  </si>
  <si>
    <t>ke_mol_AMD</t>
  </si>
  <si>
    <t>C_mol_AMD</t>
  </si>
  <si>
    <t>kc_mol_AMD</t>
  </si>
  <si>
    <t>Lua_mol_AMD</t>
  </si>
  <si>
    <t>Lub_mol_AMD</t>
  </si>
  <si>
    <t>Dia_mol_AMD</t>
  </si>
  <si>
    <t>Dib_mol_AMD</t>
  </si>
  <si>
    <t>Wra_mol_AMD</t>
  </si>
  <si>
    <t>Wrb_mol_AMD</t>
  </si>
  <si>
    <t>Yta_mol_AMD</t>
  </si>
  <si>
    <t>Ytb_mol_AMD</t>
  </si>
  <si>
    <t>Sc1_mol_AMD</t>
  </si>
  <si>
    <t>Sc2_mol_AMD</t>
  </si>
  <si>
    <t>Doa_mol_AMD</t>
  </si>
  <si>
    <t>Dob_mol_AMD</t>
  </si>
  <si>
    <t>Hy_mol_AMD</t>
  </si>
  <si>
    <t>Joa_mol_AMD</t>
  </si>
  <si>
    <t>Coa_mol_AMD</t>
  </si>
  <si>
    <t>Cob_mol_AMD</t>
  </si>
  <si>
    <t>Lwa_mol_AMD</t>
  </si>
  <si>
    <t>LWb_mol_AMD</t>
  </si>
  <si>
    <t>Cra_mol_AMD</t>
  </si>
  <si>
    <t>Kna_mol_AMD</t>
  </si>
  <si>
    <t>Knb_mol_AMD</t>
  </si>
  <si>
    <t>McCa_mol_AMD</t>
  </si>
  <si>
    <t>MCCb_mol_AMD</t>
  </si>
  <si>
    <t>Sl1_mol_AMD</t>
  </si>
  <si>
    <t>Sl2_mol_AMD</t>
  </si>
  <si>
    <t>DRB3_2_conc</t>
  </si>
  <si>
    <t>DRB4_2_conc</t>
  </si>
  <si>
    <t>DRB5_2_conc</t>
  </si>
  <si>
    <t>Conc_CDC_FP</t>
  </si>
  <si>
    <t>M_ConcExternetypering</t>
  </si>
  <si>
    <t>M_Inschrijving_ET</t>
  </si>
  <si>
    <t>LOINC</t>
  </si>
  <si>
    <t>26043-0</t>
  </si>
  <si>
    <t>42358-2</t>
  </si>
  <si>
    <t>46996-5</t>
  </si>
  <si>
    <t>M_recent_autoXM</t>
  </si>
  <si>
    <t>50604-8</t>
  </si>
  <si>
    <t>M genotype (MNS)</t>
  </si>
  <si>
    <t>N genotype (MNS)</t>
  </si>
  <si>
    <t>N conclusie fenotype (MNS)</t>
  </si>
  <si>
    <t>S genotype (MNS)</t>
  </si>
  <si>
    <t>S conclusie fenotype (MNS)</t>
  </si>
  <si>
    <t>s genotype (MNS)</t>
  </si>
  <si>
    <t>s conclusie fenotype (MNS)</t>
  </si>
  <si>
    <t>K genotype (Kell)</t>
  </si>
  <si>
    <t>K conclusie fenotype (Kell)</t>
  </si>
  <si>
    <t>k genotype (Kell)</t>
  </si>
  <si>
    <t>k conclusie fenotype (Kell)</t>
  </si>
  <si>
    <t>Kpa genotype (Kell)</t>
  </si>
  <si>
    <t>Kpa conclusie fenotype (Kell)</t>
  </si>
  <si>
    <t>Kpb genotype (Kell)</t>
  </si>
  <si>
    <t>Kpb conclusie fenotype (Kell)</t>
  </si>
  <si>
    <t>Kpc genotype (Kell)</t>
  </si>
  <si>
    <t>Kpc conclusie fenotype (Kell)</t>
  </si>
  <si>
    <t>Jsa genotype (Kell)</t>
  </si>
  <si>
    <t>Jsa conclusie fenotype (Kell)</t>
  </si>
  <si>
    <t>Jsb genotype (Kell)</t>
  </si>
  <si>
    <t>Jsb conclusie fenotype (Kell)</t>
  </si>
  <si>
    <t>Fya genotype (Duffy)</t>
  </si>
  <si>
    <t>Fya conclusie fenotype (Duffy)</t>
  </si>
  <si>
    <t>Fyb genotype (Duffy)</t>
  </si>
  <si>
    <t>Fyb conclusie fenotype (Duffy)</t>
  </si>
  <si>
    <t>Jka genotype (Kidd)</t>
  </si>
  <si>
    <t>Jka conclusie fenotype (Kidd)</t>
  </si>
  <si>
    <t>E genotype (RhCE)</t>
  </si>
  <si>
    <t>E conclusie fenotype (RhCE)</t>
  </si>
  <si>
    <t>e genotype (RhCE)</t>
  </si>
  <si>
    <t>e conclusie fenotype (RhCE)</t>
  </si>
  <si>
    <t>C genotype (RhCE)</t>
  </si>
  <si>
    <t>C conclusie fenotype (RhCE)</t>
  </si>
  <si>
    <t>c conclusie fenotype (RhCE)</t>
  </si>
  <si>
    <t>c genotype (RhCE)</t>
  </si>
  <si>
    <t>Lua genotype (Lutheran)</t>
  </si>
  <si>
    <t>Lua conclusie fenotype (Lutheran)</t>
  </si>
  <si>
    <t>Lub genotype (Lutheran)</t>
  </si>
  <si>
    <t>Lub conclusie fenotype (Lutheran)</t>
  </si>
  <si>
    <t>Dia genotype (Diego)</t>
  </si>
  <si>
    <t>Dia conclusie fenotype (Diego)</t>
  </si>
  <si>
    <t>Dib genotype (Diego)</t>
  </si>
  <si>
    <t>Dib conclusie fenotype (Diego)</t>
  </si>
  <si>
    <t>Wra genotype (Wright)</t>
  </si>
  <si>
    <t>Wra conclusie fenotype (Wright)</t>
  </si>
  <si>
    <t>Wrb genotype (Wright)</t>
  </si>
  <si>
    <t>Wrb conclusie fenotype (Wright)</t>
  </si>
  <si>
    <t>Yta genotype (Cartwright)</t>
  </si>
  <si>
    <t>Yta conclusie fenotype (Cartwright)</t>
  </si>
  <si>
    <t>Ytb conclusie fenotype (Cartwright)</t>
  </si>
  <si>
    <t>Sc1 genotype (Scianna)</t>
  </si>
  <si>
    <t>Sc1 conclusie fenotype (Scianna)</t>
  </si>
  <si>
    <t>Sc2 conclusie fenotype (Scianna)</t>
  </si>
  <si>
    <t>Doa genotype (Dombrock)</t>
  </si>
  <si>
    <t>Doa conclusie fenotype (Dombrock)</t>
  </si>
  <si>
    <t>Dob conclusie fenotype (Dombrock)</t>
  </si>
  <si>
    <t>Hy genotype (Dombrock)</t>
  </si>
  <si>
    <t>Hy conclusie fenotype (Dombrock)</t>
  </si>
  <si>
    <t>Joa genotype (Dombrock)</t>
  </si>
  <si>
    <t>Joa conclusie fenotype (Dombrock)</t>
  </si>
  <si>
    <t>Coa genotype (Colton)</t>
  </si>
  <si>
    <t>Coa conclusie fenotype (Colton)</t>
  </si>
  <si>
    <t>Cob conclusie fenotype (Colton)</t>
  </si>
  <si>
    <t>LWa genotype (Landsteiner-Weiner)</t>
  </si>
  <si>
    <t>LWb genotype (Landsteiner-Weiner)</t>
  </si>
  <si>
    <t>LWb conclusie fenotype (Landsteiner-Weiner)</t>
  </si>
  <si>
    <t>Cra genotype (Cromer)</t>
  </si>
  <si>
    <t>Cra conclusie fenotype (Cromer)</t>
  </si>
  <si>
    <t>Kna genotype (Knops)</t>
  </si>
  <si>
    <t>Kna conclusie fenotype (Knops)</t>
  </si>
  <si>
    <t>Knb genotype (Knops)</t>
  </si>
  <si>
    <t>Knb conclusie fenotype (Knops)</t>
  </si>
  <si>
    <t>McCa genotype (Knops)</t>
  </si>
  <si>
    <t>McCb genotype (Knops)</t>
  </si>
  <si>
    <t>McCb conclusie fenotype (Knops)</t>
  </si>
  <si>
    <t>Sl1 genotype (Knops)</t>
  </si>
  <si>
    <t>Sl1 conclusie fenotype (Knops)</t>
  </si>
  <si>
    <t>Sl2 genotype (Knops)</t>
  </si>
  <si>
    <t>Sl2 conclusie fenotype (Knops)</t>
  </si>
  <si>
    <t>N STAT conclusie fenotype (MNS)</t>
  </si>
  <si>
    <t>S STAT conclusie fenotype (MNS)</t>
  </si>
  <si>
    <t>s STAT conclusie fenotype (MNS)</t>
  </si>
  <si>
    <t>K STAT conclusie fenotype (Kell)</t>
  </si>
  <si>
    <t>k STAT conclusie fenotype (Kell)</t>
  </si>
  <si>
    <t>Fya STAT conclusie fenotype (Duffy)</t>
  </si>
  <si>
    <t>Fyb STAT conclusie fenotype (Duffy)</t>
  </si>
  <si>
    <t>Jka STAT conclusie fenotype (Kidd)</t>
  </si>
  <si>
    <t>E STAT conclusie fenotype (RhCE)</t>
  </si>
  <si>
    <t>e STAT conclusie fenotype (RhCE)</t>
  </si>
  <si>
    <t>C STAT conclusie fenotype (RhCE)</t>
  </si>
  <si>
    <t>c STAT conclusie fenotype (RhCE)</t>
  </si>
  <si>
    <t>Opm_RBG</t>
  </si>
  <si>
    <t>Opmerking RBG Ag typering:</t>
  </si>
  <si>
    <t>Opmerkingen:</t>
  </si>
  <si>
    <t>ks_mol_STAT_SSP</t>
  </si>
  <si>
    <t>ks_mol_STAT_AMD</t>
  </si>
  <si>
    <t>kk_mol_STAT_SSP</t>
  </si>
  <si>
    <t>kk_mol_STAT_AMD</t>
  </si>
  <si>
    <t>ke_mol_STAT_SSP</t>
  </si>
  <si>
    <t>ke_mol_STAT_AMD</t>
  </si>
  <si>
    <t>kc_mol_STAT_SSP</t>
  </si>
  <si>
    <t>kc_mol_STAT_AMD</t>
  </si>
  <si>
    <t>Comment_LM1</t>
  </si>
  <si>
    <t>Comment_LM2</t>
  </si>
  <si>
    <t>Comment_LSA1</t>
  </si>
  <si>
    <t>Comment_LSA2</t>
  </si>
  <si>
    <t>door LT IH</t>
  </si>
  <si>
    <t>M_RBC</t>
  </si>
  <si>
    <t>M_RBC_R</t>
  </si>
  <si>
    <t>M_RCB_R_STAT</t>
  </si>
  <si>
    <t>M_LRD_archief</t>
  </si>
  <si>
    <t>Subtitel: Gegevens LRD receptor</t>
  </si>
  <si>
    <t>M_RBC_STAT</t>
  </si>
  <si>
    <t>Info_RBG</t>
  </si>
  <si>
    <t>Info_RBG_R</t>
  </si>
  <si>
    <t>wekelijks</t>
  </si>
  <si>
    <t>ad hoc</t>
  </si>
  <si>
    <t>2* per week</t>
  </si>
  <si>
    <t>21d</t>
  </si>
  <si>
    <t>2 wekelijks</t>
  </si>
  <si>
    <t>28d</t>
  </si>
  <si>
    <t>Maandelijks</t>
  </si>
  <si>
    <t>6w</t>
  </si>
  <si>
    <t>HLA-A allel 1 (lage resolutie)</t>
  </si>
  <si>
    <t>HLA-A allel 2 (lage resolutie)</t>
  </si>
  <si>
    <t>HLA-DQB1 allel 1 (lage resolutie)</t>
  </si>
  <si>
    <t>HLA-DQB1 allel 2 (lage resolutie)</t>
  </si>
  <si>
    <t>Subtitel: HLA- Diagnostiek</t>
  </si>
  <si>
    <t>M_ABO_ENIS</t>
  </si>
  <si>
    <t>M_ABO_intern</t>
  </si>
  <si>
    <t>M_ABO_ET</t>
  </si>
  <si>
    <t>M_RecentStaal</t>
  </si>
  <si>
    <t>Datum recent staal</t>
  </si>
  <si>
    <t>Bloedgroep check</t>
  </si>
  <si>
    <t>Bloedgroep ENIS</t>
  </si>
  <si>
    <t>Bloedgroep intern</t>
  </si>
  <si>
    <t>Igv M_013</t>
  </si>
  <si>
    <t>M_Prosp_XM</t>
  </si>
  <si>
    <t>Scan volgnr</t>
  </si>
  <si>
    <t>aaa</t>
  </si>
  <si>
    <t>aab</t>
  </si>
  <si>
    <t>aac</t>
  </si>
  <si>
    <t>aaf</t>
  </si>
  <si>
    <t>aag</t>
  </si>
  <si>
    <t>aah</t>
  </si>
  <si>
    <t>aai</t>
  </si>
  <si>
    <t>aaj</t>
  </si>
  <si>
    <t>aak</t>
  </si>
  <si>
    <t>aal</t>
  </si>
  <si>
    <t>aam</t>
  </si>
  <si>
    <t>aan</t>
  </si>
  <si>
    <t>aao</t>
  </si>
  <si>
    <t>aap</t>
  </si>
  <si>
    <t>aaq</t>
  </si>
  <si>
    <t>aar</t>
  </si>
  <si>
    <t>aas</t>
  </si>
  <si>
    <t>aat</t>
  </si>
  <si>
    <t>aau</t>
  </si>
  <si>
    <t>aav</t>
  </si>
  <si>
    <t>aaw</t>
  </si>
  <si>
    <t>aax</t>
  </si>
  <si>
    <t>aay</t>
  </si>
  <si>
    <t>aaz</t>
  </si>
  <si>
    <t>aba</t>
  </si>
  <si>
    <t>abb</t>
  </si>
  <si>
    <t>abc</t>
  </si>
  <si>
    <t>abd</t>
  </si>
  <si>
    <t>abe</t>
  </si>
  <si>
    <t>abf</t>
  </si>
  <si>
    <t>abg</t>
  </si>
  <si>
    <t>abh</t>
  </si>
  <si>
    <t>abi</t>
  </si>
  <si>
    <t>abj</t>
  </si>
  <si>
    <t>abk</t>
  </si>
  <si>
    <t>abl</t>
  </si>
  <si>
    <t>abm</t>
  </si>
  <si>
    <t>abn</t>
  </si>
  <si>
    <t>abo</t>
  </si>
  <si>
    <t>abp</t>
  </si>
  <si>
    <t>abq</t>
  </si>
  <si>
    <t>abr</t>
  </si>
  <si>
    <t>abs</t>
  </si>
  <si>
    <t>abt</t>
  </si>
  <si>
    <t>abu</t>
  </si>
  <si>
    <t>abv</t>
  </si>
  <si>
    <t>abw</t>
  </si>
  <si>
    <t>abx</t>
  </si>
  <si>
    <t>aby</t>
  </si>
  <si>
    <t>abz</t>
  </si>
  <si>
    <t>aca</t>
  </si>
  <si>
    <t>acb</t>
  </si>
  <si>
    <t>acc</t>
  </si>
  <si>
    <t>acd</t>
  </si>
  <si>
    <t>ace</t>
  </si>
  <si>
    <t>acf</t>
  </si>
  <si>
    <t>acg</t>
  </si>
  <si>
    <t>ach</t>
  </si>
  <si>
    <t>aci</t>
  </si>
  <si>
    <t>acj</t>
  </si>
  <si>
    <t>ack</t>
  </si>
  <si>
    <t>acl</t>
  </si>
  <si>
    <t>acm</t>
  </si>
  <si>
    <t>acn</t>
  </si>
  <si>
    <t>aco</t>
  </si>
  <si>
    <t>acp</t>
  </si>
  <si>
    <t>acq</t>
  </si>
  <si>
    <t>acr</t>
  </si>
  <si>
    <t>acs</t>
  </si>
  <si>
    <t>act</t>
  </si>
  <si>
    <t>acu</t>
  </si>
  <si>
    <t>acv</t>
  </si>
  <si>
    <t>acw</t>
  </si>
  <si>
    <t>acx</t>
  </si>
  <si>
    <t>acy</t>
  </si>
  <si>
    <t>acz</t>
  </si>
  <si>
    <t>ada</t>
  </si>
  <si>
    <t>adb</t>
  </si>
  <si>
    <t>add</t>
  </si>
  <si>
    <t>ade</t>
  </si>
  <si>
    <t>adf</t>
  </si>
  <si>
    <t>adg</t>
  </si>
  <si>
    <t>adh</t>
  </si>
  <si>
    <t>adi</t>
  </si>
  <si>
    <t>adj</t>
  </si>
  <si>
    <t>adk</t>
  </si>
  <si>
    <t>adl</t>
  </si>
  <si>
    <t>adm</t>
  </si>
  <si>
    <t>adn</t>
  </si>
  <si>
    <t>ado</t>
  </si>
  <si>
    <t>adp</t>
  </si>
  <si>
    <t>adq</t>
  </si>
  <si>
    <t>adr</t>
  </si>
  <si>
    <t>ads</t>
  </si>
  <si>
    <t>adt</t>
  </si>
  <si>
    <t>adu</t>
  </si>
  <si>
    <t>adv</t>
  </si>
  <si>
    <t>adw</t>
  </si>
  <si>
    <t>adx</t>
  </si>
  <si>
    <t>ady</t>
  </si>
  <si>
    <t>adz</t>
  </si>
  <si>
    <t>aea</t>
  </si>
  <si>
    <t>aeb</t>
  </si>
  <si>
    <t>aec</t>
  </si>
  <si>
    <t>aed</t>
  </si>
  <si>
    <t>aef</t>
  </si>
  <si>
    <t>aee</t>
  </si>
  <si>
    <t>aeg</t>
  </si>
  <si>
    <t>aeh</t>
  </si>
  <si>
    <t>aei</t>
  </si>
  <si>
    <t>aej</t>
  </si>
  <si>
    <t>aek</t>
  </si>
  <si>
    <t>ael</t>
  </si>
  <si>
    <t>aem</t>
  </si>
  <si>
    <t>aen</t>
  </si>
  <si>
    <t>aeo</t>
  </si>
  <si>
    <t>aep</t>
  </si>
  <si>
    <t>aeq</t>
  </si>
  <si>
    <t>aer</t>
  </si>
  <si>
    <t>aes</t>
  </si>
  <si>
    <t>aet</t>
  </si>
  <si>
    <t>aeu</t>
  </si>
  <si>
    <t>aev</t>
  </si>
  <si>
    <t>aew</t>
  </si>
  <si>
    <t>aex</t>
  </si>
  <si>
    <t>aey</t>
  </si>
  <si>
    <t>aez</t>
  </si>
  <si>
    <t>afa</t>
  </si>
  <si>
    <t>afb</t>
  </si>
  <si>
    <t>afc</t>
  </si>
  <si>
    <t>afd</t>
  </si>
  <si>
    <t>afe</t>
  </si>
  <si>
    <t>aff</t>
  </si>
  <si>
    <t>afg</t>
  </si>
  <si>
    <t>afh</t>
  </si>
  <si>
    <t>afi</t>
  </si>
  <si>
    <t>afj</t>
  </si>
  <si>
    <t>afk</t>
  </si>
  <si>
    <t>afl</t>
  </si>
  <si>
    <t>afm</t>
  </si>
  <si>
    <t>afn</t>
  </si>
  <si>
    <t>afo</t>
  </si>
  <si>
    <t>afp</t>
  </si>
  <si>
    <t>afu</t>
  </si>
  <si>
    <t>afv</t>
  </si>
  <si>
    <t>afw</t>
  </si>
  <si>
    <t>afx</t>
  </si>
  <si>
    <t>afy</t>
  </si>
  <si>
    <t>baa</t>
  </si>
  <si>
    <t>bab</t>
  </si>
  <si>
    <t>bac</t>
  </si>
  <si>
    <t>bad</t>
  </si>
  <si>
    <t>bae</t>
  </si>
  <si>
    <t>baf</t>
  </si>
  <si>
    <t>bag</t>
  </si>
  <si>
    <t>bah</t>
  </si>
  <si>
    <t>bai</t>
  </si>
  <si>
    <t>baj</t>
  </si>
  <si>
    <t>bak</t>
  </si>
  <si>
    <t>bal</t>
  </si>
  <si>
    <t>bam</t>
  </si>
  <si>
    <t>ban</t>
  </si>
  <si>
    <t>bao</t>
  </si>
  <si>
    <t>bap</t>
  </si>
  <si>
    <t>baq</t>
  </si>
  <si>
    <t>bar</t>
  </si>
  <si>
    <t>bas</t>
  </si>
  <si>
    <t>bat</t>
  </si>
  <si>
    <t>bau</t>
  </si>
  <si>
    <t>bav</t>
  </si>
  <si>
    <t>baw</t>
  </si>
  <si>
    <t>bax</t>
  </si>
  <si>
    <t>baz</t>
  </si>
  <si>
    <t>bba</t>
  </si>
  <si>
    <t>bbb</t>
  </si>
  <si>
    <t>bbc</t>
  </si>
  <si>
    <t>bbd</t>
  </si>
  <si>
    <t>bbe</t>
  </si>
  <si>
    <t>bbf</t>
  </si>
  <si>
    <t>bbh</t>
  </si>
  <si>
    <t>bbi</t>
  </si>
  <si>
    <t>bbj</t>
  </si>
  <si>
    <t>bbk</t>
  </si>
  <si>
    <t>bbm</t>
  </si>
  <si>
    <t>bbn</t>
  </si>
  <si>
    <t>bbo</t>
  </si>
  <si>
    <t>bbp</t>
  </si>
  <si>
    <t>bbq</t>
  </si>
  <si>
    <t>bbr</t>
  </si>
  <si>
    <t>bbs</t>
  </si>
  <si>
    <t>bbt</t>
  </si>
  <si>
    <t>bbu</t>
  </si>
  <si>
    <t>bbv</t>
  </si>
  <si>
    <t>bbw</t>
  </si>
  <si>
    <t>bbx</t>
  </si>
  <si>
    <t>C</t>
  </si>
  <si>
    <t>caa</t>
  </si>
  <si>
    <t>cab</t>
  </si>
  <si>
    <t>cac</t>
  </si>
  <si>
    <t>cad</t>
  </si>
  <si>
    <t>cae</t>
  </si>
  <si>
    <t>caf</t>
  </si>
  <si>
    <t>cag</t>
  </si>
  <si>
    <t>cah</t>
  </si>
  <si>
    <t>cai</t>
  </si>
  <si>
    <t>caj</t>
  </si>
  <si>
    <t>cak</t>
  </si>
  <si>
    <t>cal</t>
  </si>
  <si>
    <t>cam</t>
  </si>
  <si>
    <t>can</t>
  </si>
  <si>
    <t>cao</t>
  </si>
  <si>
    <t>cap</t>
  </si>
  <si>
    <t>caq</t>
  </si>
  <si>
    <t>car</t>
  </si>
  <si>
    <t>cas</t>
  </si>
  <si>
    <t>cat</t>
  </si>
  <si>
    <t>cau</t>
  </si>
  <si>
    <t>cav</t>
  </si>
  <si>
    <t>caw</t>
  </si>
  <si>
    <t>cax</t>
  </si>
  <si>
    <t>cay</t>
  </si>
  <si>
    <t>caz</t>
  </si>
  <si>
    <t>cba</t>
  </si>
  <si>
    <t>cbb</t>
  </si>
  <si>
    <t>D</t>
  </si>
  <si>
    <t>daa</t>
  </si>
  <si>
    <t>dab</t>
  </si>
  <si>
    <t>dac</t>
  </si>
  <si>
    <t>dae</t>
  </si>
  <si>
    <t>daf</t>
  </si>
  <si>
    <t>dag</t>
  </si>
  <si>
    <t>dah</t>
  </si>
  <si>
    <t>dai</t>
  </si>
  <si>
    <t>daj</t>
  </si>
  <si>
    <t>dak</t>
  </si>
  <si>
    <t>dau</t>
  </si>
  <si>
    <t>dav</t>
  </si>
  <si>
    <t>daw</t>
  </si>
  <si>
    <t>dax</t>
  </si>
  <si>
    <t>day</t>
  </si>
  <si>
    <t>daz</t>
  </si>
  <si>
    <t>dbg</t>
  </si>
  <si>
    <t>dbi</t>
  </si>
  <si>
    <t>eaa</t>
  </si>
  <si>
    <t>eab</t>
  </si>
  <si>
    <t>eac</t>
  </si>
  <si>
    <t>ead</t>
  </si>
  <si>
    <t>eae</t>
  </si>
  <si>
    <t>eaf</t>
  </si>
  <si>
    <t>eag</t>
  </si>
  <si>
    <t>eah</t>
  </si>
  <si>
    <t>eai</t>
  </si>
  <si>
    <t>eaj</t>
  </si>
  <si>
    <t>eak</t>
  </si>
  <si>
    <t>eal</t>
  </si>
  <si>
    <t>eam</t>
  </si>
  <si>
    <t>ean</t>
  </si>
  <si>
    <t>eao</t>
  </si>
  <si>
    <t>eap</t>
  </si>
  <si>
    <t>eaq</t>
  </si>
  <si>
    <t>ear</t>
  </si>
  <si>
    <t>eas</t>
  </si>
  <si>
    <t>eat</t>
  </si>
  <si>
    <t>eau</t>
  </si>
  <si>
    <t>eav</t>
  </si>
  <si>
    <t>eaw</t>
  </si>
  <si>
    <t>eax</t>
  </si>
  <si>
    <t>eay</t>
  </si>
  <si>
    <t>eaz</t>
  </si>
  <si>
    <t>eba</t>
  </si>
  <si>
    <t>ebb</t>
  </si>
  <si>
    <t>ebc</t>
  </si>
  <si>
    <t>ebd</t>
  </si>
  <si>
    <t>ebe</t>
  </si>
  <si>
    <t>ebf</t>
  </si>
  <si>
    <t>ebg</t>
  </si>
  <si>
    <t>ebh</t>
  </si>
  <si>
    <t>ebi</t>
  </si>
  <si>
    <t>ebj</t>
  </si>
  <si>
    <t>ebk</t>
  </si>
  <si>
    <t>ebl</t>
  </si>
  <si>
    <t>ebm</t>
  </si>
  <si>
    <t>ebn</t>
  </si>
  <si>
    <t>ebo</t>
  </si>
  <si>
    <t>ebp</t>
  </si>
  <si>
    <t>ebu</t>
  </si>
  <si>
    <t>ebv</t>
  </si>
  <si>
    <t>eca</t>
  </si>
  <si>
    <t>ecb</t>
  </si>
  <si>
    <t>ecc</t>
  </si>
  <si>
    <t>ece</t>
  </si>
  <si>
    <t>ecd</t>
  </si>
  <si>
    <t>ecf</t>
  </si>
  <si>
    <t>ecg</t>
  </si>
  <si>
    <t>ech</t>
  </si>
  <si>
    <t>eci</t>
  </si>
  <si>
    <t>ecj</t>
  </si>
  <si>
    <t>eck</t>
  </si>
  <si>
    <t>ecl</t>
  </si>
  <si>
    <t>ecm</t>
  </si>
  <si>
    <t>ecn</t>
  </si>
  <si>
    <t>eco</t>
  </si>
  <si>
    <t>ecp</t>
  </si>
  <si>
    <t>ecq</t>
  </si>
  <si>
    <t>ecr</t>
  </si>
  <si>
    <t>ecs</t>
  </si>
  <si>
    <t>ect</t>
  </si>
  <si>
    <t>ecu</t>
  </si>
  <si>
    <t>ecv</t>
  </si>
  <si>
    <t>ecw</t>
  </si>
  <si>
    <t>ecx</t>
  </si>
  <si>
    <t>ecy</t>
  </si>
  <si>
    <t>ecz</t>
  </si>
  <si>
    <t>eda</t>
  </si>
  <si>
    <t>edb</t>
  </si>
  <si>
    <t>edd</t>
  </si>
  <si>
    <t>ede</t>
  </si>
  <si>
    <t>edf</t>
  </si>
  <si>
    <t>edg</t>
  </si>
  <si>
    <t>edh</t>
  </si>
  <si>
    <t>edi</t>
  </si>
  <si>
    <t>edj</t>
  </si>
  <si>
    <t>edk</t>
  </si>
  <si>
    <t>edp</t>
  </si>
  <si>
    <t>edq</t>
  </si>
  <si>
    <t>edr</t>
  </si>
  <si>
    <t>eds</t>
  </si>
  <si>
    <t>edt</t>
  </si>
  <si>
    <t>edu</t>
  </si>
  <si>
    <t>edv</t>
  </si>
  <si>
    <t>edw</t>
  </si>
  <si>
    <t>edx</t>
  </si>
  <si>
    <t>edy</t>
  </si>
  <si>
    <t>edz</t>
  </si>
  <si>
    <t>eea</t>
  </si>
  <si>
    <t>eeb</t>
  </si>
  <si>
    <t>eec</t>
  </si>
  <si>
    <t>eed</t>
  </si>
  <si>
    <t>eee</t>
  </si>
  <si>
    <t>eef</t>
  </si>
  <si>
    <t>eeg</t>
  </si>
  <si>
    <t>eeh</t>
  </si>
  <si>
    <t>eei</t>
  </si>
  <si>
    <t>eej</t>
  </si>
  <si>
    <t>eek</t>
  </si>
  <si>
    <t>eel</t>
  </si>
  <si>
    <t>eem</t>
  </si>
  <si>
    <t>een</t>
  </si>
  <si>
    <t>eeo</t>
  </si>
  <si>
    <t>eep</t>
  </si>
  <si>
    <t>eeq</t>
  </si>
  <si>
    <t>aada</t>
  </si>
  <si>
    <t>aadb</t>
  </si>
  <si>
    <t>aadc</t>
  </si>
  <si>
    <t>aadd</t>
  </si>
  <si>
    <t>aade</t>
  </si>
  <si>
    <t>faa</t>
  </si>
  <si>
    <t>fab</t>
  </si>
  <si>
    <t>fac</t>
  </si>
  <si>
    <t>fad</t>
  </si>
  <si>
    <t>fae</t>
  </si>
  <si>
    <t>faf</t>
  </si>
  <si>
    <t>fag</t>
  </si>
  <si>
    <t>fah</t>
  </si>
  <si>
    <t>fai</t>
  </si>
  <si>
    <t>faj</t>
  </si>
  <si>
    <t>fak</t>
  </si>
  <si>
    <t>fal</t>
  </si>
  <si>
    <t>fam</t>
  </si>
  <si>
    <t>fan</t>
  </si>
  <si>
    <t>fao</t>
  </si>
  <si>
    <t>fap</t>
  </si>
  <si>
    <t>zaa</t>
  </si>
  <si>
    <t>zab</t>
  </si>
  <si>
    <t>zac</t>
  </si>
  <si>
    <t>zad</t>
  </si>
  <si>
    <t>zae</t>
  </si>
  <si>
    <t>zaf</t>
  </si>
  <si>
    <t>zag</t>
  </si>
  <si>
    <t>zah</t>
  </si>
  <si>
    <t>zai</t>
  </si>
  <si>
    <t>zaj</t>
  </si>
  <si>
    <t>zak</t>
  </si>
  <si>
    <t>zal</t>
  </si>
  <si>
    <t>gab</t>
  </si>
  <si>
    <t>gaa</t>
  </si>
  <si>
    <t>gac</t>
  </si>
  <si>
    <t>gad</t>
  </si>
  <si>
    <t>gae</t>
  </si>
  <si>
    <t>gaf</t>
  </si>
  <si>
    <t>gag</t>
  </si>
  <si>
    <t>gah</t>
  </si>
  <si>
    <t>H</t>
  </si>
  <si>
    <t>haa</t>
  </si>
  <si>
    <t>hab</t>
  </si>
  <si>
    <t>hac</t>
  </si>
  <si>
    <t>hae</t>
  </si>
  <si>
    <t>haf</t>
  </si>
  <si>
    <t>hag</t>
  </si>
  <si>
    <t>hah</t>
  </si>
  <si>
    <t>hai</t>
  </si>
  <si>
    <t>haj</t>
  </si>
  <si>
    <t>hak</t>
  </si>
  <si>
    <t>hal</t>
  </si>
  <si>
    <t>ham</t>
  </si>
  <si>
    <t>han</t>
  </si>
  <si>
    <t>hao</t>
  </si>
  <si>
    <t>hap</t>
  </si>
  <si>
    <t>haq</t>
  </si>
  <si>
    <t>har</t>
  </si>
  <si>
    <t>has</t>
  </si>
  <si>
    <t>hat</t>
  </si>
  <si>
    <t>iaa</t>
  </si>
  <si>
    <t>iab</t>
  </si>
  <si>
    <t>iac</t>
  </si>
  <si>
    <t>iad</t>
  </si>
  <si>
    <t>badz</t>
  </si>
  <si>
    <t>iae</t>
  </si>
  <si>
    <t>iaf</t>
  </si>
  <si>
    <t>jaa</t>
  </si>
  <si>
    <t>jab</t>
  </si>
  <si>
    <t>jac</t>
  </si>
  <si>
    <t>jad</t>
  </si>
  <si>
    <t>jae</t>
  </si>
  <si>
    <t>SBT_amb2_DPB1</t>
  </si>
  <si>
    <t>HLA-DRB5 (lage resolutie)</t>
  </si>
  <si>
    <t>HLA-DRB3 (lage resolutie)</t>
  </si>
  <si>
    <t>faca</t>
  </si>
  <si>
    <t>M_DatumTP</t>
  </si>
  <si>
    <t>M_VT_Extern</t>
  </si>
  <si>
    <t>fada</t>
  </si>
  <si>
    <t>HLA ordening</t>
  </si>
  <si>
    <t>VDSTR_EDTA</t>
  </si>
  <si>
    <t>VDSTR_DNA</t>
  </si>
  <si>
    <t>STUD_VDSTR</t>
  </si>
  <si>
    <t>zam</t>
  </si>
  <si>
    <t>zan</t>
  </si>
  <si>
    <t>M_CB_nieuw</t>
  </si>
  <si>
    <t>Int_narcolepsie</t>
  </si>
  <si>
    <t>Dum_PS_GeenET</t>
  </si>
  <si>
    <t>zaga</t>
  </si>
  <si>
    <t>Niet EMD rapport</t>
  </si>
  <si>
    <t>obv aanwezig staal</t>
  </si>
  <si>
    <t>nvt</t>
  </si>
  <si>
    <t>M_ID_PLT</t>
  </si>
  <si>
    <t>M_MUD_INI</t>
  </si>
  <si>
    <t>M_MUD_SearchINI</t>
  </si>
  <si>
    <t>M_MUD_Reactivate</t>
  </si>
  <si>
    <t>M_HLAtyp_Tardonor</t>
  </si>
  <si>
    <t>iag</t>
  </si>
  <si>
    <t>M_Dag0</t>
  </si>
  <si>
    <t>dum_Dag0</t>
  </si>
  <si>
    <t>zafa</t>
  </si>
  <si>
    <t>Maneel</t>
  </si>
  <si>
    <t>BN002</t>
  </si>
  <si>
    <t>BN007</t>
  </si>
  <si>
    <t>BN008</t>
  </si>
  <si>
    <t>BN009</t>
  </si>
  <si>
    <t>BN014</t>
  </si>
  <si>
    <t>BN015</t>
  </si>
  <si>
    <t>BN016</t>
  </si>
  <si>
    <t>BN028</t>
  </si>
  <si>
    <t>BN029</t>
  </si>
  <si>
    <t>BN030</t>
  </si>
  <si>
    <t>BN031</t>
  </si>
  <si>
    <t>BN003</t>
  </si>
  <si>
    <t>556452; BN005</t>
  </si>
  <si>
    <t>555354; 555376; BN006</t>
  </si>
  <si>
    <t>555354; 555376; BN009</t>
  </si>
  <si>
    <t>556452; BN013</t>
  </si>
  <si>
    <t>556312; 556334;  BN018</t>
  </si>
  <si>
    <t>556312; 556334; BN018; BN019</t>
  </si>
  <si>
    <t>555553; BN020</t>
  </si>
  <si>
    <t>555575; BN021</t>
  </si>
  <si>
    <t>555671; BN022</t>
  </si>
  <si>
    <t>556290; BN023</t>
  </si>
  <si>
    <t>556290; BN025</t>
  </si>
  <si>
    <t>Subtitel: Ab tegen leukocyten en trombocyten - Anti-HLA Ab</t>
  </si>
  <si>
    <t>Subtitel: Ab tegen leukocyten en trombocyten - Ab tegen trombocyten</t>
  </si>
  <si>
    <t>bloedgroep_ANT</t>
  </si>
  <si>
    <t>ABOdiscordant</t>
  </si>
  <si>
    <t>L_resusondergroep</t>
  </si>
  <si>
    <t>bloedgroep_x</t>
  </si>
  <si>
    <t>Bloedgroep_BMT</t>
  </si>
  <si>
    <t>resus_BMT</t>
  </si>
  <si>
    <t>Cw</t>
  </si>
  <si>
    <t>VB_verz_naar</t>
  </si>
  <si>
    <t>K</t>
  </si>
  <si>
    <t>kk</t>
  </si>
  <si>
    <t>Kpa</t>
  </si>
  <si>
    <t>Kpb</t>
  </si>
  <si>
    <t>Jsa</t>
  </si>
  <si>
    <t>Jsb</t>
  </si>
  <si>
    <t>Fya</t>
  </si>
  <si>
    <t>Fyb</t>
  </si>
  <si>
    <t>Jka</t>
  </si>
  <si>
    <t>Jkb</t>
  </si>
  <si>
    <t>M</t>
  </si>
  <si>
    <t>N</t>
  </si>
  <si>
    <t>Lea</t>
  </si>
  <si>
    <t>Leb</t>
  </si>
  <si>
    <t>Lua</t>
  </si>
  <si>
    <t>Lub</t>
  </si>
  <si>
    <t>P1</t>
  </si>
  <si>
    <t>I</t>
  </si>
  <si>
    <t>ki</t>
  </si>
  <si>
    <t>Vel</t>
  </si>
  <si>
    <t>Yta</t>
  </si>
  <si>
    <t>Ge</t>
  </si>
  <si>
    <t>Wra</t>
  </si>
  <si>
    <t>Tja</t>
  </si>
  <si>
    <t>Coa</t>
  </si>
  <si>
    <t>Cob</t>
  </si>
  <si>
    <t>Vw</t>
  </si>
  <si>
    <t>Cha</t>
  </si>
  <si>
    <t>Rga</t>
  </si>
  <si>
    <t>JMH</t>
  </si>
  <si>
    <t>Kna</t>
  </si>
  <si>
    <t>Yka</t>
  </si>
  <si>
    <t>aA1</t>
  </si>
  <si>
    <t>Lan</t>
  </si>
  <si>
    <t>Dib</t>
  </si>
  <si>
    <t>Sc1</t>
  </si>
  <si>
    <t>Ata</t>
  </si>
  <si>
    <t>Gya</t>
  </si>
  <si>
    <t>Jra</t>
  </si>
  <si>
    <t>U</t>
  </si>
  <si>
    <t>Inb</t>
  </si>
  <si>
    <t>Wrb</t>
  </si>
  <si>
    <t>Tag</t>
  </si>
  <si>
    <t>ks</t>
  </si>
  <si>
    <t>IMM_a_A</t>
  </si>
  <si>
    <t>titer_A_IMM</t>
  </si>
  <si>
    <t>nat_anti_A</t>
  </si>
  <si>
    <t>A_pat_TITER</t>
  </si>
  <si>
    <t>IMM_a_B</t>
  </si>
  <si>
    <t>titer_B_IMM</t>
  </si>
  <si>
    <t>nat_anti_B</t>
  </si>
  <si>
    <t>B_pat_TITER</t>
  </si>
  <si>
    <t>resultaat_scr</t>
  </si>
  <si>
    <t>ABS_ID_IRR_AS</t>
  </si>
  <si>
    <t>RBC_Ab_ID</t>
  </si>
  <si>
    <t>X_TITER</t>
  </si>
  <si>
    <t>RBC_Ab_ID2</t>
  </si>
  <si>
    <t>X2_TITER</t>
  </si>
  <si>
    <t>TITERpat</t>
  </si>
  <si>
    <t>TITER_D_IU</t>
  </si>
  <si>
    <t>RBC_Ab_ID3</t>
  </si>
  <si>
    <t>X3_TITER</t>
  </si>
  <si>
    <t>RBC_Ab_ID4</t>
  </si>
  <si>
    <t>X4_TITER</t>
  </si>
  <si>
    <t>RBC_Ab_ID5</t>
  </si>
  <si>
    <t>X5_TITER</t>
  </si>
  <si>
    <t>RBC_Ab_ID6</t>
  </si>
  <si>
    <t>X6_TITER</t>
  </si>
  <si>
    <t>RBC_Ab_ID7</t>
  </si>
  <si>
    <t>X7_TITER</t>
  </si>
  <si>
    <t>BTM_KP</t>
  </si>
  <si>
    <t>Hemovigilantie</t>
  </si>
  <si>
    <t>SPEC_KA</t>
  </si>
  <si>
    <t>TITER_KA</t>
  </si>
  <si>
    <t>THERM_AMPL_KA</t>
  </si>
  <si>
    <t>dir_coombs</t>
  </si>
  <si>
    <t>DC_igG</t>
  </si>
  <si>
    <t>DC_IgA</t>
  </si>
  <si>
    <t>dir_IgM</t>
  </si>
  <si>
    <t>dir_C3c</t>
  </si>
  <si>
    <t>dc_C3d</t>
  </si>
  <si>
    <t>eluaatR</t>
  </si>
  <si>
    <t>identificatieR</t>
  </si>
  <si>
    <t>identificatieR2</t>
  </si>
  <si>
    <t>identificatieR3</t>
  </si>
  <si>
    <t>identificatieR4</t>
  </si>
  <si>
    <t>fetpos_neg</t>
  </si>
  <si>
    <t>KL_aantal_ml</t>
  </si>
  <si>
    <t>Minor_KP</t>
  </si>
  <si>
    <t>Major_KP</t>
  </si>
  <si>
    <t>DQmtot_ant</t>
  </si>
  <si>
    <t>HPA_5x</t>
  </si>
  <si>
    <t>Opm</t>
  </si>
  <si>
    <t>Besluit</t>
  </si>
  <si>
    <t>Monsterrejectie</t>
  </si>
  <si>
    <t>ABO_MR</t>
  </si>
  <si>
    <t>A_INT_DL</t>
  </si>
  <si>
    <t>Discordantie_hila</t>
  </si>
  <si>
    <t>EC_ID_Fam</t>
  </si>
  <si>
    <t>Id_BMdonor</t>
  </si>
  <si>
    <t>spec_I_Elisa</t>
  </si>
  <si>
    <t>spec_II_Elisa</t>
  </si>
  <si>
    <t>13298-5</t>
  </si>
  <si>
    <t>13299-3</t>
  </si>
  <si>
    <t>53758-9</t>
  </si>
  <si>
    <t>42664-3</t>
  </si>
  <si>
    <t>CWmtot_ant</t>
  </si>
  <si>
    <t>DNA_concentratie_MOD</t>
  </si>
  <si>
    <t>DNA_ratio_MOD</t>
  </si>
  <si>
    <t>DNA_Acceptatie_MOD</t>
  </si>
  <si>
    <t>aaba</t>
  </si>
  <si>
    <t>aaaa</t>
  </si>
  <si>
    <t>aaab</t>
  </si>
  <si>
    <t>M_DNA_ext_MOD</t>
  </si>
  <si>
    <t>Spec_HLA_DR-DQ_TMP</t>
  </si>
  <si>
    <t>LSA_DR-DQ</t>
  </si>
  <si>
    <t>Externe comment</t>
  </si>
  <si>
    <t>T_H_Ext_comm_INT_K50_v01</t>
  </si>
  <si>
    <t>donor id +  titers</t>
  </si>
  <si>
    <t>TH_Testlimitaties_ABO_HPA_v01</t>
  </si>
  <si>
    <t>TH_Testlimitaties_ABO_HPA_v01
SSP</t>
  </si>
  <si>
    <t>Serum d.d. xxx versus donor lymfocyten uit Bronspecimen: resultaat int_all_org</t>
  </si>
  <si>
    <t>zie conc_all_org</t>
  </si>
  <si>
    <t>TH_Testlimitaties_D_mol_v01 + Transfusieadvies: xxx</t>
  </si>
  <si>
    <t>&lt;TH_STAT_BG_Testlimitaties_v01</t>
  </si>
  <si>
    <t>TH_SB_Testlimitaties_v01</t>
  </si>
  <si>
    <t>53938-7</t>
  </si>
  <si>
    <t>59021-6</t>
  </si>
  <si>
    <t>59020-8</t>
  </si>
  <si>
    <t>53952-8</t>
  </si>
  <si>
    <t>53950-2</t>
  </si>
  <si>
    <t>M_AMRPMM</t>
  </si>
  <si>
    <t>Identificatie orgaandonor</t>
  </si>
  <si>
    <t>Pad = Aanvraagcodeprofiel</t>
  </si>
  <si>
    <t>M_RBG_SSP</t>
  </si>
  <si>
    <t>1; 1</t>
  </si>
  <si>
    <t>1; 1; 1</t>
  </si>
  <si>
    <t>6; 6; 1; 1</t>
  </si>
  <si>
    <t>6; 6; 1</t>
  </si>
  <si>
    <t>Maxima verrekencodes</t>
  </si>
  <si>
    <t>45024-7</t>
  </si>
  <si>
    <t>44724-3</t>
  </si>
  <si>
    <t>4833-0</t>
  </si>
  <si>
    <t>57980-5</t>
  </si>
  <si>
    <t>LSA</t>
  </si>
  <si>
    <t>Trigger DNA_acceptatie</t>
  </si>
  <si>
    <t>HLA-DQA1 allel 2 (lage resolutie)</t>
  </si>
  <si>
    <t>M_DQA1_LR_SSO</t>
  </si>
  <si>
    <t>aaya</t>
  </si>
  <si>
    <t>aayb</t>
  </si>
  <si>
    <t>DQA1_1</t>
  </si>
  <si>
    <t>DQA1_2</t>
  </si>
  <si>
    <t>M_RhD_zwak (prop)</t>
  </si>
  <si>
    <t>ja</t>
  </si>
  <si>
    <t>Polis</t>
  </si>
  <si>
    <t>M_Tar_DPdonor</t>
  </si>
  <si>
    <t>iah</t>
  </si>
  <si>
    <t>BN032</t>
  </si>
  <si>
    <t>zaaa</t>
  </si>
  <si>
    <t>aadf</t>
  </si>
  <si>
    <t>Prestatiecodes</t>
  </si>
  <si>
    <t>Prestatiecodes voor volledig profiel</t>
  </si>
  <si>
    <t>Prestatiecodes publiceren op website</t>
  </si>
  <si>
    <t>HLA-A29</t>
  </si>
  <si>
    <t>HLA-B44</t>
  </si>
  <si>
    <t>HILA_coeliakie_aanwezig / HILA_coeliakie_afwezig</t>
  </si>
  <si>
    <t>HILA_narcolepsie_aanwezig/ HILA_narcolepsie_afwezig</t>
  </si>
  <si>
    <t>BN013; BN010; BN011; BN012; BN005</t>
  </si>
  <si>
    <t>Dum_Familiedossiers</t>
  </si>
  <si>
    <t>Dum_Familiedossier</t>
  </si>
  <si>
    <t>Mnemonic</t>
  </si>
  <si>
    <t>aayc</t>
  </si>
  <si>
    <t>M_VTgeg</t>
  </si>
  <si>
    <t>REL_Rec</t>
  </si>
  <si>
    <t>M_Am1</t>
  </si>
  <si>
    <t>M_Am2</t>
  </si>
  <si>
    <t>M_Am1_MD</t>
  </si>
  <si>
    <t>M_Am2_MD</t>
  </si>
  <si>
    <t>M_Bm1</t>
  </si>
  <si>
    <t>M_Bm2</t>
  </si>
  <si>
    <t>M_Bm1_MD</t>
  </si>
  <si>
    <t>M_Bm2_MD</t>
  </si>
  <si>
    <t>M_Cw1</t>
  </si>
  <si>
    <t>M_Cw2</t>
  </si>
  <si>
    <t>M_Cm1_MD</t>
  </si>
  <si>
    <t>M_Cm2_MD</t>
  </si>
  <si>
    <t>M_DRB1_1</t>
  </si>
  <si>
    <t>M_DRB1_2</t>
  </si>
  <si>
    <t>M_DRB1m1_MD</t>
  </si>
  <si>
    <t>M_DRB1m2_MD</t>
  </si>
  <si>
    <t>M_DQB1_1</t>
  </si>
  <si>
    <t>M_DQB1_2</t>
  </si>
  <si>
    <t>M_DQB1m1_MD</t>
  </si>
  <si>
    <t>M_DQB1m2_MD</t>
  </si>
  <si>
    <t>vrije tekst</t>
  </si>
  <si>
    <t>M_DRB3_MD</t>
  </si>
  <si>
    <t>M_DRB4_MD</t>
  </si>
  <si>
    <t>M_DRB5_MD</t>
  </si>
  <si>
    <t>M_As1</t>
  </si>
  <si>
    <t>M_As2</t>
  </si>
  <si>
    <t>M_Bs1</t>
  </si>
  <si>
    <t>M_Bs2</t>
  </si>
  <si>
    <t>M_DRs1</t>
  </si>
  <si>
    <t>M_DRs2</t>
  </si>
  <si>
    <t>BmHRgr</t>
  </si>
  <si>
    <t>CmHRgr</t>
  </si>
  <si>
    <t>DRB1HRgr</t>
  </si>
  <si>
    <t>DQB1HRgr</t>
  </si>
  <si>
    <t>A*01</t>
  </si>
  <si>
    <t>B*07</t>
  </si>
  <si>
    <t>DRB1*01</t>
  </si>
  <si>
    <t>DQ2</t>
  </si>
  <si>
    <t>DQA1*01:01</t>
  </si>
  <si>
    <t>DR52a</t>
  </si>
  <si>
    <t>G01</t>
  </si>
  <si>
    <t>L01</t>
  </si>
  <si>
    <t>A*02</t>
  </si>
  <si>
    <t>B*08</t>
  </si>
  <si>
    <t>B703</t>
  </si>
  <si>
    <t>DRB1*15</t>
  </si>
  <si>
    <t>DQ3</t>
  </si>
  <si>
    <t>DQA1*01:02</t>
  </si>
  <si>
    <t>DR52b</t>
  </si>
  <si>
    <t>Niet gedetecteerd</t>
  </si>
  <si>
    <t>G02</t>
  </si>
  <si>
    <t>L02</t>
  </si>
  <si>
    <t>A*03</t>
  </si>
  <si>
    <t>B*13</t>
  </si>
  <si>
    <t>Cw3</t>
  </si>
  <si>
    <t>DRB1*16</t>
  </si>
  <si>
    <t>DR15(DR2)</t>
  </si>
  <si>
    <t>DQ7(DQ3)</t>
  </si>
  <si>
    <t>DQA1*01:03</t>
  </si>
  <si>
    <t>DR52c</t>
  </si>
  <si>
    <t>G03</t>
  </si>
  <si>
    <t>A*11</t>
  </si>
  <si>
    <t>B*14</t>
  </si>
  <si>
    <t>Cw4</t>
  </si>
  <si>
    <t>DRB1*03</t>
  </si>
  <si>
    <t>DR16(DR2)</t>
  </si>
  <si>
    <t>DQ8(DQ3)</t>
  </si>
  <si>
    <t>DQA1*01:04</t>
  </si>
  <si>
    <t>G04</t>
  </si>
  <si>
    <t>A*23</t>
  </si>
  <si>
    <t>B*15</t>
  </si>
  <si>
    <t>B14(B14)</t>
  </si>
  <si>
    <t>Cw5</t>
  </si>
  <si>
    <t>DRB1*04</t>
  </si>
  <si>
    <t>DQ9(DQ3)</t>
  </si>
  <si>
    <t>DQA1*01:05</t>
  </si>
  <si>
    <t>G05</t>
  </si>
  <si>
    <t>A*24</t>
  </si>
  <si>
    <t>B*18</t>
  </si>
  <si>
    <t>B64(B14)</t>
  </si>
  <si>
    <t>Cw6</t>
  </si>
  <si>
    <t>DRB1*11</t>
  </si>
  <si>
    <t>DR17(DR3)</t>
  </si>
  <si>
    <t>DQ4</t>
  </si>
  <si>
    <t>DQA1*01:06</t>
  </si>
  <si>
    <t>G06</t>
  </si>
  <si>
    <t>A*25</t>
  </si>
  <si>
    <t>B*27</t>
  </si>
  <si>
    <t>B65(B14)</t>
  </si>
  <si>
    <t>Cw7</t>
  </si>
  <si>
    <t>DRB1*12</t>
  </si>
  <si>
    <t>DR18(DR3)</t>
  </si>
  <si>
    <t>DQ5(DQ1)</t>
  </si>
  <si>
    <t>DQA1*01:07</t>
  </si>
  <si>
    <t>G07</t>
  </si>
  <si>
    <t>A*26</t>
  </si>
  <si>
    <t>B*35</t>
  </si>
  <si>
    <t>B15(B15)</t>
  </si>
  <si>
    <t>Cw8</t>
  </si>
  <si>
    <t>DRB1*13</t>
  </si>
  <si>
    <t>DQ6(DQ1)</t>
  </si>
  <si>
    <t>DQA1*01:08</t>
  </si>
  <si>
    <t>G08</t>
  </si>
  <si>
    <t>A*29</t>
  </si>
  <si>
    <t>B*37</t>
  </si>
  <si>
    <t>B62(B15)</t>
  </si>
  <si>
    <t>Cw9(Cw3)</t>
  </si>
  <si>
    <t>DRB1*14</t>
  </si>
  <si>
    <t>DR11(DR5)</t>
  </si>
  <si>
    <t>DQA1*01:09</t>
  </si>
  <si>
    <t>A*02:10</t>
  </si>
  <si>
    <t>G09</t>
  </si>
  <si>
    <t>A*30</t>
  </si>
  <si>
    <t>B*38</t>
  </si>
  <si>
    <t>B63(B15)</t>
  </si>
  <si>
    <t>Cw10(Cw3)</t>
  </si>
  <si>
    <t>DRB1*07</t>
  </si>
  <si>
    <t>DR12(DR5)</t>
  </si>
  <si>
    <t>DQA1*02:01</t>
  </si>
  <si>
    <t>G10</t>
  </si>
  <si>
    <t>A*31</t>
  </si>
  <si>
    <t>B*39</t>
  </si>
  <si>
    <t>B70(B15)</t>
  </si>
  <si>
    <t>Cw12</t>
  </si>
  <si>
    <t>DRB1*08</t>
  </si>
  <si>
    <t>DR13(DR6)</t>
  </si>
  <si>
    <t>DQA1*03:01</t>
  </si>
  <si>
    <t>G11</t>
  </si>
  <si>
    <t>A*32</t>
  </si>
  <si>
    <t>B*40</t>
  </si>
  <si>
    <t>B71(B70)</t>
  </si>
  <si>
    <t>Cw13</t>
  </si>
  <si>
    <t>DRB1*09</t>
  </si>
  <si>
    <t>DR14(DR6)</t>
  </si>
  <si>
    <t>DQA1*03:02</t>
  </si>
  <si>
    <t>G12</t>
  </si>
  <si>
    <t>A*33</t>
  </si>
  <si>
    <t>B*41</t>
  </si>
  <si>
    <t>B72(B70)</t>
  </si>
  <si>
    <t>Cw14</t>
  </si>
  <si>
    <t>DRB1*10</t>
  </si>
  <si>
    <t>DR1403</t>
  </si>
  <si>
    <t>DQA1*03:03</t>
  </si>
  <si>
    <t>G13</t>
  </si>
  <si>
    <t>A*34</t>
  </si>
  <si>
    <t>B*42</t>
  </si>
  <si>
    <t>B75(B15)</t>
  </si>
  <si>
    <t>Cw15</t>
  </si>
  <si>
    <t>DR1404</t>
  </si>
  <si>
    <t>DQA1*04:01</t>
  </si>
  <si>
    <t>G14</t>
  </si>
  <si>
    <t>A*36</t>
  </si>
  <si>
    <t>B*44</t>
  </si>
  <si>
    <t>B76(B15)</t>
  </si>
  <si>
    <t>Cw16</t>
  </si>
  <si>
    <t>DQA1*04:02</t>
  </si>
  <si>
    <t>A*43</t>
  </si>
  <si>
    <t>B*45</t>
  </si>
  <si>
    <t>B77(B15)</t>
  </si>
  <si>
    <t>Cw17</t>
  </si>
  <si>
    <t>DQA1*04:03N</t>
  </si>
  <si>
    <t>A*66</t>
  </si>
  <si>
    <t>B*46</t>
  </si>
  <si>
    <t>Cw18</t>
  </si>
  <si>
    <t>DQA1*04:04</t>
  </si>
  <si>
    <t>A*68</t>
  </si>
  <si>
    <t>B*47</t>
  </si>
  <si>
    <t>DQA1*05:01</t>
  </si>
  <si>
    <t>A*69</t>
  </si>
  <si>
    <t>B*48</t>
  </si>
  <si>
    <t>DQA1*05:02</t>
  </si>
  <si>
    <t>A*74</t>
  </si>
  <si>
    <t>B*49</t>
  </si>
  <si>
    <t>DQA1*05:03</t>
  </si>
  <si>
    <t>A*80</t>
  </si>
  <si>
    <t>B*50</t>
  </si>
  <si>
    <t>B38(B16)</t>
  </si>
  <si>
    <t>DQA1*05:04</t>
  </si>
  <si>
    <t>B*51</t>
  </si>
  <si>
    <t>B39(B16)</t>
  </si>
  <si>
    <t>DQA1*05:05</t>
  </si>
  <si>
    <t>B*52</t>
  </si>
  <si>
    <t>B3901(B16)</t>
  </si>
  <si>
    <t>DQA1*05:06</t>
  </si>
  <si>
    <t>A80</t>
  </si>
  <si>
    <t>B*53</t>
  </si>
  <si>
    <t>B3902(B16)</t>
  </si>
  <si>
    <t>DQA1*05:07</t>
  </si>
  <si>
    <t>B*54</t>
  </si>
  <si>
    <t>DQA1*05:08</t>
  </si>
  <si>
    <t>B*55</t>
  </si>
  <si>
    <t>B60(B40)</t>
  </si>
  <si>
    <t>DQA1*05:09</t>
  </si>
  <si>
    <t>B*56</t>
  </si>
  <si>
    <t>B61(B40)</t>
  </si>
  <si>
    <t>DQA1*05:10</t>
  </si>
  <si>
    <t>B*57</t>
  </si>
  <si>
    <t>B4005(B21)</t>
  </si>
  <si>
    <t>DQA1*05:11</t>
  </si>
  <si>
    <t>B*58</t>
  </si>
  <si>
    <t>DQA1*06:01</t>
  </si>
  <si>
    <t>B*59</t>
  </si>
  <si>
    <t>DQA1*06:02</t>
  </si>
  <si>
    <t>B*67</t>
  </si>
  <si>
    <t>B44(B12)</t>
  </si>
  <si>
    <t>B*73</t>
  </si>
  <si>
    <t>B45(B12)</t>
  </si>
  <si>
    <t>B*78</t>
  </si>
  <si>
    <t>A*32:08</t>
  </si>
  <si>
    <t>B*81</t>
  </si>
  <si>
    <t>B*82</t>
  </si>
  <si>
    <t>B*83</t>
  </si>
  <si>
    <t>B49(B21)</t>
  </si>
  <si>
    <t>B50(B21)</t>
  </si>
  <si>
    <t>B51(B5)</t>
  </si>
  <si>
    <t>B5102</t>
  </si>
  <si>
    <t>B5103</t>
  </si>
  <si>
    <t>B52(B5)</t>
  </si>
  <si>
    <t>C*04:82</t>
  </si>
  <si>
    <t>B54(B22)</t>
  </si>
  <si>
    <t>B55(B22)</t>
  </si>
  <si>
    <t>B56(B22)</t>
  </si>
  <si>
    <t>B57(B17)</t>
  </si>
  <si>
    <t>B58(B17)</t>
  </si>
  <si>
    <t>B7801</t>
  </si>
  <si>
    <t>B82</t>
  </si>
  <si>
    <t>B83</t>
  </si>
  <si>
    <t>M_Tar_SCRec</t>
  </si>
  <si>
    <t>iai</t>
  </si>
  <si>
    <t>Sequence</t>
  </si>
  <si>
    <t>?</t>
  </si>
  <si>
    <t>Resusondergroep_ant</t>
  </si>
  <si>
    <t>KAgg</t>
  </si>
  <si>
    <t>PRA_ELISA_I</t>
  </si>
  <si>
    <t>INT_k50</t>
  </si>
  <si>
    <t>Conc_all_ORG</t>
  </si>
  <si>
    <t>Ks_mol</t>
  </si>
  <si>
    <t>Ks_mol_AMD</t>
  </si>
  <si>
    <t>LWa_mol_AMD</t>
  </si>
  <si>
    <t>McCb_mol_AMD</t>
  </si>
  <si>
    <t>Int_Coeliakie</t>
  </si>
  <si>
    <t>Int_Narcolepsie</t>
  </si>
  <si>
    <t>Int_Birdshot_A</t>
  </si>
  <si>
    <t>Int_Birdshot_B</t>
  </si>
  <si>
    <t>DummyUZA</t>
  </si>
  <si>
    <t>Pos/Neg keuzelijsten</t>
  </si>
  <si>
    <t>Nier-Lever</t>
  </si>
  <si>
    <t>(Nier-)pancreas</t>
  </si>
  <si>
    <t>M_Bronspecimen</t>
  </si>
  <si>
    <t>CB</t>
  </si>
  <si>
    <t>CBU segment_CBB</t>
  </si>
  <si>
    <t>CBU segment_TXC</t>
  </si>
  <si>
    <t>CB Vial</t>
  </si>
  <si>
    <t>Mondslijmvlies</t>
  </si>
  <si>
    <t>CBU</t>
  </si>
  <si>
    <t>Perifeer bloed</t>
  </si>
  <si>
    <t>Geslaagd</t>
  </si>
  <si>
    <t>Gefaald</t>
  </si>
  <si>
    <t>Seraclean</t>
  </si>
  <si>
    <t>M_KIR_LIG_MM</t>
  </si>
  <si>
    <t>Aanwezig</t>
  </si>
  <si>
    <t>Afwezig</t>
  </si>
  <si>
    <t>M_KIR_LIG_MM_ag</t>
  </si>
  <si>
    <t>HLA-A3</t>
  </si>
  <si>
    <t>M_INT_all_org</t>
  </si>
  <si>
    <t>Discordant resultaat</t>
  </si>
  <si>
    <t>T &amp; B cel XM neg</t>
  </si>
  <si>
    <t>T &amp; B cel XM pos, IgG</t>
  </si>
  <si>
    <t>T &amp; B cel XM pos, Isotype niet bep</t>
  </si>
  <si>
    <t>T &amp; B cel XM pos, IgM</t>
  </si>
  <si>
    <t>T cel XM neg; B cel niet int</t>
  </si>
  <si>
    <t>T cel XM neg; B cel niet uitgevoerd</t>
  </si>
  <si>
    <t>T cel XM neg; B cel pos, IgG</t>
  </si>
  <si>
    <t>T cel XM neg; B cel pos, IgM</t>
  </si>
  <si>
    <t>T cel XM neg; B cel pos, Isotype niet bep</t>
  </si>
  <si>
    <t>T cel XM niet int; B cel neg</t>
  </si>
  <si>
    <t>T cel XM niet int; B cel pos, IgG</t>
  </si>
  <si>
    <t>T cel XM niet int; B cel pos, IgM</t>
  </si>
  <si>
    <t>T cel XM niet int; B cel pos, Isotype niet bep</t>
  </si>
  <si>
    <t>T cel XM niet uitgevoerd; B cel neg</t>
  </si>
  <si>
    <t>T cel XM niet uitgevoerd; B cel pos, IgG</t>
  </si>
  <si>
    <t>T cel XM niet uitgevoerd; B cel pos, IgM</t>
  </si>
  <si>
    <t>T cel XM niet uitgevoerd; B cel pos, Isotype niet bep</t>
  </si>
  <si>
    <t>T cel XM pos, IgG; B cel niet int</t>
  </si>
  <si>
    <t>T cel XM pos, IgG; B cel niet uitgevoerd</t>
  </si>
  <si>
    <t>T cel XM pos, IgG; B cel pos, IgM</t>
  </si>
  <si>
    <t>T cel XM pos, IgG; B cel pos, Isotype niet bep</t>
  </si>
  <si>
    <t>T cel XM pos, IgM; B cel pos, Isotype niet bep</t>
  </si>
  <si>
    <t>T cel XM pos, IgM; B cel niet int</t>
  </si>
  <si>
    <t>T cel XM pos, IgM; B cel niet uitgevoerd</t>
  </si>
  <si>
    <t>T cel XM pos, IgM; B cel pos, IgG</t>
  </si>
  <si>
    <t>T cel XM pos, Ig niet bep; B cel neg</t>
  </si>
  <si>
    <t>T cel XM pos, Ig niet bep; B cel niet int</t>
  </si>
  <si>
    <t>T cel XM pos, Ig niet bep; B cel niet uitgevoerd</t>
  </si>
  <si>
    <t>T cel XM pos, Ig niet bep; B cel pos, IgG</t>
  </si>
  <si>
    <t>T cel XM pos, Ig niet bep; B cel pos, IgM</t>
  </si>
  <si>
    <t>T cel XM pos; B cel niet uitgevoerd</t>
  </si>
  <si>
    <t>M_INT_autoXM</t>
  </si>
  <si>
    <t>T &amp; B cel autoXM neg</t>
  </si>
  <si>
    <t>T &amp; B cel autoXM pos, IgG</t>
  </si>
  <si>
    <t>T &amp; B cel autoXM pos, Isotype niet bep</t>
  </si>
  <si>
    <t>T &amp; B cel autoXM pos, IgM</t>
  </si>
  <si>
    <t>T cel autoXM neg; B cel niet int</t>
  </si>
  <si>
    <t>T cel autoXM neg; B cel niet uitgevoerd</t>
  </si>
  <si>
    <t>T cel autoXM neg; B cel pos, IgG</t>
  </si>
  <si>
    <t>T cel autoXM neg; B cel pos, IgM</t>
  </si>
  <si>
    <t>T cel autoXM neg; B cel pos, Isotype niet bep</t>
  </si>
  <si>
    <t>T cel autoXM niet int; B cel neg</t>
  </si>
  <si>
    <t>T cel autoXM niet int; B cel pos, IgG</t>
  </si>
  <si>
    <t>T cel autoXM niet int; B cel pos, IgM</t>
  </si>
  <si>
    <t>T cel autoXM niet int; B cel pos, Isotyp niet bep</t>
  </si>
  <si>
    <t>T cel autoXM niet uitgevoerd, B cel neg</t>
  </si>
  <si>
    <t>T cel autoXM niet uitgevoerd; B cel pos, IgG</t>
  </si>
  <si>
    <t>T cel autoXM niet uitgevoerd; B cel pos, IgM</t>
  </si>
  <si>
    <t>T cel autoXM niet uitgevoerd; B cel pos, Isotype niet bep</t>
  </si>
  <si>
    <t>T cel autoXM pos, IgG; B cel niet int</t>
  </si>
  <si>
    <t>T cel autoXM pos, IgG; B cel niet uitgevoerd</t>
  </si>
  <si>
    <t>T cel autoXM pos, IgG; B cel pos, IgM</t>
  </si>
  <si>
    <t>T cel autoXM pos, IgG; B cel pos, Isotype niet bep</t>
  </si>
  <si>
    <t>T cel autoXM pos, IgM; B cel pos, Isotype niet bep</t>
  </si>
  <si>
    <t>T cel autoXM pos, IgM; B cel niet int</t>
  </si>
  <si>
    <t>T cel autoXM pos, IgM; B cel niet uitgevoerd</t>
  </si>
  <si>
    <t>T cel autoXM pos, IgM; B cel pos, IgG</t>
  </si>
  <si>
    <t>T cel autoXM pos, Ig niet bep; B cel neg</t>
  </si>
  <si>
    <t>T cel autoXM pos, Ig niet bep; B cel niet int</t>
  </si>
  <si>
    <t>T cel autoXM pos, Ig niet bep; B cel niet uitgevoerd</t>
  </si>
  <si>
    <t>T cel autoXM pos, Ig niet bep; B cel pos, IgG</t>
  </si>
  <si>
    <t>T cel autoXM pos, Ig niet bep; B cel pos, IgM</t>
  </si>
  <si>
    <t>T cel autoXM pos; B cel niet uitgevoerd</t>
  </si>
  <si>
    <t>Incompatibel met pieksera</t>
  </si>
  <si>
    <t>Incompatibel met pieksera &amp; recent serum</t>
  </si>
  <si>
    <t>Incompatibel met recent serum</t>
  </si>
  <si>
    <t>B cel XM incompatibel</t>
  </si>
  <si>
    <t>Compatibel met alle geteste sera</t>
  </si>
  <si>
    <t>Negatief met alle geteste sera</t>
  </si>
  <si>
    <t>Positief met recent staal</t>
  </si>
  <si>
    <t>Positief met pieksera</t>
  </si>
  <si>
    <t>Positief met pieksera &amp; recent staal</t>
  </si>
  <si>
    <t xml:space="preserve">Positief </t>
  </si>
  <si>
    <t>Zwak reactief</t>
  </si>
  <si>
    <t>M_INT_K50</t>
  </si>
  <si>
    <t>Positief, onbepaalbaar isotype</t>
  </si>
  <si>
    <t>Positief, IgM</t>
  </si>
  <si>
    <t>Geen ET nummer</t>
  </si>
  <si>
    <t>anti-gpIIb/IIIa (auto-Ab)</t>
  </si>
  <si>
    <t>anti-gpIa/IIa (auto-Ab)</t>
  </si>
  <si>
    <t>anti-gpIIb/IIIa (allo-Ab)</t>
  </si>
  <si>
    <t>anti-HPA3a (Bak a)</t>
  </si>
  <si>
    <t>anti-HPA3b (Bak b)</t>
  </si>
  <si>
    <t>anti-HPA1a en/of 3a</t>
  </si>
  <si>
    <t>anti-HPA2a</t>
  </si>
  <si>
    <t>anti-HPA2b</t>
  </si>
  <si>
    <t>anti-gp IV</t>
  </si>
  <si>
    <t>anti-gp Ib/IX</t>
  </si>
  <si>
    <t>Meerdere specificiteiten</t>
  </si>
  <si>
    <t>anti-HPA5b (Bra)</t>
  </si>
  <si>
    <t>anti-HPA1a (Pla1)</t>
  </si>
  <si>
    <t>anti-HPA1b (Pla2)</t>
  </si>
  <si>
    <t>anti-HPA5a (Brb)</t>
  </si>
  <si>
    <t>Granulo-titer</t>
  </si>
  <si>
    <t>Genotype O1A2/ Predicted fenotype A2</t>
  </si>
  <si>
    <t>Genotype O1A/ Predicted fenotype A</t>
  </si>
  <si>
    <t>Genotype O1B/ Predicted fenotype B</t>
  </si>
  <si>
    <t>Genotype O1O1/ Predicted fenotype O</t>
  </si>
  <si>
    <t>Genotype O1O2/ Predicted fenotype O</t>
  </si>
  <si>
    <t>Genotype O2O2/ Predicted fenotype O</t>
  </si>
  <si>
    <t>Genotype A2B/ Predicted fenotype A2B</t>
  </si>
  <si>
    <t>Genotype AB/ Predicted fenotype AB</t>
  </si>
  <si>
    <t>Genotype AA/ Predicted fenotype A</t>
  </si>
  <si>
    <t>Genotype AA2/ Predicted fenotype A</t>
  </si>
  <si>
    <t>Genotype O2A2/ Predicted fenotype A2</t>
  </si>
  <si>
    <t>Genotype O2A/ Predicted fenotype A</t>
  </si>
  <si>
    <t>Genotype O2B/ Predicted fenotype B</t>
  </si>
  <si>
    <t>Genotype BB/ Predicted fenotype B</t>
  </si>
  <si>
    <t>Genotype A2A2/ Predicted fenotype A2</t>
  </si>
  <si>
    <t>Genotype onbepaald</t>
  </si>
  <si>
    <t>Partiële D cat IIIb</t>
  </si>
  <si>
    <t>Partiële D cat IVa</t>
  </si>
  <si>
    <t>Partiële D cat IVb</t>
  </si>
  <si>
    <t>Partiële D cat Va/Va like/Va associated, DBS</t>
  </si>
  <si>
    <t>Partiële D variant onbepaald</t>
  </si>
  <si>
    <t>Partiële D cat IIIa/c/type 4</t>
  </si>
  <si>
    <t>Partiële D cat IV type 3</t>
  </si>
  <si>
    <t>Partiële D cat IV type 4</t>
  </si>
  <si>
    <t>Partiële D cat VI type 1</t>
  </si>
  <si>
    <t>Partiële D cat VI type 2</t>
  </si>
  <si>
    <t>Partiële D cat VI type 3</t>
  </si>
  <si>
    <t>Partiële D DAU</t>
  </si>
  <si>
    <t>Partiële D DBT type 1</t>
  </si>
  <si>
    <t>Partiële D DBT type 2</t>
  </si>
  <si>
    <t>Partiële D DFR, D psi</t>
  </si>
  <si>
    <t>Partiële D DHMi</t>
  </si>
  <si>
    <t>Partiële D DNB</t>
  </si>
  <si>
    <t>Partiële D (delEx9)</t>
  </si>
  <si>
    <t>Partiële RHCE-D(5)-CE (DHAR Rh 33)</t>
  </si>
  <si>
    <t>zwakke D type 1.1</t>
  </si>
  <si>
    <t>Zwakke D type 11 (=M295I)</t>
  </si>
  <si>
    <t>Zwakke D type 17</t>
  </si>
  <si>
    <t>Geen Zwakke D genotype</t>
  </si>
  <si>
    <t>M_Int_B57</t>
  </si>
  <si>
    <t>GYPB deletion</t>
  </si>
  <si>
    <t>UVAR</t>
  </si>
  <si>
    <t>RBG AMD</t>
  </si>
  <si>
    <t>Discordant</t>
  </si>
  <si>
    <t>Ouder</t>
  </si>
  <si>
    <t>Kind</t>
  </si>
  <si>
    <t>Broer/zus</t>
  </si>
  <si>
    <t>Half-broer/zus via vader</t>
  </si>
  <si>
    <t>Half-broer/zus via moeder</t>
  </si>
  <si>
    <t>Neef/nicht</t>
  </si>
  <si>
    <t>Andere verwante</t>
  </si>
  <si>
    <t>Partner</t>
  </si>
  <si>
    <t>Niet-verwante donor</t>
  </si>
  <si>
    <t>Eerste ingave</t>
  </si>
  <si>
    <t>BG 2x intern bepaald en gelijk aan ENIS</t>
  </si>
  <si>
    <t>BG 2x intern bepaald en verschillend van ENIS</t>
  </si>
  <si>
    <t>BG 1x intern en 1x extern bepaald en gelijk aan ENIS</t>
  </si>
  <si>
    <t>BG 1x intern en 1x extern bepaald en verschillend van ENIS</t>
  </si>
  <si>
    <t>BG 1x intern bepaald en gelijk aan ENIS</t>
  </si>
  <si>
    <t>BG 1x intern bepaald en verschillend van ENIS</t>
  </si>
  <si>
    <t>BG nog niet gekend</t>
  </si>
  <si>
    <t>Niet bepaald</t>
  </si>
  <si>
    <t>Niet uitgevoerd</t>
  </si>
  <si>
    <t>Resultaatcode</t>
  </si>
  <si>
    <t>B50(21)</t>
  </si>
  <si>
    <t>B50(B45)</t>
  </si>
  <si>
    <t>WP</t>
  </si>
  <si>
    <t>SBT manueel</t>
  </si>
  <si>
    <t>DonorPRC</t>
  </si>
  <si>
    <t>SSP/DonorPRC</t>
  </si>
  <si>
    <t>Lum Ab</t>
  </si>
  <si>
    <t>PLT Ab</t>
  </si>
  <si>
    <t>Gran Ab</t>
  </si>
  <si>
    <t>SAM</t>
  </si>
  <si>
    <t>aaaaadaa</t>
  </si>
  <si>
    <t>M_TC_zGALA</t>
  </si>
  <si>
    <t>M_HLAtyp_TC_zGALA</t>
  </si>
  <si>
    <t>DPB1HR1</t>
  </si>
  <si>
    <t>DPB1HR2</t>
  </si>
  <si>
    <t>HLA-DPB1 hoge resolutie (allel 1)</t>
  </si>
  <si>
    <t>HLA-DPB1 hoge resolutie (allel 2)</t>
  </si>
  <si>
    <t>afba</t>
  </si>
  <si>
    <t>afbb</t>
  </si>
  <si>
    <t>Outsourcing</t>
  </si>
  <si>
    <t>Import</t>
  </si>
  <si>
    <t>iada</t>
  </si>
  <si>
    <t>iaj</t>
  </si>
  <si>
    <t>iak</t>
  </si>
  <si>
    <t>ABOm1</t>
  </si>
  <si>
    <t>ABOm2</t>
  </si>
  <si>
    <t>RHDm1</t>
  </si>
  <si>
    <t>eer</t>
  </si>
  <si>
    <t>ees</t>
  </si>
  <si>
    <t>ABO Allel 1</t>
  </si>
  <si>
    <t>ABO Allel 2</t>
  </si>
  <si>
    <t>Rhesus D moleculair bepaald</t>
  </si>
  <si>
    <t>SSO HLA</t>
  </si>
  <si>
    <t>BN002; BN036</t>
  </si>
  <si>
    <t>BN006; BN037</t>
  </si>
  <si>
    <t>n.v.t.</t>
  </si>
  <si>
    <t>M_BM2</t>
  </si>
  <si>
    <t>M_HLAtyp_BMdonor2</t>
  </si>
  <si>
    <t>iaba</t>
  </si>
  <si>
    <t>HLA ordening KLB</t>
  </si>
  <si>
    <t>door KLB</t>
  </si>
  <si>
    <t>door KLB HILA</t>
  </si>
  <si>
    <t>Autorisatie</t>
  </si>
  <si>
    <t>benaming op rapport EMD
(max 40 karakters)</t>
  </si>
  <si>
    <t>Jkb_mol_STAT_SSP</t>
  </si>
  <si>
    <t>Uvar_mol</t>
  </si>
  <si>
    <t>Jkb genotype (Kidd)</t>
  </si>
  <si>
    <t>Jkb conclusie fenotype (Kidd)</t>
  </si>
  <si>
    <t>Uvar genotype (MNS)</t>
  </si>
  <si>
    <t>ebla</t>
  </si>
  <si>
    <t>McCa conclusie fenotype (Knops)</t>
  </si>
  <si>
    <t>Zwakke Fyb genotype (Duffy)</t>
  </si>
  <si>
    <t>FyX_mol</t>
  </si>
  <si>
    <t>FyX_mol_AMD</t>
  </si>
  <si>
    <t>Fy_GATA_mol</t>
  </si>
  <si>
    <t>ecda</t>
  </si>
  <si>
    <t>ecdc</t>
  </si>
  <si>
    <t>door KLB BL</t>
  </si>
  <si>
    <t>M_Tar_BGGenotypering</t>
  </si>
  <si>
    <t>M_Tar_D_mol_part</t>
  </si>
  <si>
    <t>M_Tar_D_mol_zwak</t>
  </si>
  <si>
    <t>Order Ingave</t>
  </si>
  <si>
    <t>Tarificatie BG Genotypering via hoofdaanneming</t>
  </si>
  <si>
    <t>Tarificatie partiele D via hoofdaanneming</t>
  </si>
  <si>
    <t>Tarificatie zwakke D via hoofdaanneming</t>
  </si>
  <si>
    <t>Mastertabel, Keuzelijsten, Aanvraagcodes BP, QC</t>
  </si>
  <si>
    <t>Mastertabel BL, Keuzelijsten BL, Aanvraagcodes BP en QC toegevoegd</t>
  </si>
  <si>
    <t>Legende: GROEN = Behoort tot bilan (4) // ORANJE = Reflextest (3) // ROOD = ad hoc (2) // ZWART = Behoort niet tot bilan(1)</t>
  </si>
  <si>
    <t>Korte Id</t>
  </si>
  <si>
    <t>benaming op rapport EMD Nl (max 40 karakters)</t>
  </si>
  <si>
    <t>Rapport</t>
  </si>
  <si>
    <t>Primair / Reflex</t>
  </si>
  <si>
    <t>Externe comment (obv voorwaarden)</t>
  </si>
  <si>
    <t xml:space="preserve">standaard methode </t>
  </si>
  <si>
    <t>2nd step of alt meth</t>
  </si>
  <si>
    <t>confirmatie</t>
  </si>
  <si>
    <t>autorisatie</t>
  </si>
  <si>
    <t>Rode testen ordening (KLB)</t>
  </si>
  <si>
    <t>IH ordening</t>
  </si>
  <si>
    <t>Subtitel: ABO en RhD bepaling</t>
  </si>
  <si>
    <t>JA</t>
  </si>
  <si>
    <t>1a_A_A</t>
  </si>
  <si>
    <t>anti-A</t>
  </si>
  <si>
    <t>NEEN</t>
  </si>
  <si>
    <t>aaaaaaaa</t>
  </si>
  <si>
    <t>volbloed</t>
  </si>
  <si>
    <t>Automaat</t>
  </si>
  <si>
    <t>Import/manueel</t>
  </si>
  <si>
    <t>1a_B_A</t>
  </si>
  <si>
    <t>Anti-B</t>
  </si>
  <si>
    <t>aaaaaaab</t>
  </si>
  <si>
    <t>1a_AB_A</t>
  </si>
  <si>
    <t>anti-AB</t>
  </si>
  <si>
    <t>aaaaaaac</t>
  </si>
  <si>
    <t>1a_D_A</t>
  </si>
  <si>
    <t>anti-D</t>
  </si>
  <si>
    <t>aaaaaaad</t>
  </si>
  <si>
    <t>1A_cel</t>
  </si>
  <si>
    <t>A_cel_1</t>
  </si>
  <si>
    <t>A cellen</t>
  </si>
  <si>
    <t>aaaaaaaf</t>
  </si>
  <si>
    <t>1B_cel</t>
  </si>
  <si>
    <t>B_cel_1</t>
  </si>
  <si>
    <t>B cellen</t>
  </si>
  <si>
    <t>aaaaaaag</t>
  </si>
  <si>
    <t>1Cont</t>
  </si>
  <si>
    <t>Controlereagens ABO/D</t>
  </si>
  <si>
    <t>aaaaaaah</t>
  </si>
  <si>
    <t>ABO_INT</t>
  </si>
  <si>
    <t>aaaaaaai</t>
  </si>
  <si>
    <t>D_INT</t>
  </si>
  <si>
    <t>aaaaaaaj</t>
  </si>
  <si>
    <t>ABO bloedgroep</t>
  </si>
  <si>
    <t>P</t>
  </si>
  <si>
    <r>
      <t>IH_rhdvr
U_ABO_DP_baby</t>
    </r>
    <r>
      <rPr>
        <b/>
        <i/>
        <sz val="10"/>
        <rFont val="Segoe UI"/>
        <family val="2"/>
      </rPr>
      <t xml:space="preserve">
</t>
    </r>
    <r>
      <rPr>
        <sz val="10"/>
        <rFont val="Segoe UI"/>
        <family val="2"/>
      </rPr>
      <t>DP_NI
U_BG_CONTR</t>
    </r>
  </si>
  <si>
    <t>aaaaaaak</t>
  </si>
  <si>
    <t>3h</t>
  </si>
  <si>
    <t>Berekening</t>
  </si>
  <si>
    <t>Via INT</t>
  </si>
  <si>
    <t>Automatisch igv ABO/D/DP - LT igv NI</t>
  </si>
  <si>
    <t>Automatisch igv ABO/D - KLB igv DP/NI</t>
  </si>
  <si>
    <t>RhD antigeen</t>
  </si>
  <si>
    <t>IH_rhd&lt;3+
IH_RHD
U_D_DP_Baby</t>
  </si>
  <si>
    <t>aaaaaaal</t>
  </si>
  <si>
    <t>978-7</t>
  </si>
  <si>
    <t>D6</t>
  </si>
  <si>
    <t>DVI</t>
  </si>
  <si>
    <t>Resus D variant (DVI +)</t>
  </si>
  <si>
    <t>R</t>
  </si>
  <si>
    <t>U_DVI_pos</t>
  </si>
  <si>
    <t>aaaaaaae</t>
  </si>
  <si>
    <t>TF_Advies</t>
  </si>
  <si>
    <t>Transfusieadvies na genotypering RHD</t>
  </si>
  <si>
    <t>aaaaaaam</t>
  </si>
  <si>
    <t>aaaaaaap</t>
  </si>
  <si>
    <t>Autom igv ABOD</t>
  </si>
  <si>
    <t>Geen</t>
  </si>
  <si>
    <t>1anti_C</t>
  </si>
  <si>
    <t>1a_C</t>
  </si>
  <si>
    <t>anti-C</t>
  </si>
  <si>
    <t>aaaaacaa</t>
  </si>
  <si>
    <t>1anti_kc</t>
  </si>
  <si>
    <t>1a_kc</t>
  </si>
  <si>
    <t>aaaaacab</t>
  </si>
  <si>
    <t>1anti_E</t>
  </si>
  <si>
    <t>1a_E</t>
  </si>
  <si>
    <t>aaaaacac</t>
  </si>
  <si>
    <t>1anti_ke</t>
  </si>
  <si>
    <t>1a_ke</t>
  </si>
  <si>
    <t>anti-e</t>
  </si>
  <si>
    <t>aaaaacad</t>
  </si>
  <si>
    <t>ktypering</t>
  </si>
  <si>
    <t>K__typering</t>
  </si>
  <si>
    <t>aaaaacae</t>
  </si>
  <si>
    <t>W_resusondergroep</t>
  </si>
  <si>
    <t>Resusondergroepen_INT</t>
  </si>
  <si>
    <t>aaaaacaf</t>
  </si>
  <si>
    <t>KLB igv DP/NI</t>
  </si>
  <si>
    <t>1ContCEce_a</t>
  </si>
  <si>
    <t>Controlereagens CcEe + K</t>
  </si>
  <si>
    <t>aaaaacag</t>
  </si>
  <si>
    <t>resus C antigeen (RH2)</t>
  </si>
  <si>
    <t>aaaaacah</t>
  </si>
  <si>
    <t>Automatisch igv automaat - LT igv niet uitvoerbaar (man)</t>
  </si>
  <si>
    <t>Automatisch igv automaat - KLB igv niet uitvoerbaar (man)</t>
  </si>
  <si>
    <t>kc</t>
  </si>
  <si>
    <t>resus c antigeen (RH4)</t>
  </si>
  <si>
    <t>aaaaacai</t>
  </si>
  <si>
    <t>resus E antigeen (RH3)</t>
  </si>
  <si>
    <t>aaaaacaj</t>
  </si>
  <si>
    <t>ke</t>
  </si>
  <si>
    <t>resus e antigeen (RH5)</t>
  </si>
  <si>
    <t>aaaaacak</t>
  </si>
  <si>
    <t>U_BG_dp_Baby&lt;7d
DP_NI_Rh
U_Betrouwbaar
U_Onbetrouwbaar</t>
  </si>
  <si>
    <t>aaaaacal</t>
  </si>
  <si>
    <t>LT igv NI</t>
  </si>
  <si>
    <t>KLB igv speciaal resultaat</t>
  </si>
  <si>
    <t>Km</t>
  </si>
  <si>
    <t>K antigeen (KEL1)</t>
  </si>
  <si>
    <t>aaaaaabc</t>
  </si>
  <si>
    <t>Automatisch igv automaat - KLB igv niet pos/neg (man)</t>
  </si>
  <si>
    <t>a_A_BMT</t>
  </si>
  <si>
    <t>Bloedgroepomschakeling na BMT</t>
  </si>
  <si>
    <t>aaaaabaa</t>
  </si>
  <si>
    <t>LT</t>
  </si>
  <si>
    <t>KLB igv 'van boven - van onder'</t>
  </si>
  <si>
    <t>a_B_BMT</t>
  </si>
  <si>
    <t>aaaaabab</t>
  </si>
  <si>
    <t>a_AB_BMT</t>
  </si>
  <si>
    <t>aaaaabac</t>
  </si>
  <si>
    <t>a_D_BMT</t>
  </si>
  <si>
    <t>aaaaabad</t>
  </si>
  <si>
    <t>Cont_BMT</t>
  </si>
  <si>
    <t>Controlereagens bloedgroep BMT patient</t>
  </si>
  <si>
    <t>aaaaabae</t>
  </si>
  <si>
    <t>ABO-omschakeling na BMT</t>
  </si>
  <si>
    <t>aaaaabaf</t>
  </si>
  <si>
    <t>883-9</t>
  </si>
  <si>
    <t>LT igv NI of XXX</t>
  </si>
  <si>
    <t>KLB igv NI of XXX</t>
  </si>
  <si>
    <t>resusomschakeling na BMT</t>
  </si>
  <si>
    <t>aaaaabag</t>
  </si>
  <si>
    <t>14907-0</t>
  </si>
  <si>
    <t>ABO_BMT_INT</t>
  </si>
  <si>
    <t>aaaaabah</t>
  </si>
  <si>
    <t>D_BMT_INT</t>
  </si>
  <si>
    <t>aaaaabai</t>
  </si>
  <si>
    <t>ABO/D bij u bepaald</t>
  </si>
  <si>
    <t>ABO/D discordantie</t>
  </si>
  <si>
    <t>aaaaadab</t>
  </si>
  <si>
    <t>KLB</t>
  </si>
  <si>
    <t>ABO/D typeringsresultaat</t>
  </si>
  <si>
    <t>aaaaadac</t>
  </si>
  <si>
    <t>VB_verz_op</t>
  </si>
  <si>
    <t>Datum verzending volbloed naar REFID</t>
  </si>
  <si>
    <t>Monster verzonden naar:</t>
  </si>
  <si>
    <t>VB_ontv_op</t>
  </si>
  <si>
    <t>volbloed ontvangen in REFID</t>
  </si>
  <si>
    <t>Subtitel: Andere RBC antigeen bepalingen</t>
  </si>
  <si>
    <t>Cwtypering</t>
  </si>
  <si>
    <t>Cw_typering</t>
  </si>
  <si>
    <t>Cw typering</t>
  </si>
  <si>
    <t>aaaagaaa</t>
  </si>
  <si>
    <t>KLB igv 1+/NI/DP</t>
  </si>
  <si>
    <t>I_GeenBPToediening</t>
  </si>
  <si>
    <t>aaaagaab</t>
  </si>
  <si>
    <t>KLB igv niet neg</t>
  </si>
  <si>
    <t>kktypering</t>
  </si>
  <si>
    <t>kk_typering</t>
  </si>
  <si>
    <t>k bepaling</t>
  </si>
  <si>
    <t>aaaagaac</t>
  </si>
  <si>
    <t>k antigeen (KEL2)</t>
  </si>
  <si>
    <t>aaaagaad</t>
  </si>
  <si>
    <t>kpatypering</t>
  </si>
  <si>
    <t>kpa bepaling</t>
  </si>
  <si>
    <t>aaaagaae</t>
  </si>
  <si>
    <t>Kp a antigeen (KEL3)</t>
  </si>
  <si>
    <t>aaaagaaf</t>
  </si>
  <si>
    <t>kpbtypering</t>
  </si>
  <si>
    <t>kpb bepaling</t>
  </si>
  <si>
    <t>aaaagaag</t>
  </si>
  <si>
    <t>Kp b antigeen (KEL4)</t>
  </si>
  <si>
    <t>aaaagaah</t>
  </si>
  <si>
    <t>jsatypering</t>
  </si>
  <si>
    <t>jsa bepaling</t>
  </si>
  <si>
    <t>aaaagaai</t>
  </si>
  <si>
    <t>Js a Antigeen (KEL5)</t>
  </si>
  <si>
    <t>aaaagaaj</t>
  </si>
  <si>
    <t>jsbtypering</t>
  </si>
  <si>
    <t>jsb bepaling</t>
  </si>
  <si>
    <t>aaaagaak</t>
  </si>
  <si>
    <t>Js b antigeen (KEL6)</t>
  </si>
  <si>
    <t>aaaagaal</t>
  </si>
  <si>
    <t>Fyatypering</t>
  </si>
  <si>
    <t>fya bepaling</t>
  </si>
  <si>
    <t>aaaagaam</t>
  </si>
  <si>
    <t>Fy a antigeen (FY1)</t>
  </si>
  <si>
    <t>aaaagaan</t>
  </si>
  <si>
    <t>Fybtypering</t>
  </si>
  <si>
    <t>Fyb bepaling</t>
  </si>
  <si>
    <t>aaaagaao</t>
  </si>
  <si>
    <t>Fy b antigeen (FY2)</t>
  </si>
  <si>
    <t>aaaagaap</t>
  </si>
  <si>
    <t>jkatypering</t>
  </si>
  <si>
    <t>jka bepaling</t>
  </si>
  <si>
    <t>aaaagaaq</t>
  </si>
  <si>
    <t>Jka antigeen (JK1)</t>
  </si>
  <si>
    <t>aaaagaar</t>
  </si>
  <si>
    <t>jkbtypering</t>
  </si>
  <si>
    <t>jkb bepaling</t>
  </si>
  <si>
    <t>aaaagaas</t>
  </si>
  <si>
    <t>Jkb antigeen (JK2)</t>
  </si>
  <si>
    <t>aaaagaat</t>
  </si>
  <si>
    <t>Stypering</t>
  </si>
  <si>
    <t>S__typering</t>
  </si>
  <si>
    <t>S bepaling</t>
  </si>
  <si>
    <t>S antigeen (MNS3)</t>
  </si>
  <si>
    <t>aaaagaav</t>
  </si>
  <si>
    <t>kstypering</t>
  </si>
  <si>
    <t>ks_typering</t>
  </si>
  <si>
    <t>ks bepaling</t>
  </si>
  <si>
    <t>aaaagaaw</t>
  </si>
  <si>
    <t>s antigeen (MNS4)</t>
  </si>
  <si>
    <t>aaaagaax</t>
  </si>
  <si>
    <t>Mtypering</t>
  </si>
  <si>
    <t>M__typering</t>
  </si>
  <si>
    <t>M bepaling</t>
  </si>
  <si>
    <t>aaaagaay</t>
  </si>
  <si>
    <t>M antigeen (MNS1)</t>
  </si>
  <si>
    <t>aaaagaaz</t>
  </si>
  <si>
    <t>Ntypering</t>
  </si>
  <si>
    <t>N__typering</t>
  </si>
  <si>
    <t>N bepaling</t>
  </si>
  <si>
    <t>aaaagbaa</t>
  </si>
  <si>
    <t>N antigeen (MNS2)</t>
  </si>
  <si>
    <t>aaaagbab</t>
  </si>
  <si>
    <t>Leatypering</t>
  </si>
  <si>
    <t>lea bepaling</t>
  </si>
  <si>
    <t>aaaagbac</t>
  </si>
  <si>
    <t>Le a antigeen (LE1)</t>
  </si>
  <si>
    <t>aaaagbad</t>
  </si>
  <si>
    <t>Lebtypering</t>
  </si>
  <si>
    <t>Leb bepaling</t>
  </si>
  <si>
    <t>aaaagbae</t>
  </si>
  <si>
    <t>Le b antigeen (LE2)</t>
  </si>
  <si>
    <t>aaaagbaf</t>
  </si>
  <si>
    <t>Luatypering</t>
  </si>
  <si>
    <t>Lua bepaling</t>
  </si>
  <si>
    <t>aaaagbag</t>
  </si>
  <si>
    <t>Lu a antigeen (LU1)</t>
  </si>
  <si>
    <t>aaaagbah</t>
  </si>
  <si>
    <t>Lubtypering</t>
  </si>
  <si>
    <t>Lub bepaling</t>
  </si>
  <si>
    <t>aaaagbai</t>
  </si>
  <si>
    <t>Lu b antigeen (LU2)</t>
  </si>
  <si>
    <t>aaaagbaj</t>
  </si>
  <si>
    <t>P1typering</t>
  </si>
  <si>
    <t>P1_typering</t>
  </si>
  <si>
    <t>P1 bepaling</t>
  </si>
  <si>
    <t>aaaagbak</t>
  </si>
  <si>
    <t>P1 antigeen (P1)</t>
  </si>
  <si>
    <t>aaaagbal</t>
  </si>
  <si>
    <t>Itypering</t>
  </si>
  <si>
    <t>I__typering</t>
  </si>
  <si>
    <t>I bepaling</t>
  </si>
  <si>
    <t>aaaagbam</t>
  </si>
  <si>
    <t>aaaagban</t>
  </si>
  <si>
    <t>ki_typering</t>
  </si>
  <si>
    <t>i bepaling</t>
  </si>
  <si>
    <t>aaaagbao</t>
  </si>
  <si>
    <t>aaaagbap</t>
  </si>
  <si>
    <t>veltypering</t>
  </si>
  <si>
    <t>vel bepaling</t>
  </si>
  <si>
    <t>aaaagbaq</t>
  </si>
  <si>
    <t>aaaagbar</t>
  </si>
  <si>
    <t>Ytatypering</t>
  </si>
  <si>
    <t>Yta bepaling</t>
  </si>
  <si>
    <t>aaaagbas</t>
  </si>
  <si>
    <t>Getypering</t>
  </si>
  <si>
    <t>Ge_typering</t>
  </si>
  <si>
    <t>Ge bepaling</t>
  </si>
  <si>
    <t>aaaagbau</t>
  </si>
  <si>
    <t>aaaagbav</t>
  </si>
  <si>
    <t>Wratypering</t>
  </si>
  <si>
    <t>Wra bepaling</t>
  </si>
  <si>
    <t>aaaagbaw</t>
  </si>
  <si>
    <t>aaaagbax</t>
  </si>
  <si>
    <t>Tjatypering</t>
  </si>
  <si>
    <t>aaaagbay</t>
  </si>
  <si>
    <t>aaaagbaz</t>
  </si>
  <si>
    <t>Coatypering</t>
  </si>
  <si>
    <t>Coa bepaling</t>
  </si>
  <si>
    <t>aaaagcaa</t>
  </si>
  <si>
    <t>aaaagcab</t>
  </si>
  <si>
    <t>Cobtypering</t>
  </si>
  <si>
    <t>Cob bepaling</t>
  </si>
  <si>
    <t>aaaagcac</t>
  </si>
  <si>
    <t>aaaagcad</t>
  </si>
  <si>
    <t>Vwtypering</t>
  </si>
  <si>
    <t>Vw_typering</t>
  </si>
  <si>
    <t>Vw bepaling</t>
  </si>
  <si>
    <t>aaaagcae</t>
  </si>
  <si>
    <t>aaaagcaf</t>
  </si>
  <si>
    <t>Chatypering</t>
  </si>
  <si>
    <t>Cha bepaling</t>
  </si>
  <si>
    <t>aaaagcag</t>
  </si>
  <si>
    <t>aaaagcah</t>
  </si>
  <si>
    <t>Rgatypering</t>
  </si>
  <si>
    <t>Rga bepaling</t>
  </si>
  <si>
    <t>aaaagcai</t>
  </si>
  <si>
    <t>aaaagcaj</t>
  </si>
  <si>
    <t>JMHtypering</t>
  </si>
  <si>
    <t>JMH bepaling</t>
  </si>
  <si>
    <t>aaaagcak</t>
  </si>
  <si>
    <t>aaaagcal</t>
  </si>
  <si>
    <t>Knatypering</t>
  </si>
  <si>
    <t>Kna bepaling</t>
  </si>
  <si>
    <t>aaaagcam</t>
  </si>
  <si>
    <t>aaaagcan</t>
  </si>
  <si>
    <t>Ykatypering</t>
  </si>
  <si>
    <t>Yka bepaling</t>
  </si>
  <si>
    <t>aaaagcao</t>
  </si>
  <si>
    <t>aaaagcap</t>
  </si>
  <si>
    <t>A1_typering</t>
  </si>
  <si>
    <t>A1 bepaling</t>
  </si>
  <si>
    <t>aaaagcaq</t>
  </si>
  <si>
    <t>A1antigeen (A1)</t>
  </si>
  <si>
    <t>aaaagcar</t>
  </si>
  <si>
    <t>Lantypering</t>
  </si>
  <si>
    <t>Lan bepaling</t>
  </si>
  <si>
    <t>aaaagcas</t>
  </si>
  <si>
    <t>aaaagcat</t>
  </si>
  <si>
    <t>Dibtypering</t>
  </si>
  <si>
    <t>Diego bepaling</t>
  </si>
  <si>
    <t>aaaagcau</t>
  </si>
  <si>
    <t>aaaagcav</t>
  </si>
  <si>
    <t>Sc1typering</t>
  </si>
  <si>
    <t>Scianna bepaling</t>
  </si>
  <si>
    <t>aaaagcaw</t>
  </si>
  <si>
    <t>aaaagcax</t>
  </si>
  <si>
    <t>Atatypering</t>
  </si>
  <si>
    <t>Augustine bepaling</t>
  </si>
  <si>
    <t>aaaagcay</t>
  </si>
  <si>
    <t>aaaagcaz</t>
  </si>
  <si>
    <t>Gyatypering</t>
  </si>
  <si>
    <t>Gregory bepaling</t>
  </si>
  <si>
    <t>aaaagdaa</t>
  </si>
  <si>
    <t>aaaagdab</t>
  </si>
  <si>
    <t>Jratypering</t>
  </si>
  <si>
    <t>Jr a bepaling</t>
  </si>
  <si>
    <t>aaaagdac</t>
  </si>
  <si>
    <t>aaaagdad</t>
  </si>
  <si>
    <t>H__typering</t>
  </si>
  <si>
    <t>H typering</t>
  </si>
  <si>
    <t>aaaagdae</t>
  </si>
  <si>
    <t>Hag</t>
  </si>
  <si>
    <t>H antigeen (H1)</t>
  </si>
  <si>
    <t>aaaagdaf</t>
  </si>
  <si>
    <t>U__typering</t>
  </si>
  <si>
    <t>U typering</t>
  </si>
  <si>
    <t>aaaagdag</t>
  </si>
  <si>
    <t>u antigeen</t>
  </si>
  <si>
    <t>aaaagdah</t>
  </si>
  <si>
    <t>Inbtypering</t>
  </si>
  <si>
    <t>Inb typering</t>
  </si>
  <si>
    <t>aaaagdai</t>
  </si>
  <si>
    <t>In b antigeen</t>
  </si>
  <si>
    <t>aaaagdaj</t>
  </si>
  <si>
    <t>Wrbtypering</t>
  </si>
  <si>
    <t>Wrb typering</t>
  </si>
  <si>
    <t>aaaagdak</t>
  </si>
  <si>
    <t>Wr b antigeen</t>
  </si>
  <si>
    <t>aaaagdal</t>
  </si>
  <si>
    <t>T__typering</t>
  </si>
  <si>
    <t>T bepaling</t>
  </si>
  <si>
    <t>aaaagdam</t>
  </si>
  <si>
    <t>aaaagdan</t>
  </si>
  <si>
    <t>Fy3typering</t>
  </si>
  <si>
    <t>aaaagdap</t>
  </si>
  <si>
    <t>Fy3</t>
  </si>
  <si>
    <t>aaaagdaq</t>
  </si>
  <si>
    <t>Fy5typering</t>
  </si>
  <si>
    <t>aaaagdar</t>
  </si>
  <si>
    <t>Fy5</t>
  </si>
  <si>
    <t>aaaagdas</t>
  </si>
  <si>
    <t>Jk3typering</t>
  </si>
  <si>
    <t>aaaagdat</t>
  </si>
  <si>
    <t>Jk3</t>
  </si>
  <si>
    <t>aaaagdau</t>
  </si>
  <si>
    <t>Co3typering</t>
  </si>
  <si>
    <t>Coa typering</t>
  </si>
  <si>
    <t>aaaagdav</t>
  </si>
  <si>
    <t>Co3</t>
  </si>
  <si>
    <t>aaaagdaw</t>
  </si>
  <si>
    <t>P__typering</t>
  </si>
  <si>
    <t>aaaagdax</t>
  </si>
  <si>
    <t>aaaagday</t>
  </si>
  <si>
    <t>Doatypering</t>
  </si>
  <si>
    <t>aaaagdaz</t>
  </si>
  <si>
    <t>Doa</t>
  </si>
  <si>
    <t>aaaagdba</t>
  </si>
  <si>
    <t>Dobtypering</t>
  </si>
  <si>
    <t>aaaagdbb</t>
  </si>
  <si>
    <t>Dob</t>
  </si>
  <si>
    <t>aaaagdbc</t>
  </si>
  <si>
    <t>LWatypering</t>
  </si>
  <si>
    <t>aaaagdbd</t>
  </si>
  <si>
    <t>LWa</t>
  </si>
  <si>
    <t>aaaagdbe</t>
  </si>
  <si>
    <t>McCatypering</t>
  </si>
  <si>
    <t>aaaagdbf</t>
  </si>
  <si>
    <t>McCa</t>
  </si>
  <si>
    <t>aaaagdbg</t>
  </si>
  <si>
    <t>Cont_ind</t>
  </si>
  <si>
    <t>Controle op indirecte bepalingen</t>
  </si>
  <si>
    <t>Subtitel: Opzoeken en titratie anti-A en anti-B</t>
  </si>
  <si>
    <t>Natuurlijke anti-A</t>
  </si>
  <si>
    <t>aaaamaaa</t>
  </si>
  <si>
    <t>Natuurlijke anti-B</t>
  </si>
  <si>
    <t>aaaamaab</t>
  </si>
  <si>
    <t>zout_1</t>
  </si>
  <si>
    <t>aaaamaac</t>
  </si>
  <si>
    <t>zout_2</t>
  </si>
  <si>
    <t>aaaamaad</t>
  </si>
  <si>
    <t>zout_3</t>
  </si>
  <si>
    <t>aaaamaae</t>
  </si>
  <si>
    <t>TITERA_pat</t>
  </si>
  <si>
    <t>Titer natuurlijke anti-A</t>
  </si>
  <si>
    <t>aaaamaaf</t>
  </si>
  <si>
    <t>TITERB_pat</t>
  </si>
  <si>
    <t>Titer natuurlijke anti-B</t>
  </si>
  <si>
    <t>aaaamaag</t>
  </si>
  <si>
    <t>Immune anti-A</t>
  </si>
  <si>
    <t>aaaamaah</t>
  </si>
  <si>
    <t>4d</t>
  </si>
  <si>
    <t>Immune anti-B</t>
  </si>
  <si>
    <t>aaaamaai</t>
  </si>
  <si>
    <t>Titer immune anti-A</t>
  </si>
  <si>
    <t>aaaamaaj</t>
  </si>
  <si>
    <t>Titer immune anti-B</t>
  </si>
  <si>
    <t>aaaamaak</t>
  </si>
  <si>
    <t>Subtitel: Onregelmatige antistoffen</t>
  </si>
  <si>
    <t>scr_indC_1</t>
  </si>
  <si>
    <t>indC_1</t>
  </si>
  <si>
    <t>Screenen IAT cel 1</t>
  </si>
  <si>
    <t>aaaacaaa</t>
  </si>
  <si>
    <t>scr_indC_2</t>
  </si>
  <si>
    <t>indC_2</t>
  </si>
  <si>
    <t>Screenen IAT cel 2</t>
  </si>
  <si>
    <t>aaaacaab</t>
  </si>
  <si>
    <t>scr_indC_3</t>
  </si>
  <si>
    <t>indC_3</t>
  </si>
  <si>
    <t>aaaacaac</t>
  </si>
  <si>
    <t>scr_resultaat</t>
  </si>
  <si>
    <t>Opzoeken (LISS/Coombs 37°C)</t>
  </si>
  <si>
    <t>HistAs + opsomming</t>
  </si>
  <si>
    <t>aaaacaad</t>
  </si>
  <si>
    <t>6h</t>
  </si>
  <si>
    <t>L: LT igv niet neg - anders Automatisch</t>
  </si>
  <si>
    <t>resultaat_scr_KT</t>
  </si>
  <si>
    <t>Opzoeken (KT)</t>
  </si>
  <si>
    <t>aaaacaada</t>
  </si>
  <si>
    <t>ABS_ID_IR_AS</t>
  </si>
  <si>
    <t>Adsorptie irr. antistoffen</t>
  </si>
  <si>
    <t>ABS_ID_IRR_AS_T2</t>
  </si>
  <si>
    <t>aaaacaae</t>
  </si>
  <si>
    <t>RBC_NUTS</t>
  </si>
  <si>
    <t>Niet uit te sluiten specificiteiten</t>
  </si>
  <si>
    <t>Niet uit te sluiten specificiteit: + resultaat bij RBC_Ab_Id</t>
  </si>
  <si>
    <t>aaaacaaf</t>
  </si>
  <si>
    <t>RBCenz_auto_ab</t>
  </si>
  <si>
    <t>Autocontrole enzymen</t>
  </si>
  <si>
    <t>aaaacaag</t>
  </si>
  <si>
    <t>RBC_auto_ab</t>
  </si>
  <si>
    <t>RBCIndC_auto_ab</t>
  </si>
  <si>
    <t>Autocontrole Coombs</t>
  </si>
  <si>
    <t>aaaacaah</t>
  </si>
  <si>
    <t>U_AS_f
U_AS_HTLA
U_AS_Bga</t>
  </si>
  <si>
    <t>aaaacaai</t>
  </si>
  <si>
    <t>5d</t>
  </si>
  <si>
    <t>TITER_X_phe</t>
  </si>
  <si>
    <t>X_PheTITER</t>
  </si>
  <si>
    <t>Fenotype testcel</t>
  </si>
  <si>
    <t>TITER_X</t>
  </si>
  <si>
    <t>Titer antistof</t>
  </si>
  <si>
    <t>U_AS_Tit</t>
  </si>
  <si>
    <t>aaaacaak</t>
  </si>
  <si>
    <t>Identificatie antistof (2e)</t>
  </si>
  <si>
    <t>aaaacaal</t>
  </si>
  <si>
    <t>X2_PheTITER</t>
  </si>
  <si>
    <t>TITER_X2</t>
  </si>
  <si>
    <t>Titer antistof 2</t>
  </si>
  <si>
    <t>aaaacaan</t>
  </si>
  <si>
    <t>Identificatie antistof (3e)</t>
  </si>
  <si>
    <t>aaaacaao</t>
  </si>
  <si>
    <t>X3_PheTITER</t>
  </si>
  <si>
    <t>TITER_X3</t>
  </si>
  <si>
    <t>Titer antistof 3</t>
  </si>
  <si>
    <t>aaaacaaq</t>
  </si>
  <si>
    <t>Identificatie antistof (4e)</t>
  </si>
  <si>
    <t>aaaacaar</t>
  </si>
  <si>
    <t>X4_PheTITER</t>
  </si>
  <si>
    <t>TITER_X4</t>
  </si>
  <si>
    <t>Titer antistof 4</t>
  </si>
  <si>
    <t>aaaacaat</t>
  </si>
  <si>
    <t>Identificatie antistof (5e)</t>
  </si>
  <si>
    <t>aaaacaau</t>
  </si>
  <si>
    <t>X5_PheTITER</t>
  </si>
  <si>
    <t>TITER_X5</t>
  </si>
  <si>
    <t>Titer antistof 5</t>
  </si>
  <si>
    <t>aaaacaaw</t>
  </si>
  <si>
    <t>Identificatie antistof (6e)</t>
  </si>
  <si>
    <t>aaaacaax</t>
  </si>
  <si>
    <t>X6_PheTITER</t>
  </si>
  <si>
    <t>TITER_X6</t>
  </si>
  <si>
    <t>Titer antistof 6</t>
  </si>
  <si>
    <t>aaaacaaz</t>
  </si>
  <si>
    <t>Identificatie antistof (7e)</t>
  </si>
  <si>
    <t>aaaacbaa</t>
  </si>
  <si>
    <t>X7_PheTITER</t>
  </si>
  <si>
    <t>TITER_X7</t>
  </si>
  <si>
    <t>Titer antistof 7</t>
  </si>
  <si>
    <t>aaaacbac</t>
  </si>
  <si>
    <t>Subtitel: Kruisproeven</t>
  </si>
  <si>
    <t>Kruisproef met</t>
  </si>
  <si>
    <t>Info bloedselectie obv order
U_O_Rh_Tekort</t>
  </si>
  <si>
    <t>aaaaiaaa</t>
  </si>
  <si>
    <t>4h</t>
  </si>
  <si>
    <t>Automatisch igv manueel - LT igv incompatibel (aut)</t>
  </si>
  <si>
    <t>KLB igv incompatibel</t>
  </si>
  <si>
    <t>BTM_rapport</t>
  </si>
  <si>
    <t>Status bloedselectie</t>
  </si>
  <si>
    <t>aaaaiaab</t>
  </si>
  <si>
    <t>Nbestraald</t>
  </si>
  <si>
    <t>EnkelBestraald inactiveren</t>
  </si>
  <si>
    <t>aaaaiaaba</t>
  </si>
  <si>
    <t>EC_BG_1</t>
  </si>
  <si>
    <t>Bloedgroep EC</t>
  </si>
  <si>
    <t>aaaaiaac</t>
  </si>
  <si>
    <t>L+A: LT / G+J: Automatisch</t>
  </si>
  <si>
    <t>EC_ID_1</t>
  </si>
  <si>
    <t>aaaaiaad</t>
  </si>
  <si>
    <t>IC_1</t>
  </si>
  <si>
    <t>antiglobulinetest</t>
  </si>
  <si>
    <t>aaaaiaae</t>
  </si>
  <si>
    <t>IS_1</t>
  </si>
  <si>
    <t>Electronische kruisproef:</t>
  </si>
  <si>
    <t>aaaaiaaf</t>
  </si>
  <si>
    <t>KruisProef</t>
  </si>
  <si>
    <t>kruisProef_1</t>
  </si>
  <si>
    <t>Resultaat kruisproef</t>
  </si>
  <si>
    <t>aaaaiaag</t>
  </si>
  <si>
    <t>EC_BG_2</t>
  </si>
  <si>
    <t>aaaaiaah</t>
  </si>
  <si>
    <t>EC_ID_2</t>
  </si>
  <si>
    <t>kruisproef met</t>
  </si>
  <si>
    <t>aaaaiaai</t>
  </si>
  <si>
    <t>IS_2</t>
  </si>
  <si>
    <t>aaaaiaaj</t>
  </si>
  <si>
    <t>IC_2</t>
  </si>
  <si>
    <t>aaaaiaak</t>
  </si>
  <si>
    <t>kruisProef_2</t>
  </si>
  <si>
    <t>Kruisproef 2</t>
  </si>
  <si>
    <t>aaaaiaal</t>
  </si>
  <si>
    <t>CryoECL_KP</t>
  </si>
  <si>
    <t>Kruisproef cryo ECL</t>
  </si>
  <si>
    <t>aaaaiaala</t>
  </si>
  <si>
    <t>CryoECL_VIAL</t>
  </si>
  <si>
    <t>L_bloedgroep_gekend</t>
  </si>
  <si>
    <t>gekende bloedgroep</t>
  </si>
  <si>
    <t>aaaaiaam</t>
  </si>
  <si>
    <t>L_resusondergr_gekend</t>
  </si>
  <si>
    <t>Resusondergroepen</t>
  </si>
  <si>
    <t>aaaaiaan</t>
  </si>
  <si>
    <t>Transfusie-incident</t>
  </si>
  <si>
    <t>Hemovigilantie_TRANSFUSIEREACTIE
Hemovigilantie_VOORVAL</t>
  </si>
  <si>
    <t>aaaaiaao</t>
  </si>
  <si>
    <t>ControleXproef</t>
  </si>
  <si>
    <t>Controle urgente kruisproeven</t>
  </si>
  <si>
    <t>aaaaiaap</t>
  </si>
  <si>
    <t>Octaplas</t>
  </si>
  <si>
    <t>aantal Octaplas SD Plasma</t>
  </si>
  <si>
    <t>aaaaiaaq</t>
  </si>
  <si>
    <t>Subtitel: Koude agglutininen</t>
  </si>
  <si>
    <t>Kagg</t>
  </si>
  <si>
    <t>Opzoeken KA</t>
  </si>
  <si>
    <t>aaaakaaa</t>
  </si>
  <si>
    <t>KLB igv pos</t>
  </si>
  <si>
    <t>Identificatie KA</t>
  </si>
  <si>
    <t>aaaakaab</t>
  </si>
  <si>
    <t>Titer KA (4°C)</t>
  </si>
  <si>
    <t>Titer_KA_CNF_T1
U_KA</t>
  </si>
  <si>
    <t>aaaakaac</t>
  </si>
  <si>
    <t>Therm_ampl_ka</t>
  </si>
  <si>
    <t>Thermische amplitude KA</t>
  </si>
  <si>
    <t>aaaakaad</t>
  </si>
  <si>
    <t>Subtitel: Directe Antiglobuline test</t>
  </si>
  <si>
    <t>DAT</t>
  </si>
  <si>
    <t>DAT reactiviteit</t>
  </si>
  <si>
    <t>aaaaeaaa</t>
  </si>
  <si>
    <t>Automatisch igv automaat - LT igv manueel</t>
  </si>
  <si>
    <t>22m</t>
  </si>
  <si>
    <t>U_DAT_neo</t>
  </si>
  <si>
    <t>aaaaeaac</t>
  </si>
  <si>
    <t>dc_cont</t>
  </si>
  <si>
    <t>Controle DAT</t>
  </si>
  <si>
    <t>aaaaeaad</t>
  </si>
  <si>
    <t>IgG_DC_R</t>
  </si>
  <si>
    <t>DAT met anti-IgG reactiviteit</t>
  </si>
  <si>
    <t>aaaaeaae</t>
  </si>
  <si>
    <t>DC_IgG</t>
  </si>
  <si>
    <t>DAT interpretatie IgG</t>
  </si>
  <si>
    <t>Reactiesterkte: + waarde</t>
  </si>
  <si>
    <t>aaaaeaaf</t>
  </si>
  <si>
    <t>C3bd_DC_R</t>
  </si>
  <si>
    <t>aaaaeaak</t>
  </si>
  <si>
    <t>dc_C3</t>
  </si>
  <si>
    <t>DAT interpretatie C3b/C3d</t>
  </si>
  <si>
    <t>aaaaeaan</t>
  </si>
  <si>
    <t>54410-6</t>
  </si>
  <si>
    <t>Eluaat</t>
  </si>
  <si>
    <t>aaaaeaao</t>
  </si>
  <si>
    <t>identificatie</t>
  </si>
  <si>
    <t>aaaaeaap</t>
  </si>
  <si>
    <t>identificatie eluaat (2e)</t>
  </si>
  <si>
    <t>aaaaeaaq</t>
  </si>
  <si>
    <t>identificatie eluaat (3e)</t>
  </si>
  <si>
    <t>aaaaeaar</t>
  </si>
  <si>
    <t>identificatie eluaat (4e)</t>
  </si>
  <si>
    <t>aaaaeaas</t>
  </si>
  <si>
    <t>KL_aantalgeteld</t>
  </si>
  <si>
    <t>Totaal aantal geteld:</t>
  </si>
  <si>
    <t>KL_aantalpos</t>
  </si>
  <si>
    <t>Totaal aantal positief</t>
  </si>
  <si>
    <t>Opsporen</t>
  </si>
  <si>
    <t>Aantal mL fetaal bloed</t>
  </si>
  <si>
    <t>Subtitel: Andere bepalingen</t>
  </si>
  <si>
    <t>MinorIC</t>
  </si>
  <si>
    <t>antiglobulinetest minor</t>
  </si>
  <si>
    <t>aaaaoaaa</t>
  </si>
  <si>
    <t>MinorIS</t>
  </si>
  <si>
    <t>directe agglutinatie minor</t>
  </si>
  <si>
    <t>aaaaoaab</t>
  </si>
  <si>
    <t>Minor kruisproef</t>
  </si>
  <si>
    <t>aaaaoaac</t>
  </si>
  <si>
    <t>MajorIC</t>
  </si>
  <si>
    <t>antiglobulinetest major</t>
  </si>
  <si>
    <t>aaaaoaad</t>
  </si>
  <si>
    <t>MajorIS</t>
  </si>
  <si>
    <t>directe agglutinatie major</t>
  </si>
  <si>
    <t>aaaaoaae</t>
  </si>
  <si>
    <t>Major kruisproef</t>
  </si>
  <si>
    <t>aaaaoaaf</t>
  </si>
  <si>
    <t>aaaaoaag</t>
  </si>
  <si>
    <t>aaaauaaa</t>
  </si>
  <si>
    <t>Opm_TS</t>
  </si>
  <si>
    <t>aaaauaab</t>
  </si>
  <si>
    <t>aaaauaac</t>
  </si>
  <si>
    <t>Spec_Vereisten</t>
  </si>
  <si>
    <t>Speciale vereisten</t>
  </si>
  <si>
    <t>aaaauaad</t>
  </si>
  <si>
    <t>AanmeldenABOiTX</t>
  </si>
  <si>
    <t>ABOi TX</t>
  </si>
  <si>
    <t>aaaauaag</t>
  </si>
  <si>
    <t>AanmeldenBMTpat</t>
  </si>
  <si>
    <t>BMT patient</t>
  </si>
  <si>
    <t>aaaauaah</t>
  </si>
  <si>
    <t>Login</t>
  </si>
  <si>
    <t>Login interQC</t>
  </si>
  <si>
    <t>Subtitel: E-orders</t>
  </si>
  <si>
    <t>INF_008</t>
  </si>
  <si>
    <t>Planningsdatum op aanvraagformulier bloedproducten</t>
  </si>
  <si>
    <t>aaaawaaa</t>
  </si>
  <si>
    <t>INF_009</t>
  </si>
  <si>
    <t>Bestemming op aanvraagformulier bloedproducten</t>
  </si>
  <si>
    <t>aaaawaab</t>
  </si>
  <si>
    <t>INF_010</t>
  </si>
  <si>
    <t>Intra uteriene transfusie op aanvraagformulier bloedproducten</t>
  </si>
  <si>
    <t>aaaawaac</t>
  </si>
  <si>
    <t>INF_011</t>
  </si>
  <si>
    <t>Wisseltransfusie op aanvraagformulier bloedproducten</t>
  </si>
  <si>
    <t>aaaawaad</t>
  </si>
  <si>
    <t>INF_012</t>
  </si>
  <si>
    <t>Gewassen aangevraagd op aanvraagformulier bloedproducten</t>
  </si>
  <si>
    <t>aaaawaae</t>
  </si>
  <si>
    <t>INF_014</t>
  </si>
  <si>
    <t>Massale transfusie bij kind &lt; 1 j</t>
  </si>
  <si>
    <t>aaaawaaf</t>
  </si>
  <si>
    <t>INF_015</t>
  </si>
  <si>
    <t>Bestraald aangevraagd op aanvraagformulier bloedproducten</t>
  </si>
  <si>
    <t>aaaawaag</t>
  </si>
  <si>
    <t>INF_017</t>
  </si>
  <si>
    <t>Autologe bloedproducten beschikbaar ingevuld op aanvraagformulier bloedproducten</t>
  </si>
  <si>
    <t>aaaawaah</t>
  </si>
  <si>
    <t>INF_018</t>
  </si>
  <si>
    <t>Gewicht patiënt  op aanvraagformulier bloedproducten</t>
  </si>
  <si>
    <t>aaaawaai</t>
  </si>
  <si>
    <t>INF_020</t>
  </si>
  <si>
    <t>aaaawaaj</t>
  </si>
  <si>
    <t>INF_022</t>
  </si>
  <si>
    <t>Cryosupernatant verwijderd ingevuld op aanvraagformulier bloedproducten</t>
  </si>
  <si>
    <t>aaaawaak</t>
  </si>
  <si>
    <t>INF_023</t>
  </si>
  <si>
    <t>Zuigeling unit volume op aanvraagformulier bloedproducten</t>
  </si>
  <si>
    <t>aaaawaaka</t>
  </si>
  <si>
    <t>INF_024</t>
  </si>
  <si>
    <t>Commentaar  op aanvraagformulier bloedproducten</t>
  </si>
  <si>
    <t>aaaawaal</t>
  </si>
  <si>
    <t>INF_026</t>
  </si>
  <si>
    <t>Erythrocytenconcentraat type zuigeling gevraagd</t>
  </si>
  <si>
    <t>aaaawaam</t>
  </si>
  <si>
    <t>INF_028</t>
  </si>
  <si>
    <t>Telefoon nummer aanvragende arts</t>
  </si>
  <si>
    <t>aaaawaan</t>
  </si>
  <si>
    <t>INF_029</t>
  </si>
  <si>
    <t>Cross and hold</t>
  </si>
  <si>
    <t>aaaawaao</t>
  </si>
  <si>
    <t>INF_030</t>
  </si>
  <si>
    <t>Wisseltransfusie met gereconstitueerd volbloed</t>
  </si>
  <si>
    <t>aaaawaap</t>
  </si>
  <si>
    <t>INF_031</t>
  </si>
  <si>
    <t>Speciale levering (UZG)</t>
  </si>
  <si>
    <t>aaaawaaq</t>
  </si>
  <si>
    <t>INF_032</t>
  </si>
  <si>
    <t>Amnionpatch ?</t>
  </si>
  <si>
    <t>aaaawaar</t>
  </si>
  <si>
    <t>UZG001</t>
  </si>
  <si>
    <t>INF_UZG materiaal volbloed</t>
  </si>
  <si>
    <t>aaaawbaa</t>
  </si>
  <si>
    <t>UZG002</t>
  </si>
  <si>
    <t>INF_UZG bloedgroepbepaling</t>
  </si>
  <si>
    <t>aaaawbab</t>
  </si>
  <si>
    <t>UZG003</t>
  </si>
  <si>
    <t>aaaawbac</t>
  </si>
  <si>
    <t>UZG004</t>
  </si>
  <si>
    <t>INF_UZG Kell</t>
  </si>
  <si>
    <t>aaaawbad</t>
  </si>
  <si>
    <t>UZG005</t>
  </si>
  <si>
    <t>INF_UZG cellano</t>
  </si>
  <si>
    <t>aaaawbae</t>
  </si>
  <si>
    <t>UZG006</t>
  </si>
  <si>
    <t>INF_UZG Jka</t>
  </si>
  <si>
    <t>aaaawbaf</t>
  </si>
  <si>
    <t>UZG007</t>
  </si>
  <si>
    <t>INF_UZG Jkb</t>
  </si>
  <si>
    <t>aaaawbag</t>
  </si>
  <si>
    <t>UZG008</t>
  </si>
  <si>
    <t>INF_UZG Lea</t>
  </si>
  <si>
    <t>aaaawbah</t>
  </si>
  <si>
    <t>UZG009</t>
  </si>
  <si>
    <t>aaaawbai</t>
  </si>
  <si>
    <t>UZG010</t>
  </si>
  <si>
    <t>INF_UZG M antigeen</t>
  </si>
  <si>
    <t>aaaawbaj</t>
  </si>
  <si>
    <t>UZG011</t>
  </si>
  <si>
    <t>INF_UZG N antigeen</t>
  </si>
  <si>
    <t>aaaawbak</t>
  </si>
  <si>
    <t>UZG012</t>
  </si>
  <si>
    <t>aaaawbal</t>
  </si>
  <si>
    <t>UZG013</t>
  </si>
  <si>
    <t>INF_UZG s antigeen</t>
  </si>
  <si>
    <t>aaaawbam</t>
  </si>
  <si>
    <t>UZG015</t>
  </si>
  <si>
    <t>INF_UZG Cw antigeen</t>
  </si>
  <si>
    <t>aaaawban</t>
  </si>
  <si>
    <t>UZG018</t>
  </si>
  <si>
    <t>aaaawbao</t>
  </si>
  <si>
    <t>UZG019</t>
  </si>
  <si>
    <t>aaaawbap</t>
  </si>
  <si>
    <t>UZG020</t>
  </si>
  <si>
    <t>aaaawbaq</t>
  </si>
  <si>
    <t>UZG021</t>
  </si>
  <si>
    <t>aaaawbar</t>
  </si>
  <si>
    <t>UZG022</t>
  </si>
  <si>
    <t>aaaawbas</t>
  </si>
  <si>
    <t>UZG023</t>
  </si>
  <si>
    <t>aaaawbat</t>
  </si>
  <si>
    <t>UZG024</t>
  </si>
  <si>
    <t>aaaawbau</t>
  </si>
  <si>
    <t>UZG027</t>
  </si>
  <si>
    <t>aaaawbav</t>
  </si>
  <si>
    <t>UZG028</t>
  </si>
  <si>
    <t>aaaawbaw</t>
  </si>
  <si>
    <t>UZG029</t>
  </si>
  <si>
    <t>aaaawbax</t>
  </si>
  <si>
    <t>UZG030</t>
  </si>
  <si>
    <t>INF_UZG titratie antistoffen</t>
  </si>
  <si>
    <t>aaaawbay</t>
  </si>
  <si>
    <t>UZG031</t>
  </si>
  <si>
    <t>aaaawbaz</t>
  </si>
  <si>
    <t>UZG033</t>
  </si>
  <si>
    <t>INF_UZG titratie  natuurlijke anti A</t>
  </si>
  <si>
    <t>aaaawbba</t>
  </si>
  <si>
    <t>UZG034</t>
  </si>
  <si>
    <t>INF_UZG titratie  immuun anti A</t>
  </si>
  <si>
    <t>aaaawbbb</t>
  </si>
  <si>
    <t>UZG035</t>
  </si>
  <si>
    <t>INF_UZG titratie  natuurlijke anti B</t>
  </si>
  <si>
    <t>aaaawbbc</t>
  </si>
  <si>
    <t>UZG036</t>
  </si>
  <si>
    <t>aaaawbbd</t>
  </si>
  <si>
    <t>UZG037</t>
  </si>
  <si>
    <t>INF_UZG opzoeken koude agglutininen</t>
  </si>
  <si>
    <t>aaaawbbe</t>
  </si>
  <si>
    <t>UZG038</t>
  </si>
  <si>
    <t>aaaawbbf</t>
  </si>
  <si>
    <t>UZG039</t>
  </si>
  <si>
    <t>INF_UZG identificatie en titratie koude agglutininen</t>
  </si>
  <si>
    <t>aaaawbbg</t>
  </si>
  <si>
    <t>UZG040</t>
  </si>
  <si>
    <t>aaaawbbh</t>
  </si>
  <si>
    <t>UZG041</t>
  </si>
  <si>
    <t>INF_UZG Directe Coombs differentiatie</t>
  </si>
  <si>
    <t>aaaawbbi</t>
  </si>
  <si>
    <t>UZG042</t>
  </si>
  <si>
    <t>aaaawbbj</t>
  </si>
  <si>
    <t>UZG043</t>
  </si>
  <si>
    <t>aaaawbbk</t>
  </si>
  <si>
    <t>UZG077</t>
  </si>
  <si>
    <t>aaaawbbl</t>
  </si>
  <si>
    <t>UZG093</t>
  </si>
  <si>
    <t>INF_UZG Type en Screen</t>
  </si>
  <si>
    <t>aaaawbbm</t>
  </si>
  <si>
    <t>UZG094</t>
  </si>
  <si>
    <t>Info bij aanvraag andere antigenen: Stamceltransplantatie</t>
  </si>
  <si>
    <t>aaaawbbn</t>
  </si>
  <si>
    <t>UZG095</t>
  </si>
  <si>
    <t>Info bij aanvraag andere antigenen: Hemoglobinopathie</t>
  </si>
  <si>
    <t>aaaawbbo</t>
  </si>
  <si>
    <t>UZG096</t>
  </si>
  <si>
    <t>Info bij aanvraag andere antigenen: Interfererende medicatie</t>
  </si>
  <si>
    <t>aaaawbbp</t>
  </si>
  <si>
    <t>UZG097</t>
  </si>
  <si>
    <t>Info bij aanvraag andere antigenen: Andere</t>
  </si>
  <si>
    <t>aaaawbbq</t>
  </si>
  <si>
    <t>UZG098</t>
  </si>
  <si>
    <t>Info bij aanvraag screening OAS: na anti-D toediening</t>
  </si>
  <si>
    <t>aaaawbbr</t>
  </si>
  <si>
    <t>dum_A1</t>
  </si>
  <si>
    <t>Dummy test voor A1 (test Gent uitgevoerd in Antwerpen)</t>
  </si>
  <si>
    <t>dum_Ata</t>
  </si>
  <si>
    <t>Dummy test voor Ata (test Gent uitgevoerd in Antwerpen)</t>
  </si>
  <si>
    <t>dum_Cha</t>
  </si>
  <si>
    <t>Dummy test voor Cha (test Gent uitgevoerd in Antwerpen)</t>
  </si>
  <si>
    <t>dum_Coa</t>
  </si>
  <si>
    <t>Dummy test voor Coa (test Gent uitgevoerd in Antwerpen)</t>
  </si>
  <si>
    <t>dum_Cob</t>
  </si>
  <si>
    <t>Dummy test voor Cob (test Gent uitgevoerd in Antwerpen)</t>
  </si>
  <si>
    <t>dum_Dib</t>
  </si>
  <si>
    <t>Dummy test voor Dib (test Gent uitgevoerd in Antwerpen)</t>
  </si>
  <si>
    <t>dum_Dra</t>
  </si>
  <si>
    <t>Dummy test voor Dra (test Gent uitgevoerd in Antwerpen)</t>
  </si>
  <si>
    <t>dum_Ge</t>
  </si>
  <si>
    <t>Dummy test voor Ge (test Gent uitgevoerd in Antwerpen)</t>
  </si>
  <si>
    <t>dum_Gya</t>
  </si>
  <si>
    <t>Dummy test voor Gya (test Gent uitgevoerd in Antwerpen)</t>
  </si>
  <si>
    <t>dum_I</t>
  </si>
  <si>
    <t>Dummy test voor I (test Gent uitgevoerd in Antwerpen)</t>
  </si>
  <si>
    <t>dum_Inb</t>
  </si>
  <si>
    <t>Dummy test voor Inb (test Gent/Leuven uitgevoerd in Antwerpen)</t>
  </si>
  <si>
    <t>dum_JMH</t>
  </si>
  <si>
    <t>Dummy test voor JMH (test Gent uitgevoerd in Antwerpen)</t>
  </si>
  <si>
    <t>dum_Jra</t>
  </si>
  <si>
    <t>Dummy test voor Jra (test Gent uitgevoerd in Antwerpen)</t>
  </si>
  <si>
    <t>dum_Jsa</t>
  </si>
  <si>
    <t>Dummy test voor Jsa (test Gent/Leuven uitgevoerd in Antwerpen)</t>
  </si>
  <si>
    <t>dum_Jsb</t>
  </si>
  <si>
    <t>Dummy test voor Jsb (test Gent/Leuven uitgevoerd in Antwerpen)</t>
  </si>
  <si>
    <t>dum_ki</t>
  </si>
  <si>
    <t>Dummy test voor ki (test Gent uitgevoerd in Antwerpen)</t>
  </si>
  <si>
    <t>dum_Kna</t>
  </si>
  <si>
    <t>Dummy test voor Kna (test Gent uitgevoerd in Antwerpen)</t>
  </si>
  <si>
    <t>dum_Lan</t>
  </si>
  <si>
    <t>Dummy test voor Lan (test Gent uitgevoerd in Antwerpen)</t>
  </si>
  <si>
    <t>dum_Rga</t>
  </si>
  <si>
    <t>Dummy test voor Rga (test Gent uitgevoerd in Antwerpen)</t>
  </si>
  <si>
    <t>dum_Sc1</t>
  </si>
  <si>
    <t>Dummy test voor Sc1 (test Gent uitgevoerd in Antwerpen)</t>
  </si>
  <si>
    <t>dum_Tja</t>
  </si>
  <si>
    <t>Dummy test voor Tja (test Gent uitgevoerd in Antwerpen)</t>
  </si>
  <si>
    <t>dum_U</t>
  </si>
  <si>
    <t>Dummy test voor U (test Gent/Leuven uitgevoerd in Antwerpen)</t>
  </si>
  <si>
    <t>dum_vel</t>
  </si>
  <si>
    <t>Dummy test voor Vel (test Gent uitgevoerd in Antwerpen)</t>
  </si>
  <si>
    <t>dum_Vw</t>
  </si>
  <si>
    <t>Dummy test voor Vw(test Gent uitgevoerd in Antwerpen)</t>
  </si>
  <si>
    <t>dum_Wra</t>
  </si>
  <si>
    <t>Dummy test voor Wra(test Gent uitgevoerd in Antwerpen)</t>
  </si>
  <si>
    <t>dum_wrb</t>
  </si>
  <si>
    <t>Dummy test voor Wrb (test Gent/Leuven uitgevoerd in Antwerpen)</t>
  </si>
  <si>
    <t>dum_Yka</t>
  </si>
  <si>
    <t>Dummy test voor Yka (test Gent uitgevoerd in Antwerpen)</t>
  </si>
  <si>
    <t>dum_Yta</t>
  </si>
  <si>
    <t>Dummy test voor Yta (test Gent uitgevoerd in Antwerpen)</t>
  </si>
  <si>
    <t>DummyEad</t>
  </si>
  <si>
    <t>Dummy test om orderaanvraag vanuit GHB door te sturen met als enig doel de patiëntgegevens in Glims te krijgen. Test wordt automatisch ingevuld.</t>
  </si>
  <si>
    <t>aaaawcaa</t>
  </si>
  <si>
    <t>Dummy_8244</t>
  </si>
  <si>
    <t>dummy_8244</t>
  </si>
  <si>
    <t>Dummy test voor aanvraag screening na anti-D toediening</t>
  </si>
  <si>
    <t>aaaawcaaa</t>
  </si>
  <si>
    <t>SES1</t>
  </si>
  <si>
    <t>aaaawcab</t>
  </si>
  <si>
    <t>SES2</t>
  </si>
  <si>
    <t>aaaawcac</t>
  </si>
  <si>
    <t>SES3</t>
  </si>
  <si>
    <t>aaaawcad</t>
  </si>
  <si>
    <t>SES4</t>
  </si>
  <si>
    <t>aaaawcae</t>
  </si>
  <si>
    <t>SES5</t>
  </si>
  <si>
    <t>aaaawcaf</t>
  </si>
  <si>
    <t>SES6</t>
  </si>
  <si>
    <t>aaaawcag</t>
  </si>
  <si>
    <t>SES7</t>
  </si>
  <si>
    <t>aaaawcah</t>
  </si>
  <si>
    <t>SES8</t>
  </si>
  <si>
    <t>Informatieve test UZG Type en screen aangevraagd</t>
  </si>
  <si>
    <t>aaaawcai</t>
  </si>
  <si>
    <t>SES9</t>
  </si>
  <si>
    <t>aaaawcaj</t>
  </si>
  <si>
    <t>SES10</t>
  </si>
  <si>
    <t>aaaawcak</t>
  </si>
  <si>
    <t>DummyVolbloed</t>
  </si>
  <si>
    <t>Dummy test om volbloed aan te vragen bij orders met EC aanvraag (staal aanwezig)</t>
  </si>
  <si>
    <t>aaaawcal</t>
  </si>
  <si>
    <t>Subtitel: Dummy testen</t>
  </si>
  <si>
    <t>dummyUZA</t>
  </si>
  <si>
    <t>Order aangemaakt voor UZA</t>
  </si>
  <si>
    <t>HL7</t>
  </si>
  <si>
    <t>aaaayaaa</t>
  </si>
  <si>
    <t>REFID</t>
  </si>
  <si>
    <t>Dummy test voor WP REFID</t>
  </si>
  <si>
    <t>aaaayaab</t>
  </si>
  <si>
    <t>NIResultaat</t>
  </si>
  <si>
    <t>NI Resultaat</t>
  </si>
  <si>
    <t>aaaayaac</t>
  </si>
  <si>
    <t>DummyOA_TS</t>
  </si>
  <si>
    <t>Object attribuut Type and Screen</t>
  </si>
  <si>
    <t>aaaayaada</t>
  </si>
  <si>
    <t>DummyTS</t>
  </si>
  <si>
    <t>Status Type and Screen</t>
  </si>
  <si>
    <t>aaaayaad</t>
  </si>
  <si>
    <t>55197-8</t>
  </si>
  <si>
    <t>Property</t>
  </si>
  <si>
    <t>K__Typering</t>
  </si>
  <si>
    <t>L_Bloedgroep_gekend</t>
  </si>
  <si>
    <t>ABO, ABO_int</t>
  </si>
  <si>
    <t>D, D_int</t>
  </si>
  <si>
    <t>C,kc,E,k</t>
  </si>
  <si>
    <t>a_A_BMT,a_B_BMT,a_AB_BMT,a_D_BMT</t>
  </si>
  <si>
    <t>Bloedgroep_BMT,ABO_BMT_INT</t>
  </si>
  <si>
    <t>resus_BMT,D_BMT_INT</t>
  </si>
  <si>
    <t>A_pat_TITER, B_pat_TITER,titer_A_IMM,titer_B_IMM,TITER_KA</t>
  </si>
  <si>
    <t>X_TITER,X2_TITER,X3_TITER,X4_TITER,X5_TITER,X6_TITER,X7_TITER</t>
  </si>
  <si>
    <t>RBC_Ab_ID,RBC_Ab_ID2,RBC_Ab_ID3,RBC_Ab_ID4,RBC_Ab_ID5,RBC_Ab_ID6,RBC_Ab_ID7,identificatieR,identificatieR2,identificatieR3,identificatieR4</t>
  </si>
  <si>
    <t>IC_1,IC_2</t>
  </si>
  <si>
    <t>DAT,dc_cont,IgG_DC_R,C3bd_DC_R,</t>
  </si>
  <si>
    <t>dir_coombs, DC_IgG, DC_C3</t>
  </si>
  <si>
    <t>AanmeldenABOiTX,AanmeldenBMTpat</t>
  </si>
  <si>
    <t>INF_010,INF_011,INF_012,INF_014,INF_015,INF_017,INF_020,INF_022</t>
  </si>
  <si>
    <t>L_BG_Gekend</t>
  </si>
  <si>
    <t>OK_NOK</t>
  </si>
  <si>
    <t>Ag</t>
  </si>
  <si>
    <t>BMT_RMR</t>
  </si>
  <si>
    <t>Titer</t>
  </si>
  <si>
    <t>OAS_SCR_RMR</t>
  </si>
  <si>
    <t>Antistoffen</t>
  </si>
  <si>
    <t>Aanmelden</t>
  </si>
  <si>
    <t>Type</t>
  </si>
  <si>
    <t>Mnemonic = Beschrijving</t>
  </si>
  <si>
    <t>Beschrijving</t>
  </si>
  <si>
    <t>-</t>
  </si>
  <si>
    <t>OK</t>
  </si>
  <si>
    <t>C-,E+,c+,e-</t>
  </si>
  <si>
    <t>ccEE</t>
  </si>
  <si>
    <t>4-0</t>
  </si>
  <si>
    <t>AB = O</t>
  </si>
  <si>
    <t>100% negatief</t>
  </si>
  <si>
    <t>Ongekend</t>
  </si>
  <si>
    <t>Geen onderl. allo AS</t>
  </si>
  <si>
    <t>Gn. aantb. specif. IAT</t>
  </si>
  <si>
    <t>Geen aantoonbare specificiteit in IAT</t>
  </si>
  <si>
    <t>compatibel(KP)</t>
  </si>
  <si>
    <t>Niet hemolytisch febriele reactie</t>
  </si>
  <si>
    <t>compatibel</t>
  </si>
  <si>
    <t>anti-I</t>
  </si>
  <si>
    <t>reactief op 4° C en KT</t>
  </si>
  <si>
    <t>T&amp;S geldig</t>
  </si>
  <si>
    <t>GSR</t>
  </si>
  <si>
    <t>1+</t>
  </si>
  <si>
    <t>NOK</t>
  </si>
  <si>
    <t>C+,E+,c-,e-</t>
  </si>
  <si>
    <t>CCEE</t>
  </si>
  <si>
    <t>3-1</t>
  </si>
  <si>
    <t>AB &gt; O</t>
  </si>
  <si>
    <t>100% positief</t>
  </si>
  <si>
    <t>Onderliggende allo AS</t>
  </si>
  <si>
    <t>Gn. aantb. specif. Enz.</t>
  </si>
  <si>
    <t>Geen aantoonbare specificiteit in enzym</t>
  </si>
  <si>
    <t>incompatibel(KP)</t>
  </si>
  <si>
    <t>Hemolytische reactie</t>
  </si>
  <si>
    <t>incompatibel</t>
  </si>
  <si>
    <t>anti-i (kleine i)</t>
  </si>
  <si>
    <t>Reactief op 4° C, KT en 37°C</t>
  </si>
  <si>
    <t>±</t>
  </si>
  <si>
    <t>Twijfelachtig</t>
  </si>
  <si>
    <t>Niet aanmelden</t>
  </si>
  <si>
    <t>T&amp;S niet geldig, kruisproef nodig</t>
  </si>
  <si>
    <t>2+</t>
  </si>
  <si>
    <t>Wachten op ontvangst staal</t>
  </si>
  <si>
    <t>C+,E+,c+,e-</t>
  </si>
  <si>
    <t>CcEE</t>
  </si>
  <si>
    <t>2-2</t>
  </si>
  <si>
    <t>100% O</t>
  </si>
  <si>
    <t>neg. &lt; pos.</t>
  </si>
  <si>
    <t>Onderliggende allo AS NUTS</t>
  </si>
  <si>
    <t>Geen OAS aangetoond</t>
  </si>
  <si>
    <t>compatibel(TenS)</t>
  </si>
  <si>
    <t>---</t>
  </si>
  <si>
    <t>Uitgestelde transfusiereactie</t>
  </si>
  <si>
    <t>geen autoagglutinines</t>
  </si>
  <si>
    <t>anti-Pr</t>
  </si>
  <si>
    <t>Enkel reactief op 4° C</t>
  </si>
  <si>
    <t>Zwak positief</t>
  </si>
  <si>
    <t>niet ingevuld</t>
  </si>
  <si>
    <t>3+</t>
  </si>
  <si>
    <t>C-,E-,c+,e+</t>
  </si>
  <si>
    <t>ccee</t>
  </si>
  <si>
    <t>1-3</t>
  </si>
  <si>
    <t>100% A</t>
  </si>
  <si>
    <t>neg. = pos.</t>
  </si>
  <si>
    <t>dubbele populatie</t>
  </si>
  <si>
    <t>incompatibel(TenS)</t>
  </si>
  <si>
    <t>++</t>
  </si>
  <si>
    <t>Anafylaxie/ernstige allergische reactie</t>
  </si>
  <si>
    <t>anti-IH</t>
  </si>
  <si>
    <t>4+</t>
  </si>
  <si>
    <t>C-,E+,c+,e+</t>
  </si>
  <si>
    <t>ccEe</t>
  </si>
  <si>
    <t>0-4</t>
  </si>
  <si>
    <t>100% B</t>
  </si>
  <si>
    <t>neg. &gt; pos.</t>
  </si>
  <si>
    <t>Koude auto-antistoffen</t>
  </si>
  <si>
    <t>ABO-compatibel</t>
  </si>
  <si>
    <t>+++</t>
  </si>
  <si>
    <t>TRALI/TACO</t>
  </si>
  <si>
    <t>anti-IA</t>
  </si>
  <si>
    <t>Sterk positief</t>
  </si>
  <si>
    <t>C+,E-,c-,e+</t>
  </si>
  <si>
    <t>CCee</t>
  </si>
  <si>
    <t>100% AB</t>
  </si>
  <si>
    <t>anti-D (RH1)</t>
  </si>
  <si>
    <t>ABO compatibel en geen alloantistoffen detecteerbaar</t>
  </si>
  <si>
    <t>++++</t>
  </si>
  <si>
    <t>Posttransfusiebesmetting viraal</t>
  </si>
  <si>
    <t>anti-IB</t>
  </si>
  <si>
    <t>C+,E-,c+,e+</t>
  </si>
  <si>
    <t>Ccee</t>
  </si>
  <si>
    <t>A &lt; O</t>
  </si>
  <si>
    <t>Anti-D (RH1) - (medicam.</t>
  </si>
  <si>
    <t>Anti-D (RH1) - (medicam. anti D toegediend)</t>
  </si>
  <si>
    <t>Fenocompatibel</t>
  </si>
  <si>
    <t>Posttransfusiebesmetting bacter.eel</t>
  </si>
  <si>
    <t>anti-P</t>
  </si>
  <si>
    <t>Dubbele populatie</t>
  </si>
  <si>
    <t>C+,E+,c-,e+</t>
  </si>
  <si>
    <t>CCEe</t>
  </si>
  <si>
    <t>A = O</t>
  </si>
  <si>
    <t>anti-E (RH3)</t>
  </si>
  <si>
    <t>Gekruist met geabsorbeerde sera en negatief</t>
  </si>
  <si>
    <t>Transfusiereactie - andere</t>
  </si>
  <si>
    <t>onbeslist (BMT)</t>
  </si>
  <si>
    <t>C+,E+,c+,e+</t>
  </si>
  <si>
    <t>CcEe</t>
  </si>
  <si>
    <t>A &gt; O</t>
  </si>
  <si>
    <t>anti-c (RH4)</t>
  </si>
  <si>
    <t>Verkeerde bloedcomponent toegediend</t>
  </si>
  <si>
    <t>anti-H</t>
  </si>
  <si>
    <t>B &lt; A</t>
  </si>
  <si>
    <t>anti-C (RH2)</t>
  </si>
  <si>
    <t>Near Miss - Aanvraag</t>
  </si>
  <si>
    <t>Auto-agglutininen</t>
  </si>
  <si>
    <t>A = B</t>
  </si>
  <si>
    <t>anti-e (RH5)</t>
  </si>
  <si>
    <t>Near Miss - Afname</t>
  </si>
  <si>
    <t>A &gt; B</t>
  </si>
  <si>
    <t>anti-Cw (RH8)</t>
  </si>
  <si>
    <t>Near Miss - ZH BB of labo</t>
  </si>
  <si>
    <t>B &gt; O</t>
  </si>
  <si>
    <t>anti-K (KEL1)</t>
  </si>
  <si>
    <t>Near Miss - Keuze/Toediening bloedcomponent</t>
  </si>
  <si>
    <t>B = O</t>
  </si>
  <si>
    <t>&gt;2048</t>
  </si>
  <si>
    <t>anti-Fya (FY1)</t>
  </si>
  <si>
    <t>Near Miss - BTC</t>
  </si>
  <si>
    <t>B &lt; O</t>
  </si>
  <si>
    <t>anti-Fyb (FY2)</t>
  </si>
  <si>
    <t>Transfusievoorval - andere</t>
  </si>
  <si>
    <t>AB &lt; O</t>
  </si>
  <si>
    <t>anti-Jka (JK1)</t>
  </si>
  <si>
    <t>A &gt; AB</t>
  </si>
  <si>
    <t>anti-Jkb (JK2)</t>
  </si>
  <si>
    <t>A = AB</t>
  </si>
  <si>
    <t>anti-I (I1)</t>
  </si>
  <si>
    <t>A &lt; AB</t>
  </si>
  <si>
    <t>anti-Lea (LE1)</t>
  </si>
  <si>
    <t>B &gt; AB</t>
  </si>
  <si>
    <t>anti-Leb (LE2)</t>
  </si>
  <si>
    <t>B = AB</t>
  </si>
  <si>
    <t>anti-M (MNS1)</t>
  </si>
  <si>
    <t>B &lt; AB</t>
  </si>
  <si>
    <t>anti-N (MNS2)</t>
  </si>
  <si>
    <t>B &gt; A</t>
  </si>
  <si>
    <t>anti-S (MNS3)</t>
  </si>
  <si>
    <t>anti-s (MNS4)</t>
  </si>
  <si>
    <t>anti-P1 (P1)</t>
  </si>
  <si>
    <t>anti-f (RH6)</t>
  </si>
  <si>
    <t>anti-G (RH12)</t>
  </si>
  <si>
    <t>anti-k (KEL2)</t>
  </si>
  <si>
    <t>anti-Kpa (KEL3)</t>
  </si>
  <si>
    <t>anti-Kpb (KEL4)</t>
  </si>
  <si>
    <t>anti-Lua (LU1)</t>
  </si>
  <si>
    <t>anti-Lub (LU2)</t>
  </si>
  <si>
    <t>anti-Jsa (KEL6)</t>
  </si>
  <si>
    <t>anti-Jsb (KEL7)</t>
  </si>
  <si>
    <t>anti-Bga (BGA)</t>
  </si>
  <si>
    <t>anti-Coa (CO1)</t>
  </si>
  <si>
    <t>anti-Cob (CO2)</t>
  </si>
  <si>
    <t>anti-Co3 (CO3)</t>
  </si>
  <si>
    <t>anti-Dia (DI1)</t>
  </si>
  <si>
    <t>anti-Dib (DI2)</t>
  </si>
  <si>
    <t>anti-Doa (DO1)</t>
  </si>
  <si>
    <t>anti-Dob (DO2)</t>
  </si>
  <si>
    <t>anti-Fy3 (FY3)</t>
  </si>
  <si>
    <t>anti-Ge (GE)</t>
  </si>
  <si>
    <t>anti-Jk3 (JK3)</t>
  </si>
  <si>
    <t>anti-Jra (JRA)</t>
  </si>
  <si>
    <t>anti-Ku (KEL5)</t>
  </si>
  <si>
    <t>anti-Lan (LAN)</t>
  </si>
  <si>
    <t>anti-Tja (TJA)</t>
  </si>
  <si>
    <t>anti-U (MNS5)</t>
  </si>
  <si>
    <t>anti-Vel (VEL)</t>
  </si>
  <si>
    <t>anti-Yta (YT1)</t>
  </si>
  <si>
    <t>anti-Wra (DI3)</t>
  </si>
  <si>
    <t>anti-Vw (MNS9)</t>
  </si>
  <si>
    <t>HTLA antistoffen</t>
  </si>
  <si>
    <t>anti-Cha (CH/RG1)</t>
  </si>
  <si>
    <t>anti-Rga (CH/RG11)</t>
  </si>
  <si>
    <t>anti-JMH (JMH)</t>
  </si>
  <si>
    <t>anti-Kna (KN1)</t>
  </si>
  <si>
    <t>anti-Yka (KN5)</t>
  </si>
  <si>
    <t>anti-A1 (ABO4)</t>
  </si>
  <si>
    <t>anti-A (ABO1)</t>
  </si>
  <si>
    <t>anti-B (ABO2)</t>
  </si>
  <si>
    <t>anti-i (I2)</t>
  </si>
  <si>
    <t>anti-H (H1)</t>
  </si>
  <si>
    <t>anti-IH (IH)</t>
  </si>
  <si>
    <t>auto-anti-D (RH1)</t>
  </si>
  <si>
    <t>auto-anti-C (RH2)</t>
  </si>
  <si>
    <t>auto-anti-E (RH3)</t>
  </si>
  <si>
    <t>auto-anti-c (RH4)</t>
  </si>
  <si>
    <t>auto-anti-e (RH5)</t>
  </si>
  <si>
    <t>auto-anti-f (RH6)</t>
  </si>
  <si>
    <t>auto-anti-M (MNS1)</t>
  </si>
  <si>
    <t>auto-anti-N (MNS2)</t>
  </si>
  <si>
    <t>auto-anti-S (MNS3)</t>
  </si>
  <si>
    <t xml:space="preserve">LFA-antistoffen </t>
  </si>
  <si>
    <t>LFA-antistoffen (laag frequent antigen)</t>
  </si>
  <si>
    <t>koud panagglutinine</t>
  </si>
  <si>
    <t>ResultaatVolgt</t>
  </si>
  <si>
    <t>Resultaat Volgt</t>
  </si>
  <si>
    <t>Aanvraagcode</t>
  </si>
  <si>
    <t>Bloedproduct</t>
  </si>
  <si>
    <t>EC</t>
  </si>
  <si>
    <t>EC01</t>
  </si>
  <si>
    <t>Erythrocytenconcentraat 1 eenheid</t>
  </si>
  <si>
    <t>EC02</t>
  </si>
  <si>
    <t>Erythrocytenconcentraat 2 eenheden</t>
  </si>
  <si>
    <t>EC03</t>
  </si>
  <si>
    <t>Erythrocytenconcentraat 3 eenheden</t>
  </si>
  <si>
    <t>EC04</t>
  </si>
  <si>
    <t>Erythrocytenconcentraat 4 eenheden</t>
  </si>
  <si>
    <t>EC05</t>
  </si>
  <si>
    <t>Erythrocytenconcentraat 5 eenheden</t>
  </si>
  <si>
    <t>EC06</t>
  </si>
  <si>
    <t>Erythrocytenconcentraat 6 eenheden</t>
  </si>
  <si>
    <t>EC07</t>
  </si>
  <si>
    <t>Erythrocytenconcentraat 7 eenheden</t>
  </si>
  <si>
    <t>EC08</t>
  </si>
  <si>
    <t>Erythrocytenconcentraat 8 eenheden</t>
  </si>
  <si>
    <t>EC09</t>
  </si>
  <si>
    <t>Erythrocytenconcentraat 9 eenheden</t>
  </si>
  <si>
    <t>EC10</t>
  </si>
  <si>
    <t>Erythrocytenconcentraat 10 eenheden</t>
  </si>
  <si>
    <t>Plasma</t>
  </si>
  <si>
    <t>VI01</t>
  </si>
  <si>
    <t>Plasma 1 Eenheid</t>
  </si>
  <si>
    <t>VI02</t>
  </si>
  <si>
    <t>Plasma 2 Eenheden</t>
  </si>
  <si>
    <t>VI03</t>
  </si>
  <si>
    <t>Plasma 3 Eenheden</t>
  </si>
  <si>
    <t>VI04</t>
  </si>
  <si>
    <t>Plasma 4 Eenheden</t>
  </si>
  <si>
    <t>VI05</t>
  </si>
  <si>
    <t>Plasma 5 Eenheden</t>
  </si>
  <si>
    <t>VI06</t>
  </si>
  <si>
    <t>Plasma 6 Eenheden</t>
  </si>
  <si>
    <t>VI07</t>
  </si>
  <si>
    <t>Plasma 7 Eenheden</t>
  </si>
  <si>
    <t>VI08</t>
  </si>
  <si>
    <t>Plasma 8 Eenheden</t>
  </si>
  <si>
    <t>Bloedplaatjes</t>
  </si>
  <si>
    <t>PC01</t>
  </si>
  <si>
    <t>Plaatjesconcentraten 1 dosis</t>
  </si>
  <si>
    <t>PC02</t>
  </si>
  <si>
    <t>Plaatjesconcentraten 2 dosissen</t>
  </si>
  <si>
    <t>PC03</t>
  </si>
  <si>
    <t>Plaatjesconcentraten 3 dosissen</t>
  </si>
  <si>
    <t>Autoloog plasma</t>
  </si>
  <si>
    <t>AP01</t>
  </si>
  <si>
    <t>Autoloog plasma 1 eenheid</t>
  </si>
  <si>
    <t>AP02</t>
  </si>
  <si>
    <t>Autoloog plasma 2 eenheden</t>
  </si>
  <si>
    <t>AP03</t>
  </si>
  <si>
    <t>Autoloog plasma 3 eenheden</t>
  </si>
  <si>
    <t>InterQC programma</t>
  </si>
  <si>
    <t>Objecten (stam)</t>
  </si>
  <si>
    <t>Bilan</t>
  </si>
  <si>
    <t>Ab screening, identificatie en titratie LT</t>
  </si>
  <si>
    <t>QC_inter OAS</t>
  </si>
  <si>
    <t>Screening (8305), Identificatie (8241, met cascade mogelijk), titratie (reflexmatig aangevraagd)</t>
  </si>
  <si>
    <t>InterQC_OAS_LT</t>
  </si>
  <si>
    <t>Ab screening AUT</t>
  </si>
  <si>
    <t>Screening, zonder reflextesten</t>
  </si>
  <si>
    <t>InterQC_OAS_AUT</t>
  </si>
  <si>
    <t>1a_A</t>
  </si>
  <si>
    <t>1a_AB</t>
  </si>
  <si>
    <t>1a_B</t>
  </si>
  <si>
    <t>1a_C_a</t>
  </si>
  <si>
    <t>1a_D</t>
  </si>
  <si>
    <t>1a_E_a</t>
  </si>
  <si>
    <t>1a_kc_a</t>
  </si>
  <si>
    <t>1a_ke_a</t>
  </si>
  <si>
    <t>1ContCEce</t>
  </si>
  <si>
    <t>1ContCEce_man</t>
  </si>
  <si>
    <t>1Contneo</t>
  </si>
  <si>
    <t>2a_A</t>
  </si>
  <si>
    <t>2a_AB</t>
  </si>
  <si>
    <t>2a_B</t>
  </si>
  <si>
    <t>2a_C</t>
  </si>
  <si>
    <t>2a_D</t>
  </si>
  <si>
    <t>2a_E</t>
  </si>
  <si>
    <t>2a_kc</t>
  </si>
  <si>
    <t>2a_ke</t>
  </si>
  <si>
    <t>2Cont</t>
  </si>
  <si>
    <t>5XSB</t>
  </si>
  <si>
    <t>A1F</t>
  </si>
  <si>
    <t>A1_cel</t>
  </si>
  <si>
    <t>A1_DL</t>
  </si>
  <si>
    <t>A1_KA</t>
  </si>
  <si>
    <t>A1_KT</t>
  </si>
  <si>
    <t>A2F</t>
  </si>
  <si>
    <t>A2R</t>
  </si>
  <si>
    <t>A2_DL</t>
  </si>
  <si>
    <t>A3F</t>
  </si>
  <si>
    <t>A3R</t>
  </si>
  <si>
    <t>A3_DL</t>
  </si>
  <si>
    <t>A4F</t>
  </si>
  <si>
    <t>A4R</t>
  </si>
  <si>
    <t>AantalAliquots</t>
  </si>
  <si>
    <t>aantGetestinIC</t>
  </si>
  <si>
    <t>aantGetestinPap</t>
  </si>
  <si>
    <t>aantPosinIC</t>
  </si>
  <si>
    <t>aantPosinPap</t>
  </si>
  <si>
    <t>aant_B20_DTT</t>
  </si>
  <si>
    <t>aant_DTT_KS</t>
  </si>
  <si>
    <t>Aant_DTT_SP22_H</t>
  </si>
  <si>
    <t>aant_HLA_B20</t>
  </si>
  <si>
    <t>aant_HLA_K50</t>
  </si>
  <si>
    <t>aant_HLA_S20</t>
  </si>
  <si>
    <t>aant_HLA_S50</t>
  </si>
  <si>
    <t>aant_KS20</t>
  </si>
  <si>
    <t>Aant_SP22_H</t>
  </si>
  <si>
    <t>AA_aantalwassencellen</t>
  </si>
  <si>
    <t>AA_aantalzakken</t>
  </si>
  <si>
    <t>AA_AC</t>
  </si>
  <si>
    <t>AA_Acceptor</t>
  </si>
  <si>
    <t>AA_AC_volume</t>
  </si>
  <si>
    <t>AA_Afnamecentrum</t>
  </si>
  <si>
    <t>AA_Afnamekit</t>
  </si>
  <si>
    <t>AA_AfnameType</t>
  </si>
  <si>
    <t>AA_afw</t>
  </si>
  <si>
    <t>AA_afw2</t>
  </si>
  <si>
    <t>AA_bact</t>
  </si>
  <si>
    <t>AA_bact1</t>
  </si>
  <si>
    <t>AA_bact_ABgram1</t>
  </si>
  <si>
    <t>AA_bact_ABgram2</t>
  </si>
  <si>
    <t>AA_bact_identificatie1</t>
  </si>
  <si>
    <t>AA_bact_identificatie2</t>
  </si>
  <si>
    <t>AA_Bewaartemperatuur</t>
  </si>
  <si>
    <t>AA_CD34nainvriezen</t>
  </si>
  <si>
    <t>AA_CD34natotinvriezen</t>
  </si>
  <si>
    <t>AA_CD34recovery</t>
  </si>
  <si>
    <t>AA_CD34tot_CCB</t>
  </si>
  <si>
    <t>AA_CD34tot_CPB</t>
  </si>
  <si>
    <t>AA_CD34tot_NF</t>
  </si>
  <si>
    <t>AA_CD34tot_PBSC</t>
  </si>
  <si>
    <t>AA_CD34voor</t>
  </si>
  <si>
    <t>AA_CD34voorinvriezen</t>
  </si>
  <si>
    <t>AA_CD34voortotaal</t>
  </si>
  <si>
    <t>AA_CD34voortotinvriezen</t>
  </si>
  <si>
    <t>AA_CD34_CCB</t>
  </si>
  <si>
    <t>AA_CD34_CPB</t>
  </si>
  <si>
    <t>AA_CD34_NF</t>
  </si>
  <si>
    <t>AA_CD34_PBSC</t>
  </si>
  <si>
    <t>AA_CD3tot_CCB</t>
  </si>
  <si>
    <t>AA_CD3tot_CPB</t>
  </si>
  <si>
    <t>AA_CD3tot_NF</t>
  </si>
  <si>
    <t>AA_CD3tot_PBSC</t>
  </si>
  <si>
    <t>AA_CD3_CCB</t>
  </si>
  <si>
    <t>AA_CD3_cpb</t>
  </si>
  <si>
    <t>AA_CD3_NF</t>
  </si>
  <si>
    <t>AA_CD3_PBSC</t>
  </si>
  <si>
    <t>AA_CD45_CCB</t>
  </si>
  <si>
    <t>AA_CD45_cpb</t>
  </si>
  <si>
    <t>AA_CD45_NF</t>
  </si>
  <si>
    <t>AA_CD45_PBSC</t>
  </si>
  <si>
    <t>AA_celsusvol</t>
  </si>
  <si>
    <t>AA_DatumAfname</t>
  </si>
  <si>
    <t>AA_EindtijdCollectie</t>
  </si>
  <si>
    <t>AA_gewichtBW</t>
  </si>
  <si>
    <t>AA_gewichtCCB</t>
  </si>
  <si>
    <t>AA_gewichtCPB</t>
  </si>
  <si>
    <t>AA_gewichtNF</t>
  </si>
  <si>
    <t>AA_gewichtPBSC</t>
  </si>
  <si>
    <t>AA_gewichtPBSCzplasma</t>
  </si>
  <si>
    <t>AA_gewichtplasma</t>
  </si>
  <si>
    <t>AA_Oorspr_nr</t>
  </si>
  <si>
    <t>AA_pCD34_CCB</t>
  </si>
  <si>
    <t>AA_pCD34_CPB</t>
  </si>
  <si>
    <t>AA_pCD34_NF</t>
  </si>
  <si>
    <t>AA_pCD34_PBSC</t>
  </si>
  <si>
    <t>AA_plaatjes</t>
  </si>
  <si>
    <t>AA_plaatjeseindproduct</t>
  </si>
  <si>
    <t>AA_plaatjesplasma</t>
  </si>
  <si>
    <t>AA_plaatjes_CCB</t>
  </si>
  <si>
    <t>AA_plaatjes_CPB</t>
  </si>
  <si>
    <t>AA_plaatjes_NF</t>
  </si>
  <si>
    <t>AA_ratioSysFACS_CCB</t>
  </si>
  <si>
    <t>AA_ratioSysFACS_CPB</t>
  </si>
  <si>
    <t>AA_ratioSysFACS_NF</t>
  </si>
  <si>
    <t>AA_ratioSysFACS_PBSC</t>
  </si>
  <si>
    <t>AA_ratioTHR</t>
  </si>
  <si>
    <t>AA_ratioWBC</t>
  </si>
  <si>
    <t>AA_RBC_CCB</t>
  </si>
  <si>
    <t>AA_RBC_CPB</t>
  </si>
  <si>
    <t>AA_RBC_NF</t>
  </si>
  <si>
    <t>AA_RBC_PBSC</t>
  </si>
  <si>
    <t>AA_Samenstelling</t>
  </si>
  <si>
    <t>AA_Samenstelling_Ingeven</t>
  </si>
  <si>
    <t>AA_T1</t>
  </si>
  <si>
    <t>AA_T10</t>
  </si>
  <si>
    <t>AA_T11</t>
  </si>
  <si>
    <t>AA_T12</t>
  </si>
  <si>
    <t>AA_T13</t>
  </si>
  <si>
    <t>AA_T14</t>
  </si>
  <si>
    <t>AA_T15</t>
  </si>
  <si>
    <t>AA_T16</t>
  </si>
  <si>
    <t>AA_T17</t>
  </si>
  <si>
    <t>AA_T18</t>
  </si>
  <si>
    <t>AA_T19</t>
  </si>
  <si>
    <t>AA_T2</t>
  </si>
  <si>
    <t>AA_T20</t>
  </si>
  <si>
    <t>AA_T21</t>
  </si>
  <si>
    <t>AA_T22</t>
  </si>
  <si>
    <t>AA_T23</t>
  </si>
  <si>
    <t>AA_T24</t>
  </si>
  <si>
    <t>AA_T25</t>
  </si>
  <si>
    <t>AA_T26</t>
  </si>
  <si>
    <t>AA_T27</t>
  </si>
  <si>
    <t>AA_T28</t>
  </si>
  <si>
    <t>AA_T29</t>
  </si>
  <si>
    <t>AA_T3</t>
  </si>
  <si>
    <t>AA_T30</t>
  </si>
  <si>
    <t>AA_T4</t>
  </si>
  <si>
    <t>AA_T5</t>
  </si>
  <si>
    <t>AA_T6</t>
  </si>
  <si>
    <t>AA_T7</t>
  </si>
  <si>
    <t>AA_T8</t>
  </si>
  <si>
    <t>AA_T9</t>
  </si>
  <si>
    <t>AA_THReindproduct</t>
  </si>
  <si>
    <t>AA_THRtotaalplasma</t>
  </si>
  <si>
    <t>AA_THRtotaalvoor</t>
  </si>
  <si>
    <t>AA_uitgiftezak1</t>
  </si>
  <si>
    <t>AA_uitgiftezak10</t>
  </si>
  <si>
    <t>AA_uitgiftezak11</t>
  </si>
  <si>
    <t>AA_uitgiftezak12</t>
  </si>
  <si>
    <t>AA_uitgiftezak13</t>
  </si>
  <si>
    <t>AA_uitgiftezak14</t>
  </si>
  <si>
    <t>AA_uitgiftezak15</t>
  </si>
  <si>
    <t>AA_uitgiftezak16</t>
  </si>
  <si>
    <t>AA_uitgiftezak17</t>
  </si>
  <si>
    <t>AA_uitgiftezak18</t>
  </si>
  <si>
    <t>AA_uitgiftezak19</t>
  </si>
  <si>
    <t>AA_uitgiftezak2</t>
  </si>
  <si>
    <t>AA_uitgiftezak20</t>
  </si>
  <si>
    <t>AA_uitgiftezak21</t>
  </si>
  <si>
    <t>AA_uitgiftezak22</t>
  </si>
  <si>
    <t>AA_uitgiftezak23</t>
  </si>
  <si>
    <t>AA_uitgiftezak24</t>
  </si>
  <si>
    <t>AA_uitgiftezak25</t>
  </si>
  <si>
    <t>AA_uitgiftezak26</t>
  </si>
  <si>
    <t>AA_uitgiftezak27</t>
  </si>
  <si>
    <t>AA_uitgiftezak28</t>
  </si>
  <si>
    <t>AA_uitgiftezak29</t>
  </si>
  <si>
    <t>AA_uitgiftezak3</t>
  </si>
  <si>
    <t>AA_uitgiftezak30</t>
  </si>
  <si>
    <t>AA_uitgiftezak4</t>
  </si>
  <si>
    <t>AA_uitgiftezak5</t>
  </si>
  <si>
    <t>AA_uitgiftezak6</t>
  </si>
  <si>
    <t>AA_uitgiftezak7</t>
  </si>
  <si>
    <t>AA_uitgiftezak8</t>
  </si>
  <si>
    <t>AA_uitgiftezak9</t>
  </si>
  <si>
    <t>AA_VervaldatumSCP</t>
  </si>
  <si>
    <t>AA_VervalTijdstipSCP</t>
  </si>
  <si>
    <t>AA_viabililiteit1</t>
  </si>
  <si>
    <t>AA_viabliliteit2</t>
  </si>
  <si>
    <t>AA_viab_CCB</t>
  </si>
  <si>
    <t>AA_viab_CPB</t>
  </si>
  <si>
    <t>AA_viab_NF</t>
  </si>
  <si>
    <t>AA_VolumeProduct</t>
  </si>
  <si>
    <t>AA_vriesmix</t>
  </si>
  <si>
    <t>AA_vrijgavePRod</t>
  </si>
  <si>
    <t>AA_vWBCtotS_CCB</t>
  </si>
  <si>
    <t>AA_vWBCtotS_CPB</t>
  </si>
  <si>
    <t>AA_vWBCtotS_NF</t>
  </si>
  <si>
    <t>AA_wassencellen</t>
  </si>
  <si>
    <t>AA_WBCnainvriezen</t>
  </si>
  <si>
    <t>AA_WBCnatotinvriezen</t>
  </si>
  <si>
    <t>AA_WBCrecovery</t>
  </si>
  <si>
    <t>AA_WBCSysFACSna</t>
  </si>
  <si>
    <t>AA_WBCtotaaleindproduct</t>
  </si>
  <si>
    <t>AA_WBCtotaaleindpr_levend</t>
  </si>
  <si>
    <t>AA_WBCtotaalF_ccb</t>
  </si>
  <si>
    <t>AA_WBCtotaalF_cpb</t>
  </si>
  <si>
    <t>AA_WBCtotaalF_nf</t>
  </si>
  <si>
    <t>AA_WBCtotaalF_pbsc</t>
  </si>
  <si>
    <t>AA_WBCtotaalplasma</t>
  </si>
  <si>
    <t>AA_WBCtotaalS_cCb</t>
  </si>
  <si>
    <t>AA_WBCtotaalS_cpb</t>
  </si>
  <si>
    <t>AA_WBCtotaalS_nf</t>
  </si>
  <si>
    <t>AA_WBCtotaalvoor</t>
  </si>
  <si>
    <t>AA_WBCtotaalvoorUZ</t>
  </si>
  <si>
    <t>AA_WBCtotaalvoor_LD</t>
  </si>
  <si>
    <t>AA_WBC_BTC</t>
  </si>
  <si>
    <t>AA_WBC_CCB</t>
  </si>
  <si>
    <t>AA_WBC_CPB</t>
  </si>
  <si>
    <t>AA_WBC_cryo</t>
  </si>
  <si>
    <t>AA_WBC_L_recovery</t>
  </si>
  <si>
    <t>AA_WBC_NF</t>
  </si>
  <si>
    <t>AA_WBC_plasma</t>
  </si>
  <si>
    <t>AA_WBC_UZ</t>
  </si>
  <si>
    <t>AB1</t>
  </si>
  <si>
    <t>AB2</t>
  </si>
  <si>
    <t>AB3</t>
  </si>
  <si>
    <t>AB4</t>
  </si>
  <si>
    <t>AB5</t>
  </si>
  <si>
    <t>AB6</t>
  </si>
  <si>
    <t>AB7</t>
  </si>
  <si>
    <t>ABmtot_ant</t>
  </si>
  <si>
    <t>ABmtot_ant_520</t>
  </si>
  <si>
    <t>ABmtot_ant_700A</t>
  </si>
  <si>
    <t>ABmtot_ant_810</t>
  </si>
  <si>
    <t>ABmtot_ant_9911</t>
  </si>
  <si>
    <t>ABO1</t>
  </si>
  <si>
    <t>ABO2</t>
  </si>
  <si>
    <t>Discordance ABO-D</t>
  </si>
  <si>
    <t>ABO_plasma1</t>
  </si>
  <si>
    <t>ABO_plasma2</t>
  </si>
  <si>
    <t>ABO_RBC1</t>
  </si>
  <si>
    <t>ABO_RBC2</t>
  </si>
  <si>
    <t>ABstot_ant</t>
  </si>
  <si>
    <t>ABstot_ant_520B</t>
  </si>
  <si>
    <t>ABstot_ant_700B</t>
  </si>
  <si>
    <t>ABstot_ant_810B</t>
  </si>
  <si>
    <t>ABstot_ant_9911B</t>
  </si>
  <si>
    <t>Absorption d'anticorps irréguliers</t>
  </si>
  <si>
    <t>Ab_NIH</t>
  </si>
  <si>
    <t>AD_Afvuldatum</t>
  </si>
  <si>
    <t>AG01</t>
  </si>
  <si>
    <t>AG02</t>
  </si>
  <si>
    <t>AG03</t>
  </si>
  <si>
    <t>AG04</t>
  </si>
  <si>
    <t>AG05</t>
  </si>
  <si>
    <t>AG06</t>
  </si>
  <si>
    <t>AG07</t>
  </si>
  <si>
    <t>AG08</t>
  </si>
  <si>
    <t>AG09</t>
  </si>
  <si>
    <t>AG10</t>
  </si>
  <si>
    <t>AG11</t>
  </si>
  <si>
    <t>AG12</t>
  </si>
  <si>
    <t>AL01</t>
  </si>
  <si>
    <t>Am1_FS</t>
  </si>
  <si>
    <t>Am1_IR</t>
  </si>
  <si>
    <t>Am2_FS</t>
  </si>
  <si>
    <t>Am2_IR</t>
  </si>
  <si>
    <t>Anti_A</t>
  </si>
  <si>
    <t>anti_AB</t>
  </si>
  <si>
    <t>Anti_B</t>
  </si>
  <si>
    <t>anti_G</t>
  </si>
  <si>
    <t>AO_KA</t>
  </si>
  <si>
    <t>Astot_ant</t>
  </si>
  <si>
    <t>Antigène Augustine</t>
  </si>
  <si>
    <t>auto-agglutinatie</t>
  </si>
  <si>
    <t>auto2_KA</t>
  </si>
  <si>
    <t>Auto_B_XM</t>
  </si>
  <si>
    <t>Auto_B_XMDTT</t>
  </si>
  <si>
    <t>Auto_KA</t>
  </si>
  <si>
    <t>auto_KT</t>
  </si>
  <si>
    <t>Auto_T_XM</t>
  </si>
  <si>
    <t>Auto_T_XMDTT</t>
  </si>
  <si>
    <t>auto_XM</t>
  </si>
  <si>
    <t>auto_XMDTT</t>
  </si>
  <si>
    <t>aut_KA</t>
  </si>
  <si>
    <t>a_agglut</t>
  </si>
  <si>
    <t>A_cellen</t>
  </si>
  <si>
    <t>A_cel_2</t>
  </si>
  <si>
    <t>A_CEL_BMT</t>
  </si>
  <si>
    <t>a_hemol</t>
  </si>
  <si>
    <t>Test de Donath Landsteiner</t>
  </si>
  <si>
    <t>Titre anti-A naturel</t>
  </si>
  <si>
    <t>A_PHE_TITER</t>
  </si>
  <si>
    <t>B+M</t>
  </si>
  <si>
    <t>B-M</t>
  </si>
  <si>
    <t>B1F</t>
  </si>
  <si>
    <t>B1_DL</t>
  </si>
  <si>
    <t>B27P1</t>
  </si>
  <si>
    <t>B27P2</t>
  </si>
  <si>
    <t>B27PC</t>
  </si>
  <si>
    <t>B2F</t>
  </si>
  <si>
    <t>B2R</t>
  </si>
  <si>
    <t>B2_DL</t>
  </si>
  <si>
    <t>B3F</t>
  </si>
  <si>
    <t>B3R</t>
  </si>
  <si>
    <t>B3_DL</t>
  </si>
  <si>
    <t>B4F</t>
  </si>
  <si>
    <t>B4R</t>
  </si>
  <si>
    <t>B73NC</t>
  </si>
  <si>
    <t>BDT</t>
  </si>
  <si>
    <t>BDXT</t>
  </si>
  <si>
    <t>Décision</t>
  </si>
  <si>
    <t>BG01</t>
  </si>
  <si>
    <t>BG02</t>
  </si>
  <si>
    <t>BG03</t>
  </si>
  <si>
    <t>BG04</t>
  </si>
  <si>
    <t>BG05</t>
  </si>
  <si>
    <t>BG06</t>
  </si>
  <si>
    <t>BG07</t>
  </si>
  <si>
    <t>BG08</t>
  </si>
  <si>
    <t>BG09</t>
  </si>
  <si>
    <t>BG10</t>
  </si>
  <si>
    <t>BG11</t>
  </si>
  <si>
    <t>BG12</t>
  </si>
  <si>
    <t>BG13</t>
  </si>
  <si>
    <t>BG14</t>
  </si>
  <si>
    <t>BL01</t>
  </si>
  <si>
    <t>bloedgroep_1</t>
  </si>
  <si>
    <t>bloedgroep_2</t>
  </si>
  <si>
    <t>Déterm. des groupes sanguins ABO &amp; Rhesus</t>
  </si>
  <si>
    <t>Conversion ABO après transplantation de moelle osseuse</t>
  </si>
  <si>
    <t>Determination des groupes sanguins ABO &amp; Rhesus</t>
  </si>
  <si>
    <t>Bloedgroep_y</t>
  </si>
  <si>
    <t>Bm1_FS</t>
  </si>
  <si>
    <t>Bm1_IR</t>
  </si>
  <si>
    <t>Bm2_FS</t>
  </si>
  <si>
    <t>Bm2_IR</t>
  </si>
  <si>
    <t>BMCollection</t>
  </si>
  <si>
    <t>BMR_age</t>
  </si>
  <si>
    <t>BMR_ALT</t>
  </si>
  <si>
    <t>BMR_ALT_2</t>
  </si>
  <si>
    <t>BMR_ALT_3</t>
  </si>
  <si>
    <t>BMR_ALT_4</t>
  </si>
  <si>
    <t>BMR_ALT_K</t>
  </si>
  <si>
    <t>BMR_a_ACD</t>
  </si>
  <si>
    <t>BMR_a_clot</t>
  </si>
  <si>
    <t>BMR_a_EDTA</t>
  </si>
  <si>
    <t>BMR_a_hep</t>
  </si>
  <si>
    <t>BMR_CMV</t>
  </si>
  <si>
    <t>BMR_counsel_date</t>
  </si>
  <si>
    <t>BMR_geslacht</t>
  </si>
  <si>
    <t>BMR_gewicht</t>
  </si>
  <si>
    <t>BMR_HBcAb</t>
  </si>
  <si>
    <t>BMR_HBcAb_2</t>
  </si>
  <si>
    <t>BMR_HBcAb_3</t>
  </si>
  <si>
    <t>BMR_HBcAb_4</t>
  </si>
  <si>
    <t>BMR_HBsAb</t>
  </si>
  <si>
    <t>BMR_HBsAb_tit</t>
  </si>
  <si>
    <t>BMR_HBsAg</t>
  </si>
  <si>
    <t>BMR_HBsAg_2</t>
  </si>
  <si>
    <t>BMR_HBsAg_3</t>
  </si>
  <si>
    <t>BMR_HBsAg_4</t>
  </si>
  <si>
    <t>BMR_HCV</t>
  </si>
  <si>
    <t>BMR_HCV_2</t>
  </si>
  <si>
    <t>BMR_HCV_3</t>
  </si>
  <si>
    <t>BMR_HCV_4</t>
  </si>
  <si>
    <t>BMR_HIV</t>
  </si>
  <si>
    <t>BMR_HIV_2</t>
  </si>
  <si>
    <t>BMR_HIV_3</t>
  </si>
  <si>
    <t>BMR_HIV_4</t>
  </si>
  <si>
    <t>BMR_HTLV</t>
  </si>
  <si>
    <t>BMR_HTLV_2</t>
  </si>
  <si>
    <t>BMR_HTLV_3</t>
  </si>
  <si>
    <t>BMR_HTLV_4</t>
  </si>
  <si>
    <t>BMR_inf_consent</t>
  </si>
  <si>
    <t>BMR_insurance</t>
  </si>
  <si>
    <t>BMR_PP</t>
  </si>
  <si>
    <t>BMR_PT</t>
  </si>
  <si>
    <t>BMR_Question</t>
  </si>
  <si>
    <t>BMR_recipient</t>
  </si>
  <si>
    <t>BMR_TPPA</t>
  </si>
  <si>
    <t>BMR_TPPA_2</t>
  </si>
  <si>
    <t>BMR_TPPA_3</t>
  </si>
  <si>
    <t>BMR_TPPA_4</t>
  </si>
  <si>
    <t>BM_A</t>
  </si>
  <si>
    <t>BM_B</t>
  </si>
  <si>
    <t>BM_C</t>
  </si>
  <si>
    <t>BM_DQ</t>
  </si>
  <si>
    <t>BM_DR</t>
  </si>
  <si>
    <t>Bstot_ant</t>
  </si>
  <si>
    <t>B_cel</t>
  </si>
  <si>
    <t>B_cellen</t>
  </si>
  <si>
    <t>B_cel_2</t>
  </si>
  <si>
    <t>B_CEL_BMT</t>
  </si>
  <si>
    <t>B_KA</t>
  </si>
  <si>
    <t>B_KT</t>
  </si>
  <si>
    <t>Titre anti-B naturel</t>
  </si>
  <si>
    <t>B_PHE_TITER</t>
  </si>
  <si>
    <t>C0409N</t>
  </si>
  <si>
    <t>C1_DL</t>
  </si>
  <si>
    <t>C2F</t>
  </si>
  <si>
    <t>C2R</t>
  </si>
  <si>
    <t>C2_DL</t>
  </si>
  <si>
    <t>C3c_DC_R</t>
  </si>
  <si>
    <t>C3d_DC_R</t>
  </si>
  <si>
    <t>C3F</t>
  </si>
  <si>
    <t>C3R</t>
  </si>
  <si>
    <t>C3_DL</t>
  </si>
  <si>
    <t>C4F</t>
  </si>
  <si>
    <t>C4R</t>
  </si>
  <si>
    <t>CB_34_totaal</t>
  </si>
  <si>
    <t>CB_34_totaal_voor</t>
  </si>
  <si>
    <t>CB_afbreken1</t>
  </si>
  <si>
    <t>CB_afbreken2</t>
  </si>
  <si>
    <t>CB_afbreken2x</t>
  </si>
  <si>
    <t>CB_afbreken3</t>
  </si>
  <si>
    <t>CB_afbreken4</t>
  </si>
  <si>
    <t>CB_afbreken5</t>
  </si>
  <si>
    <t>CB_afbreken6</t>
  </si>
  <si>
    <t>CB_afbrekenDK</t>
  </si>
  <si>
    <t>CB_afbrekenEDTA</t>
  </si>
  <si>
    <t>CB_afbrekenMV</t>
  </si>
  <si>
    <t>CB_afbrekenPlasma</t>
  </si>
  <si>
    <t>CB_afbrekenPV</t>
  </si>
  <si>
    <t>CB_afgenomendoor</t>
  </si>
  <si>
    <t>CB_afndatum</t>
  </si>
  <si>
    <t>CB_afnuur</t>
  </si>
  <si>
    <t>CB_afwWBC</t>
  </si>
  <si>
    <t>CB_afwWBC_na</t>
  </si>
  <si>
    <t>CB_bact</t>
  </si>
  <si>
    <t>CB_bact_aer_1</t>
  </si>
  <si>
    <t>CB_bact_aer_1CV</t>
  </si>
  <si>
    <t>CB_bact_aer_2</t>
  </si>
  <si>
    <t>CB_bact_aer_2CV</t>
  </si>
  <si>
    <t>CB_bact_anaer_1</t>
  </si>
  <si>
    <t>CB_bact_anaer_1CV</t>
  </si>
  <si>
    <t>CB_bact_anaer_2</t>
  </si>
  <si>
    <t>CB_bact_anaer_2CV</t>
  </si>
  <si>
    <t>CB_bact_identificatie</t>
  </si>
  <si>
    <t>CB_bact_identificatie_an</t>
  </si>
  <si>
    <t>CB_Balans_ontvangst</t>
  </si>
  <si>
    <t>CB_Balans_verwerking</t>
  </si>
  <si>
    <t>CB_CD34</t>
  </si>
  <si>
    <t>CB_CD34ontvangst</t>
  </si>
  <si>
    <t>CB_CD34ratio</t>
  </si>
  <si>
    <t>CB_CD34totOntv</t>
  </si>
  <si>
    <t>CB_CD34voor</t>
  </si>
  <si>
    <t>CB_centrifuge</t>
  </si>
  <si>
    <t>CB_CFU_GM</t>
  </si>
  <si>
    <t>CB_CFU_Totaal</t>
  </si>
  <si>
    <t>CB_CMV_IgG</t>
  </si>
  <si>
    <t>CB_CMV_IgM</t>
  </si>
  <si>
    <t>CB_CONF_HBV_NAT</t>
  </si>
  <si>
    <t>CB_CONF_HCV_NAT</t>
  </si>
  <si>
    <t>CB_CONF_HIV_NAT</t>
  </si>
  <si>
    <t>CB_cryo</t>
  </si>
  <si>
    <t>CB_C_Label_VR</t>
  </si>
  <si>
    <t>CB_C_Label_VZ</t>
  </si>
  <si>
    <t>CB_Datetime</t>
  </si>
  <si>
    <t>CB_DK_conc</t>
  </si>
  <si>
    <t>CB_DK_t01a</t>
  </si>
  <si>
    <t>CB_DK_t01b</t>
  </si>
  <si>
    <t>CB_DK_t02</t>
  </si>
  <si>
    <t>CB_DK_t03</t>
  </si>
  <si>
    <t>CB_DK_t04</t>
  </si>
  <si>
    <t>CB_DK_t05</t>
  </si>
  <si>
    <t>CB_DK_t06a</t>
  </si>
  <si>
    <t>CB_DK_t06b</t>
  </si>
  <si>
    <t>CB_DK_t06c</t>
  </si>
  <si>
    <t>CB_DK_t07</t>
  </si>
  <si>
    <t>CB_DNAsample</t>
  </si>
  <si>
    <t>CB_dummy</t>
  </si>
  <si>
    <t>CB_Flowcytometer</t>
  </si>
  <si>
    <t>CB_Flowkast</t>
  </si>
  <si>
    <t>CB_gewicht_afname</t>
  </si>
  <si>
    <t>CB_gewicht_afname2</t>
  </si>
  <si>
    <t>CB_HbsAg</t>
  </si>
  <si>
    <t>CB_HBV_NAT</t>
  </si>
  <si>
    <t>CB_HCTtelling_BC</t>
  </si>
  <si>
    <t>CB_HCV</t>
  </si>
  <si>
    <t>CB_HCV_NAT</t>
  </si>
  <si>
    <t>CB_Hematron_CR2</t>
  </si>
  <si>
    <t>CB_Hemopathie</t>
  </si>
  <si>
    <t>CB_HIV</t>
  </si>
  <si>
    <t>CB_HIV_NAT</t>
  </si>
  <si>
    <t>CB_Infuuspomp</t>
  </si>
  <si>
    <t>CB_Invriestoestel</t>
  </si>
  <si>
    <t>CB_Koelkast</t>
  </si>
  <si>
    <t>CB_KT_Vrieszak</t>
  </si>
  <si>
    <t>CB_Lasser_Cryozak</t>
  </si>
  <si>
    <t>CB_Lastoestel_ontvangst</t>
  </si>
  <si>
    <t>CB_Lastoestel_verwerking</t>
  </si>
  <si>
    <t>CB_Lot_Afnamezak</t>
  </si>
  <si>
    <t>CB_Lot_DMSO</t>
  </si>
  <si>
    <t>CB_Lot_HES</t>
  </si>
  <si>
    <t>CB_Lot_Plasmalyte</t>
  </si>
  <si>
    <t>CB_Lot_TBset</t>
  </si>
  <si>
    <t>CB_Lot_Vrieszak</t>
  </si>
  <si>
    <t>CB_Lymfocyten_BC</t>
  </si>
  <si>
    <t>CB_Microscoop</t>
  </si>
  <si>
    <t>CB_Monocyten_BC</t>
  </si>
  <si>
    <t>CB_MV_conc</t>
  </si>
  <si>
    <t>CB_MV_v1</t>
  </si>
  <si>
    <t>CB_MV_v2</t>
  </si>
  <si>
    <t>CB_MV_v3</t>
  </si>
  <si>
    <t>CB_NAT</t>
  </si>
  <si>
    <t>CB_Neutrofielen_BC</t>
  </si>
  <si>
    <t>CB_nRBC</t>
  </si>
  <si>
    <t>CB_opsturen_CB</t>
  </si>
  <si>
    <t>CB_opsturen_CBx</t>
  </si>
  <si>
    <t>CB_opsturen_DNA</t>
  </si>
  <si>
    <t>CB_opsturen_DNAx</t>
  </si>
  <si>
    <t>CB_opsturen_serumMO</t>
  </si>
  <si>
    <t>CB_Optipress</t>
  </si>
  <si>
    <t>CB_Overwrap_sealer</t>
  </si>
  <si>
    <t>CB_plasmaopgestuurd</t>
  </si>
  <si>
    <t>CB_PLT_BC</t>
  </si>
  <si>
    <t>CB_procafwijkingen</t>
  </si>
  <si>
    <t>CB_PV_02</t>
  </si>
  <si>
    <t>CB_PV_conc</t>
  </si>
  <si>
    <t>CB_PV_t1</t>
  </si>
  <si>
    <t>CB_PV_t2</t>
  </si>
  <si>
    <t>CB_PV_t4</t>
  </si>
  <si>
    <t>CB_PV_t5</t>
  </si>
  <si>
    <t>CB_PV_t6</t>
  </si>
  <si>
    <t>CB_PV_t7</t>
  </si>
  <si>
    <t>CB_PV_t8</t>
  </si>
  <si>
    <t>CB_ratio</t>
  </si>
  <si>
    <t>CB_ratio_2</t>
  </si>
  <si>
    <t>CB_ratio_3</t>
  </si>
  <si>
    <t>CB_research_toest</t>
  </si>
  <si>
    <t>CB_Scan_VR</t>
  </si>
  <si>
    <t>CB_Scan_VZ</t>
  </si>
  <si>
    <t>CB_SegmentCT</t>
  </si>
  <si>
    <t>CB_Segment_CT</t>
  </si>
  <si>
    <t>CB_Segment_viabiliteit</t>
  </si>
  <si>
    <t>CB_Start_invriezen</t>
  </si>
  <si>
    <t>CB_Start_Vriesmix</t>
  </si>
  <si>
    <t>CB_Status</t>
  </si>
  <si>
    <t>CB_stopzettenorder</t>
  </si>
  <si>
    <t>CB_Sysmex</t>
  </si>
  <si>
    <t>CB_S_AanvraagVia</t>
  </si>
  <si>
    <t>CB_S_ContactPers</t>
  </si>
  <si>
    <t>CB_S_DatumRapportering</t>
  </si>
  <si>
    <t>CB_S_Fact_Adres</t>
  </si>
  <si>
    <t>CB_S_Landcode</t>
  </si>
  <si>
    <t>CB_S_PatgebDat</t>
  </si>
  <si>
    <t>CB_S_PatId</t>
  </si>
  <si>
    <t>CB_S_PatientNaam</t>
  </si>
  <si>
    <t>CB_S_PrijsStaal</t>
  </si>
  <si>
    <t>CB_S_TransportKost</t>
  </si>
  <si>
    <t>CB_S_TypeAanvraag</t>
  </si>
  <si>
    <t>CB_S_urgentiegraad</t>
  </si>
  <si>
    <t>CB_tijdnaafname</t>
  </si>
  <si>
    <t>CB_Totaal_PLT_BC</t>
  </si>
  <si>
    <t>CB_tot_nRBC</t>
  </si>
  <si>
    <t>CB_trigger</t>
  </si>
  <si>
    <t>CB_TSCD</t>
  </si>
  <si>
    <t>CB_TV1_prod</t>
  </si>
  <si>
    <t>CB_TV1_R</t>
  </si>
  <si>
    <t>CB_TV2_R</t>
  </si>
  <si>
    <t>CB_verdunningsfactor</t>
  </si>
  <si>
    <t>CB_viabiliteit_1</t>
  </si>
  <si>
    <t>CB_viabiliteit_2</t>
  </si>
  <si>
    <t>CB_viro</t>
  </si>
  <si>
    <t>CB_vol_BC</t>
  </si>
  <si>
    <t>CB_Vriescurve</t>
  </si>
  <si>
    <t>CB_vrijgaveK1</t>
  </si>
  <si>
    <t>CB_vrij_moe</t>
  </si>
  <si>
    <t>CB_WBCsysBC</t>
  </si>
  <si>
    <t>CB_WBCtelling</t>
  </si>
  <si>
    <t>CB_WBCtelling_BC</t>
  </si>
  <si>
    <t>CB_WBCtotaalCB</t>
  </si>
  <si>
    <t>CB_WBCtotaalCB_LD</t>
  </si>
  <si>
    <t>CB_WBCtotaal_BC</t>
  </si>
  <si>
    <t>CB_WBCtotaal_frozen</t>
  </si>
  <si>
    <t>CB_WBC_MNC_frozen</t>
  </si>
  <si>
    <t>CB_WBC_SIHON</t>
  </si>
  <si>
    <t>CB_WBC_SIHONpost</t>
  </si>
  <si>
    <t>CB_WBC_totaal_na</t>
  </si>
  <si>
    <t>CB_WBC_totaal_voor</t>
  </si>
  <si>
    <t>cellen_in_miljoen</t>
  </si>
  <si>
    <t>CG01</t>
  </si>
  <si>
    <t>CG02</t>
  </si>
  <si>
    <t>CG03</t>
  </si>
  <si>
    <t>CG04</t>
  </si>
  <si>
    <t>CG05</t>
  </si>
  <si>
    <t>CG06</t>
  </si>
  <si>
    <t>CG07</t>
  </si>
  <si>
    <t>CG08</t>
  </si>
  <si>
    <t>CG09</t>
  </si>
  <si>
    <t>CG10</t>
  </si>
  <si>
    <t>CG11</t>
  </si>
  <si>
    <t>CG12</t>
  </si>
  <si>
    <t>Antigène Cha</t>
  </si>
  <si>
    <t>CL01</t>
  </si>
  <si>
    <t>Antigène Coa</t>
  </si>
  <si>
    <t>Antigène Cob</t>
  </si>
  <si>
    <t>Cob genotype, Colton</t>
  </si>
  <si>
    <t>Comp_TT_ABC</t>
  </si>
  <si>
    <t>Comp_TT_Andere_Cellen</t>
  </si>
  <si>
    <t>Comp_TT_DR2</t>
  </si>
  <si>
    <t>Comp_TT_DR7</t>
  </si>
  <si>
    <t>ConcDNA</t>
  </si>
  <si>
    <t>Conc_allo_BM</t>
  </si>
  <si>
    <t>CONF_BLOT_hcv</t>
  </si>
  <si>
    <t>CONF_BLOT_hiv</t>
  </si>
  <si>
    <t>CONF_BLOT_HTLV</t>
  </si>
  <si>
    <t>CONF_ELISA</t>
  </si>
  <si>
    <t>CONF_HBcAb_MEIA</t>
  </si>
  <si>
    <t>CONF_HBsAg_MEIA</t>
  </si>
  <si>
    <t>conf_HCV_ELISA</t>
  </si>
  <si>
    <t>CONF_IF_syf</t>
  </si>
  <si>
    <t>CONF_INT</t>
  </si>
  <si>
    <t>CONF_INT_HBcAB</t>
  </si>
  <si>
    <t>CONF_INT_HBV</t>
  </si>
  <si>
    <t>CONF_INT_hcv</t>
  </si>
  <si>
    <t>CONF_INT_HTLV</t>
  </si>
  <si>
    <t>CONF_INT_syf</t>
  </si>
  <si>
    <t>CONF_MEIA_HCV</t>
  </si>
  <si>
    <t>CONF_RPR</t>
  </si>
  <si>
    <t>CONF_TPHA</t>
  </si>
  <si>
    <t>Cont_susp_OND</t>
  </si>
  <si>
    <t>Con_dir</t>
  </si>
  <si>
    <t>Cs1</t>
  </si>
  <si>
    <t>Cs2</t>
  </si>
  <si>
    <t>Antigène resus Cw  (RH8)</t>
  </si>
  <si>
    <t>CyclerCheck</t>
  </si>
  <si>
    <t>Antigène rhesus C (RH2)</t>
  </si>
  <si>
    <t>D1_cont</t>
  </si>
  <si>
    <t>D2_cont</t>
  </si>
  <si>
    <t>D6_sus</t>
  </si>
  <si>
    <t>DateofCollection</t>
  </si>
  <si>
    <t>DAT_A</t>
  </si>
  <si>
    <t>DAT_dummy_baby</t>
  </si>
  <si>
    <t>Coombs specifique C3d</t>
  </si>
  <si>
    <t>Coombs specifique IgA</t>
  </si>
  <si>
    <t>Coombs specifique IGG</t>
  </si>
  <si>
    <t>Antigène Diego b</t>
  </si>
  <si>
    <t>Coombs specifique C3c</t>
  </si>
  <si>
    <t>DAT Interpretation</t>
  </si>
  <si>
    <t>Coombs specifique IgM</t>
  </si>
  <si>
    <t>DNA_acceptatie_MOD</t>
  </si>
  <si>
    <t>DNA_concentratie_HR</t>
  </si>
  <si>
    <t>DNA_ratio_HR</t>
  </si>
  <si>
    <t>dNTP</t>
  </si>
  <si>
    <t>Dob genotype, Dombrock</t>
  </si>
  <si>
    <t>donorID</t>
  </si>
  <si>
    <t>DP1</t>
  </si>
  <si>
    <t>DP1L01</t>
  </si>
  <si>
    <t>DP2</t>
  </si>
  <si>
    <t>DP2F</t>
  </si>
  <si>
    <t>DP2R</t>
  </si>
  <si>
    <t>DP3</t>
  </si>
  <si>
    <t>DP4</t>
  </si>
  <si>
    <t>DP5</t>
  </si>
  <si>
    <t>DP6</t>
  </si>
  <si>
    <t>DP7</t>
  </si>
  <si>
    <t>DPB1_2</t>
  </si>
  <si>
    <t>DPBtot_770</t>
  </si>
  <si>
    <t>DPBtot_780</t>
  </si>
  <si>
    <t>DQ3F</t>
  </si>
  <si>
    <t>DQ3R</t>
  </si>
  <si>
    <t>HLA-DQA1 allel 1 (lage resolutie)</t>
  </si>
  <si>
    <t>DQBG01</t>
  </si>
  <si>
    <t>DQBG02</t>
  </si>
  <si>
    <t>DQBG03</t>
  </si>
  <si>
    <t>DQBG04</t>
  </si>
  <si>
    <t>DQBG05</t>
  </si>
  <si>
    <t>DQBG06</t>
  </si>
  <si>
    <t>DQBL01</t>
  </si>
  <si>
    <t>DQBL02</t>
  </si>
  <si>
    <t>DQs1</t>
  </si>
  <si>
    <t>DQs2</t>
  </si>
  <si>
    <t>DQstot_ant</t>
  </si>
  <si>
    <t>DR1G01</t>
  </si>
  <si>
    <t>DR1G02</t>
  </si>
  <si>
    <t>DR1G03</t>
  </si>
  <si>
    <t>DR1G04</t>
  </si>
  <si>
    <t>DR1G05</t>
  </si>
  <si>
    <t>DR1G06</t>
  </si>
  <si>
    <t>DR1G07</t>
  </si>
  <si>
    <t>DR1G08</t>
  </si>
  <si>
    <t>DR1G09</t>
  </si>
  <si>
    <t>DR1G10</t>
  </si>
  <si>
    <t>DR1G11</t>
  </si>
  <si>
    <t>DR1G12</t>
  </si>
  <si>
    <t>DR1G13</t>
  </si>
  <si>
    <t>DR1G14</t>
  </si>
  <si>
    <t>DR1P01</t>
  </si>
  <si>
    <t>DR2F</t>
  </si>
  <si>
    <t>DR2R</t>
  </si>
  <si>
    <t>DR3L01</t>
  </si>
  <si>
    <t>DR4L01</t>
  </si>
  <si>
    <t>DR5L01</t>
  </si>
  <si>
    <t>DR86</t>
  </si>
  <si>
    <t>Dra</t>
  </si>
  <si>
    <t>Dratypering</t>
  </si>
  <si>
    <t>DRB1+3+4+5_Strip1</t>
  </si>
  <si>
    <t>DRB1+3+4+5_Strip2</t>
  </si>
  <si>
    <t>DRB1_1_FS</t>
  </si>
  <si>
    <t>DRB1_1_IR</t>
  </si>
  <si>
    <t>DRB1_2_FS</t>
  </si>
  <si>
    <t>DRB1_2_IR</t>
  </si>
  <si>
    <t>DRB1_Strip1</t>
  </si>
  <si>
    <t>HLA-DRB3-5</t>
  </si>
  <si>
    <t>DRB_LIRAS_BROAD_1</t>
  </si>
  <si>
    <t>DRB_LIRAS_BROAD_2</t>
  </si>
  <si>
    <t>DRB_LIRAS_BROAD_3</t>
  </si>
  <si>
    <t>DRB_LIRAS_BROAD_4</t>
  </si>
  <si>
    <t>DRB_LIRAS_DETAIL</t>
  </si>
  <si>
    <t>DRDQstot_ant</t>
  </si>
  <si>
    <t>DRDQstot_ant_620B</t>
  </si>
  <si>
    <t>DRDQstot_ant_740B</t>
  </si>
  <si>
    <t>DRDQstot_ant_750B</t>
  </si>
  <si>
    <t>DRDQstot_ant_850B</t>
  </si>
  <si>
    <t>DRDQstot_ant_9851B</t>
  </si>
  <si>
    <t>DRmtot_ant_620</t>
  </si>
  <si>
    <t>DRmtot_ant_740A</t>
  </si>
  <si>
    <t>DRmtot_ant_750A</t>
  </si>
  <si>
    <t>DRmtot_ant_850</t>
  </si>
  <si>
    <t>DRmtot_ant_9851</t>
  </si>
  <si>
    <t>DRstot_ant</t>
  </si>
  <si>
    <t>DS</t>
  </si>
  <si>
    <t>DummyHLA</t>
  </si>
  <si>
    <t>dummytest</t>
  </si>
  <si>
    <t>Dummy_Besluit</t>
  </si>
  <si>
    <t>Dummy_reagens</t>
  </si>
  <si>
    <t>DumPiekSerum</t>
  </si>
  <si>
    <t>DumPostTX</t>
  </si>
  <si>
    <t>DumPreTX</t>
  </si>
  <si>
    <t>dum_10002</t>
  </si>
  <si>
    <t>dum_10003</t>
  </si>
  <si>
    <t>dum_10011</t>
  </si>
  <si>
    <t>dum_10012</t>
  </si>
  <si>
    <t>dum_1aHRTklasseI</t>
  </si>
  <si>
    <t>dum_1aHRTklasseI+C</t>
  </si>
  <si>
    <t>dum_8206</t>
  </si>
  <si>
    <t>dum_8208</t>
  </si>
  <si>
    <t>dum_8291</t>
  </si>
  <si>
    <t>dum_8294</t>
  </si>
  <si>
    <t>Dum_CB</t>
  </si>
  <si>
    <t>Dum_CB_DNA</t>
  </si>
  <si>
    <t>Dum_Dag0</t>
  </si>
  <si>
    <t>Dum_DONOR</t>
  </si>
  <si>
    <t>Dum_DTT_Bewaren</t>
  </si>
  <si>
    <t>Dum_DV12_DTT</t>
  </si>
  <si>
    <t>Dum_DV12_PB</t>
  </si>
  <si>
    <t>Dum_DV12_SSXM</t>
  </si>
  <si>
    <t>Dum_DV6_DTT</t>
  </si>
  <si>
    <t>Dum_DV6_XM</t>
  </si>
  <si>
    <t>Dum_EKEDNA</t>
  </si>
  <si>
    <t>Dum_EKESer</t>
  </si>
  <si>
    <t>Dum_Rariteitenkabinet</t>
  </si>
  <si>
    <t>D_co_TITER</t>
  </si>
  <si>
    <t>D_mol</t>
  </si>
  <si>
    <t>Rhésus D partielle moleculaire</t>
  </si>
  <si>
    <t>Rhésus D faible moleculaire</t>
  </si>
  <si>
    <t>D_phe_TITER</t>
  </si>
  <si>
    <t>EC-BG-1</t>
  </si>
  <si>
    <t>EC-BG-2</t>
  </si>
  <si>
    <t>EC-BG-3</t>
  </si>
  <si>
    <t>EC-BG-4</t>
  </si>
  <si>
    <t>EC-BG-5</t>
  </si>
  <si>
    <t>EC2_ID_1</t>
  </si>
  <si>
    <t>EC_BG_10</t>
  </si>
  <si>
    <t>EC_BG_11</t>
  </si>
  <si>
    <t>EC_BG_12</t>
  </si>
  <si>
    <t>EC_BG_13</t>
  </si>
  <si>
    <t>EC_BG_14</t>
  </si>
  <si>
    <t>EC_BG_15</t>
  </si>
  <si>
    <t>EC_BG_16</t>
  </si>
  <si>
    <t>EC_BG_17</t>
  </si>
  <si>
    <t>EC_BG_18</t>
  </si>
  <si>
    <t>EC_BG_19</t>
  </si>
  <si>
    <t>EC_BG_20</t>
  </si>
  <si>
    <t>EC_BG_21</t>
  </si>
  <si>
    <t>EC_BG_22</t>
  </si>
  <si>
    <t>EC_BG_23</t>
  </si>
  <si>
    <t>EC_BG_24</t>
  </si>
  <si>
    <t>EC_BG_25</t>
  </si>
  <si>
    <t>EC_BG_26</t>
  </si>
  <si>
    <t>EC_BG_27</t>
  </si>
  <si>
    <t>EC_BG_28</t>
  </si>
  <si>
    <t>EC_BG_29</t>
  </si>
  <si>
    <t>EC_BG_3</t>
  </si>
  <si>
    <t>EC_BG_30</t>
  </si>
  <si>
    <t>EC_BG_4</t>
  </si>
  <si>
    <t>EC_BG_5</t>
  </si>
  <si>
    <t>EC_BG_6</t>
  </si>
  <si>
    <t>EC_BG_7</t>
  </si>
  <si>
    <t>EC_BG_8</t>
  </si>
  <si>
    <t>EC_BG_9</t>
  </si>
  <si>
    <t>EC_ID_10</t>
  </si>
  <si>
    <t>EC_ID_11</t>
  </si>
  <si>
    <t>EC_ID_12</t>
  </si>
  <si>
    <t>EC_ID_13</t>
  </si>
  <si>
    <t>EC_ID_14</t>
  </si>
  <si>
    <t>EC_ID_15</t>
  </si>
  <si>
    <t>EC_ID_16</t>
  </si>
  <si>
    <t>EC_ID_17</t>
  </si>
  <si>
    <t>EC_ID_18</t>
  </si>
  <si>
    <t>EC_ID_19</t>
  </si>
  <si>
    <t>EC_ID_20</t>
  </si>
  <si>
    <t>EC_ID_21</t>
  </si>
  <si>
    <t>EC_ID_22</t>
  </si>
  <si>
    <t>EC_ID_23</t>
  </si>
  <si>
    <t>EC_ID_24</t>
  </si>
  <si>
    <t>EC_ID_25</t>
  </si>
  <si>
    <t>EC_ID_26</t>
  </si>
  <si>
    <t>EC_ID_27</t>
  </si>
  <si>
    <t>EC_ID_28</t>
  </si>
  <si>
    <t>EC_ID_29</t>
  </si>
  <si>
    <t>EC_ID_3</t>
  </si>
  <si>
    <t>EC_ID_30</t>
  </si>
  <si>
    <t>EC_ID_4</t>
  </si>
  <si>
    <t>EC_ID_5</t>
  </si>
  <si>
    <t>EC_ID_6</t>
  </si>
  <si>
    <t>EC_ID_7</t>
  </si>
  <si>
    <t>EC_ID_8</t>
  </si>
  <si>
    <t>EC_ID_9</t>
  </si>
  <si>
    <t>Elution</t>
  </si>
  <si>
    <t>ELXPROEF_1</t>
  </si>
  <si>
    <t>ELXPROEF_10</t>
  </si>
  <si>
    <t>ELXPROEF_11</t>
  </si>
  <si>
    <t>ELXPROEF_12</t>
  </si>
  <si>
    <t>ELXPROEF_13</t>
  </si>
  <si>
    <t>ELXPROEF_14</t>
  </si>
  <si>
    <t>ELXPROEF_15</t>
  </si>
  <si>
    <t>ELXPROEF_16</t>
  </si>
  <si>
    <t>ELXPROEF_17</t>
  </si>
  <si>
    <t>ELXPROEF_18</t>
  </si>
  <si>
    <t>ELXPROEF_19</t>
  </si>
  <si>
    <t>ELXPROEF_2</t>
  </si>
  <si>
    <t>ELXPROEF_20</t>
  </si>
  <si>
    <t>ELXPROEF_21</t>
  </si>
  <si>
    <t>ELXPROEF_22</t>
  </si>
  <si>
    <t>ELXPROEF_23</t>
  </si>
  <si>
    <t>ELXPROEF_24</t>
  </si>
  <si>
    <t>ELXPROEF_25</t>
  </si>
  <si>
    <t>ELXPROEF_26</t>
  </si>
  <si>
    <t>ELXPROEF_27</t>
  </si>
  <si>
    <t>ELXPROEF_28</t>
  </si>
  <si>
    <t>ELXPROEF_29</t>
  </si>
  <si>
    <t>ELXPROEF_3</t>
  </si>
  <si>
    <t>ELXPROEF_30</t>
  </si>
  <si>
    <t>ELXPROEF_4</t>
  </si>
  <si>
    <t>ELXPROEF_5</t>
  </si>
  <si>
    <t>ELXPROEF_6</t>
  </si>
  <si>
    <t>ELXPROEF_7</t>
  </si>
  <si>
    <t>ELXPROEF_8</t>
  </si>
  <si>
    <t>ELXPROEF_9</t>
  </si>
  <si>
    <t>EXOS</t>
  </si>
  <si>
    <t>E_A1_KA</t>
  </si>
  <si>
    <t>E_A1_KT</t>
  </si>
  <si>
    <t>E_auto2_KA</t>
  </si>
  <si>
    <t>E_auto_KT</t>
  </si>
  <si>
    <t>E_B_KA</t>
  </si>
  <si>
    <t>E_B_KT</t>
  </si>
  <si>
    <t>Antigène rhesus E (RH3)</t>
  </si>
  <si>
    <t>E_Ocordb_KA</t>
  </si>
  <si>
    <t>E_Ocord_KT</t>
  </si>
  <si>
    <t>E_zout_1KA</t>
  </si>
  <si>
    <t>E_zout_1KT</t>
  </si>
  <si>
    <t>E_zout_2KA</t>
  </si>
  <si>
    <t>E_zout_2KT</t>
  </si>
  <si>
    <t>E_zout_3KA</t>
  </si>
  <si>
    <t>E_zout_3KT</t>
  </si>
  <si>
    <t>Détection</t>
  </si>
  <si>
    <t>Foetale_cel_1</t>
  </si>
  <si>
    <t>Foetale_cel_2</t>
  </si>
  <si>
    <t>Foetale_cel_3</t>
  </si>
  <si>
    <t>FOETTEL</t>
  </si>
  <si>
    <t>Followup1</t>
  </si>
  <si>
    <t>Followup2</t>
  </si>
  <si>
    <t>FST</t>
  </si>
  <si>
    <t>Antigène Fy a (FY1)</t>
  </si>
  <si>
    <t>Antigène Fy b (FY2)</t>
  </si>
  <si>
    <t>Antigène Ge</t>
  </si>
  <si>
    <t>Antigène Gregory</t>
  </si>
  <si>
    <t>Antigène H (H1)</t>
  </si>
  <si>
    <t>HBV_PCR</t>
  </si>
  <si>
    <t>HCV_PCR</t>
  </si>
  <si>
    <t>Incident transfusionnel</t>
  </si>
  <si>
    <t>Hist_Pos_scr</t>
  </si>
  <si>
    <t>HIV_PCR</t>
  </si>
  <si>
    <t>HLA-AB</t>
  </si>
  <si>
    <t>HM10</t>
  </si>
  <si>
    <t>HM16</t>
  </si>
  <si>
    <t xml:space="preserve">HPA-1 </t>
  </si>
  <si>
    <t>HPA-15</t>
  </si>
  <si>
    <t>HPA-2</t>
  </si>
  <si>
    <t>HPA-3</t>
  </si>
  <si>
    <t>HPA_5o</t>
  </si>
  <si>
    <t>HPA-5</t>
  </si>
  <si>
    <t>H_Wachtlijst</t>
  </si>
  <si>
    <t xml:space="preserve">Antigène I </t>
  </si>
  <si>
    <t>IC_10</t>
  </si>
  <si>
    <t>IC_11</t>
  </si>
  <si>
    <t>IC_12</t>
  </si>
  <si>
    <t>IC_13</t>
  </si>
  <si>
    <t>IC_14</t>
  </si>
  <si>
    <t>IC_15</t>
  </si>
  <si>
    <t>IC_16</t>
  </si>
  <si>
    <t>IC_17</t>
  </si>
  <si>
    <t>IC_18</t>
  </si>
  <si>
    <t>IC_19</t>
  </si>
  <si>
    <t>IC_20</t>
  </si>
  <si>
    <t>IC_21</t>
  </si>
  <si>
    <t>IC_22</t>
  </si>
  <si>
    <t>IC_23</t>
  </si>
  <si>
    <t>IC_24</t>
  </si>
  <si>
    <t>IC_25</t>
  </si>
  <si>
    <t>IC_26</t>
  </si>
  <si>
    <t>IC_27</t>
  </si>
  <si>
    <t>IC_28</t>
  </si>
  <si>
    <t>IC_29</t>
  </si>
  <si>
    <t>IC_3</t>
  </si>
  <si>
    <t>IC_30</t>
  </si>
  <si>
    <t>IC_4</t>
  </si>
  <si>
    <t>IC_5</t>
  </si>
  <si>
    <t>IC_6</t>
  </si>
  <si>
    <t>IC_7</t>
  </si>
  <si>
    <t>IC_8</t>
  </si>
  <si>
    <t>IC_9</t>
  </si>
  <si>
    <t>IC_fam</t>
  </si>
  <si>
    <t>identification éluat</t>
  </si>
  <si>
    <t>identification éluat (2ieme)</t>
  </si>
  <si>
    <t>identification éluat (3ieme)</t>
  </si>
  <si>
    <t>identification éluat (4ieme)</t>
  </si>
  <si>
    <t>ID_IC_7</t>
  </si>
  <si>
    <t>IgA_DC_R</t>
  </si>
  <si>
    <t>IgM_DC_R</t>
  </si>
  <si>
    <t>Anti-A immun</t>
  </si>
  <si>
    <t>Anti-B immun</t>
  </si>
  <si>
    <t>Antigène In b</t>
  </si>
  <si>
    <t>indC1_E</t>
  </si>
  <si>
    <t>indC2_E</t>
  </si>
  <si>
    <t>indC5_E</t>
  </si>
  <si>
    <t>indCA_E</t>
  </si>
  <si>
    <t>indCB_E</t>
  </si>
  <si>
    <t>indC_A1</t>
  </si>
  <si>
    <t>indC_A2</t>
  </si>
  <si>
    <t>indC_A3</t>
  </si>
  <si>
    <t>IndC_B1</t>
  </si>
  <si>
    <t>indC_B2</t>
  </si>
  <si>
    <t>IndC_B3</t>
  </si>
  <si>
    <t>INF_001</t>
  </si>
  <si>
    <t>INF_002</t>
  </si>
  <si>
    <t>INF_003</t>
  </si>
  <si>
    <t>INF_004</t>
  </si>
  <si>
    <t>INF_005</t>
  </si>
  <si>
    <t>INF_006</t>
  </si>
  <si>
    <t>INF_007</t>
  </si>
  <si>
    <t>INF_013</t>
  </si>
  <si>
    <t>INF_016</t>
  </si>
  <si>
    <t>INF_019</t>
  </si>
  <si>
    <t>INF_021</t>
  </si>
  <si>
    <t>INF_025</t>
  </si>
  <si>
    <t>INF_027</t>
  </si>
  <si>
    <t>INT_allo_XM</t>
  </si>
  <si>
    <t>INT_all_TF1</t>
  </si>
  <si>
    <t>INT_all_TF2</t>
  </si>
  <si>
    <t>INT_all_TF3</t>
  </si>
  <si>
    <t>INT_all_TF4</t>
  </si>
  <si>
    <t>INT_all_TF5</t>
  </si>
  <si>
    <t>INT_all_TF6</t>
  </si>
  <si>
    <t>INT_all_TF7</t>
  </si>
  <si>
    <t>INT_all_TF8</t>
  </si>
  <si>
    <t>INT_auto_XM</t>
  </si>
  <si>
    <t>INT_k50_QC</t>
  </si>
  <si>
    <t>INT_S20</t>
  </si>
  <si>
    <t>INT_S50</t>
  </si>
  <si>
    <t>Iso_KS</t>
  </si>
  <si>
    <t>IS_10</t>
  </si>
  <si>
    <t>IS_11</t>
  </si>
  <si>
    <t>IS_12</t>
  </si>
  <si>
    <t>IS_13</t>
  </si>
  <si>
    <t>IS_14</t>
  </si>
  <si>
    <t>IS_15</t>
  </si>
  <si>
    <t>IS_16</t>
  </si>
  <si>
    <t>IS_17</t>
  </si>
  <si>
    <t>IS_18</t>
  </si>
  <si>
    <t>IS_19</t>
  </si>
  <si>
    <t>IS_20</t>
  </si>
  <si>
    <t>IS_21</t>
  </si>
  <si>
    <t>IS_22</t>
  </si>
  <si>
    <t>IS_23</t>
  </si>
  <si>
    <t>IS_232</t>
  </si>
  <si>
    <t>IS_24</t>
  </si>
  <si>
    <t>IS_25</t>
  </si>
  <si>
    <t>IS_26</t>
  </si>
  <si>
    <t>IS_27</t>
  </si>
  <si>
    <t>IS_28</t>
  </si>
  <si>
    <t>IS_29</t>
  </si>
  <si>
    <t>IS_3</t>
  </si>
  <si>
    <t>IS_30</t>
  </si>
  <si>
    <t>IS_4</t>
  </si>
  <si>
    <t>IS_5</t>
  </si>
  <si>
    <t>IS_6</t>
  </si>
  <si>
    <t>IS_7</t>
  </si>
  <si>
    <t>IS_8</t>
  </si>
  <si>
    <t>IS_9</t>
  </si>
  <si>
    <t>IS_fam</t>
  </si>
  <si>
    <t>IS_LM</t>
  </si>
  <si>
    <t>Antigène Jka (JK1)</t>
  </si>
  <si>
    <t>Antigène Jk a (JK1)</t>
  </si>
  <si>
    <t>Antigène Jkb (JK2)</t>
  </si>
  <si>
    <t>Antigène Jk b (JK2)</t>
  </si>
  <si>
    <t>Antigène JMH</t>
  </si>
  <si>
    <t>Antigène Jr a</t>
  </si>
  <si>
    <t>Antigène Js a (KEL5)</t>
  </si>
  <si>
    <t>Antigène Js b (KEL6)</t>
  </si>
  <si>
    <t>Antigène K (KEL1)</t>
  </si>
  <si>
    <t>Recherche AF</t>
  </si>
  <si>
    <t>Antigène rhesus c (RH4)</t>
  </si>
  <si>
    <t>Antigène rhesus e (RH5)</t>
  </si>
  <si>
    <t xml:space="preserve">Antigène i </t>
  </si>
  <si>
    <t>KIR Ligand Mismatch</t>
  </si>
  <si>
    <t>KIR Ligand Mismatch Groep</t>
  </si>
  <si>
    <t>Antigène k (KEL2)</t>
  </si>
  <si>
    <t>Antigène k (KEL 2)</t>
  </si>
  <si>
    <t>Kleihauer</t>
  </si>
  <si>
    <t>Nombre mL de sang foetal</t>
  </si>
  <si>
    <t>Antigène Kna</t>
  </si>
  <si>
    <t>Antigène Kp a (KEL3)</t>
  </si>
  <si>
    <t>Antigène Kp b (KEL4)</t>
  </si>
  <si>
    <t>Kruis2_1</t>
  </si>
  <si>
    <t>Kruismonster</t>
  </si>
  <si>
    <t>kruisproef_10</t>
  </si>
  <si>
    <t>kruisproef_11</t>
  </si>
  <si>
    <t>kruisproef_12</t>
  </si>
  <si>
    <t>kruisproef_13</t>
  </si>
  <si>
    <t>kruisproef_14</t>
  </si>
  <si>
    <t>kruisproef_15</t>
  </si>
  <si>
    <t>kruisproef_16</t>
  </si>
  <si>
    <t>kruisproef_17</t>
  </si>
  <si>
    <t>kruisproef_18</t>
  </si>
  <si>
    <t>kruisproef_19</t>
  </si>
  <si>
    <t>kruisproef_20</t>
  </si>
  <si>
    <t>kruisproef_21</t>
  </si>
  <si>
    <t>kruisproef_22</t>
  </si>
  <si>
    <t>kruisproef_23</t>
  </si>
  <si>
    <t>kruisproef_24</t>
  </si>
  <si>
    <t>kruisproef_25</t>
  </si>
  <si>
    <t>kruisproef_26</t>
  </si>
  <si>
    <t>kruisproef_27</t>
  </si>
  <si>
    <t>kruisproef_28</t>
  </si>
  <si>
    <t>kruisproef_29</t>
  </si>
  <si>
    <t>Kruisproef_3</t>
  </si>
  <si>
    <t>kruisproef_30</t>
  </si>
  <si>
    <t>kruisproef_4</t>
  </si>
  <si>
    <t>kruisproef_5</t>
  </si>
  <si>
    <t>kruisproef_6</t>
  </si>
  <si>
    <t>kruisproef_7</t>
  </si>
  <si>
    <t>kruisproef_8</t>
  </si>
  <si>
    <t>kruisproef_9</t>
  </si>
  <si>
    <t>kruisproef_fam</t>
  </si>
  <si>
    <t>Antigène s (MNS4)</t>
  </si>
  <si>
    <t>Antigène K (KEL 1)</t>
  </si>
  <si>
    <t>K_w</t>
  </si>
  <si>
    <t>K__typering_A</t>
  </si>
  <si>
    <t>Labels_Scannen</t>
  </si>
  <si>
    <t>Antigène Lan</t>
  </si>
  <si>
    <t>Antigène Le a (LE1)</t>
  </si>
  <si>
    <t>Antigène Le b (LE2)</t>
  </si>
  <si>
    <t>Leucapheresis</t>
  </si>
  <si>
    <t>LM1B</t>
  </si>
  <si>
    <t>LM2B</t>
  </si>
  <si>
    <t>LMCJ</t>
  </si>
  <si>
    <t>LMCJS</t>
  </si>
  <si>
    <t>LMNC</t>
  </si>
  <si>
    <t>LMPC</t>
  </si>
  <si>
    <t>LMWB</t>
  </si>
  <si>
    <t>LMXB</t>
  </si>
  <si>
    <t>Lotnummer</t>
  </si>
  <si>
    <t>LSA1B</t>
  </si>
  <si>
    <t>LSA2B</t>
  </si>
  <si>
    <t>LSACJ</t>
  </si>
  <si>
    <t>LSAWB</t>
  </si>
  <si>
    <t>Antigène Lu a (LU1)</t>
  </si>
  <si>
    <t>Antigène Lu b (LU2)</t>
  </si>
  <si>
    <t xml:space="preserve">Determination des sous groupes rhesus C,E,c,e  </t>
  </si>
  <si>
    <t>Antigène M (MNS1)</t>
  </si>
  <si>
    <t>Test de compatibilité Major</t>
  </si>
  <si>
    <t>Mat_ontv_op</t>
  </si>
  <si>
    <t>Mat_verz_naar</t>
  </si>
  <si>
    <t>Mat_verz_op</t>
  </si>
  <si>
    <t>MeNrRefMat</t>
  </si>
  <si>
    <t>MgCl</t>
  </si>
  <si>
    <t>Test de compatibilité Minor</t>
  </si>
  <si>
    <t>MX_A</t>
  </si>
  <si>
    <t>MX_B</t>
  </si>
  <si>
    <t>MX_C</t>
  </si>
  <si>
    <t>MX_DQ</t>
  </si>
  <si>
    <t>MX_DR</t>
  </si>
  <si>
    <t>M_AMUNACCBijOpname</t>
  </si>
  <si>
    <t>M_ConcExterneTypering</t>
  </si>
  <si>
    <t>M_MUD_SearchReactivate</t>
  </si>
  <si>
    <t>M_positie_1</t>
  </si>
  <si>
    <t>M_positie_2</t>
  </si>
  <si>
    <t>M_positie_3</t>
  </si>
  <si>
    <t>M_RefNr</t>
  </si>
  <si>
    <t>Antigène N (MNS2)</t>
  </si>
  <si>
    <t>Anti-A naturel</t>
  </si>
  <si>
    <t>Anti-B naturel</t>
  </si>
  <si>
    <t>NBB_monster</t>
  </si>
  <si>
    <t>Oadult_KA</t>
  </si>
  <si>
    <t>Ocordb_KA</t>
  </si>
  <si>
    <t>Ocord_KA</t>
  </si>
  <si>
    <t>Ocord_KT</t>
  </si>
  <si>
    <t>Opap_KA</t>
  </si>
  <si>
    <t>Remarques:</t>
  </si>
  <si>
    <t>Opm2</t>
  </si>
  <si>
    <t>OpmHRT</t>
  </si>
  <si>
    <t>Opm_kruisproef</t>
  </si>
  <si>
    <t>OPM_KS</t>
  </si>
  <si>
    <t>ORD1RKG</t>
  </si>
  <si>
    <t>ORD2RKG</t>
  </si>
  <si>
    <t>ORD3RKG</t>
  </si>
  <si>
    <t>ORD4RKG</t>
  </si>
  <si>
    <t>ORD5RKG</t>
  </si>
  <si>
    <t>ORD9RKG</t>
  </si>
  <si>
    <t>Order_commentaar</t>
  </si>
  <si>
    <t>O_cel_1</t>
  </si>
  <si>
    <t>O_cel_2</t>
  </si>
  <si>
    <t>O_cel_3</t>
  </si>
  <si>
    <t>Antigène P1 (P1)</t>
  </si>
  <si>
    <t>P3x212_11F1</t>
  </si>
  <si>
    <t>P3x212_23B10</t>
  </si>
  <si>
    <t>P3x241</t>
  </si>
  <si>
    <t>P3x249</t>
  </si>
  <si>
    <t>P3x290</t>
  </si>
  <si>
    <t>P3x35</t>
  </si>
  <si>
    <t>P3x61</t>
  </si>
  <si>
    <t>pap_1</t>
  </si>
  <si>
    <t>pap_2</t>
  </si>
  <si>
    <t>pap_3</t>
  </si>
  <si>
    <t>POP7</t>
  </si>
  <si>
    <t>Pos_B20_DTT</t>
  </si>
  <si>
    <t>pos_DTT_KS</t>
  </si>
  <si>
    <t>Pos_DTT_SP22_H</t>
  </si>
  <si>
    <t>pos_K50</t>
  </si>
  <si>
    <t>pos_KS20</t>
  </si>
  <si>
    <t>pos_S20</t>
  </si>
  <si>
    <t>pos_S50</t>
  </si>
  <si>
    <t>Pos_SP22_H</t>
  </si>
  <si>
    <t>PRA_B_DTT</t>
  </si>
  <si>
    <t>PRA_CDC_H</t>
  </si>
  <si>
    <t>PRA_CDC_H_1</t>
  </si>
  <si>
    <t>PRA_DTT</t>
  </si>
  <si>
    <t>PRA_DTT_22_H</t>
  </si>
  <si>
    <t>PRA Frozen Cell Tray (IgG)</t>
  </si>
  <si>
    <t>PRA_ELISA_II</t>
  </si>
  <si>
    <t>PRA_K50</t>
  </si>
  <si>
    <t>PRA_S20</t>
  </si>
  <si>
    <t>PRA_S50</t>
  </si>
  <si>
    <t>PRA_voorlopig</t>
  </si>
  <si>
    <t>PRA_zonder</t>
  </si>
  <si>
    <t>Pre_TXAanvragen</t>
  </si>
  <si>
    <t>PSL</t>
  </si>
  <si>
    <t>RAepitope</t>
  </si>
  <si>
    <t>Identification anticorps (2ieme)</t>
  </si>
  <si>
    <t>Identification anticorps (3ieme)</t>
  </si>
  <si>
    <t>Identification anticorps (4ieme)</t>
  </si>
  <si>
    <t>Identification anticorps (5ieme)</t>
  </si>
  <si>
    <t>Identification anticorps (6ieme)</t>
  </si>
  <si>
    <t>Identification anticorps (7ieme)</t>
  </si>
  <si>
    <t>RelatiesInvullen</t>
  </si>
  <si>
    <t>Recherche (LISS/Coombs 37°C)</t>
  </si>
  <si>
    <t>ResusD</t>
  </si>
  <si>
    <t>ResusD2</t>
  </si>
  <si>
    <t xml:space="preserve">Déterm. des sous groupes rhesus C,E,c,e </t>
  </si>
  <si>
    <t>resusondergroep_y</t>
  </si>
  <si>
    <t>Conversion rhesus après transplantation de moelle osseuse</t>
  </si>
  <si>
    <t>Res_D_spec</t>
  </si>
  <si>
    <t>res_scr_ok</t>
  </si>
  <si>
    <t>Antigène Rga</t>
  </si>
  <si>
    <t>RRN</t>
  </si>
  <si>
    <t>RUNB</t>
  </si>
  <si>
    <t>Antigène S (MNS3)</t>
  </si>
  <si>
    <t xml:space="preserve">Antigène Scianna </t>
  </si>
  <si>
    <t>Sc2 genotype, Scianna</t>
  </si>
  <si>
    <t>SPEC2_TITER</t>
  </si>
  <si>
    <t>SPEC3_TITER</t>
  </si>
  <si>
    <t>SPEC4_TITER</t>
  </si>
  <si>
    <t>SPEC5_TITER</t>
  </si>
  <si>
    <t>SPEC6_TITER</t>
  </si>
  <si>
    <t>SPEC7_TITER</t>
  </si>
  <si>
    <t>Spec_ELUAAT</t>
  </si>
  <si>
    <t>Spec_HLA_K_QC</t>
  </si>
  <si>
    <t>Spec_HLA_S</t>
  </si>
  <si>
    <t>spec_Interpretatie</t>
  </si>
  <si>
    <t>Identification AF</t>
  </si>
  <si>
    <t>Specificité</t>
  </si>
  <si>
    <t>SPEC_TITER</t>
  </si>
  <si>
    <t>spec__KA</t>
  </si>
  <si>
    <t>stop</t>
  </si>
  <si>
    <t>STV</t>
  </si>
  <si>
    <t xml:space="preserve">Antigène T </t>
  </si>
  <si>
    <t>TAQ</t>
  </si>
  <si>
    <t>Amplitude thermique AF</t>
  </si>
  <si>
    <t>anti-D titre</t>
  </si>
  <si>
    <t>Titre anti-A immun</t>
  </si>
  <si>
    <t>Titre anti-B immun</t>
  </si>
  <si>
    <t>Titre anti-D en IU/mL</t>
  </si>
  <si>
    <t>Titre AF (4°C)</t>
  </si>
  <si>
    <t>TITER_KA_phe</t>
  </si>
  <si>
    <t>Antigène Tja</t>
  </si>
  <si>
    <t>Anticorps anti-trombocytaire</t>
  </si>
  <si>
    <t>TROMBO_Maspat</t>
  </si>
  <si>
    <t xml:space="preserve">Antigène u </t>
  </si>
  <si>
    <t>unstimlyml</t>
  </si>
  <si>
    <t>Echantillon envoyé a:</t>
  </si>
  <si>
    <t xml:space="preserve">Antigène Vel </t>
  </si>
  <si>
    <t>Verantw_blgr</t>
  </si>
  <si>
    <t>Verantw_ogr</t>
  </si>
  <si>
    <t>VV_5XSB</t>
  </si>
  <si>
    <t>VV_A1F</t>
  </si>
  <si>
    <t>VV_A2F</t>
  </si>
  <si>
    <t>VV_A2R</t>
  </si>
  <si>
    <t>VV_A3F</t>
  </si>
  <si>
    <t>VV_A3R</t>
  </si>
  <si>
    <t>VV_A4F</t>
  </si>
  <si>
    <t>VV_A4R</t>
  </si>
  <si>
    <t>VV_AG01</t>
  </si>
  <si>
    <t>VV_AG02</t>
  </si>
  <si>
    <t>VV_AG03</t>
  </si>
  <si>
    <t>VV_AG04</t>
  </si>
  <si>
    <t>VV_AG05</t>
  </si>
  <si>
    <t>VV_AG06</t>
  </si>
  <si>
    <t>VV_AG07</t>
  </si>
  <si>
    <t>VV_AG08</t>
  </si>
  <si>
    <t>VV_AG09</t>
  </si>
  <si>
    <t>VV_AG10</t>
  </si>
  <si>
    <t>VV_AG11</t>
  </si>
  <si>
    <t>VV_AG12</t>
  </si>
  <si>
    <t>VV_AL01</t>
  </si>
  <si>
    <t>VV_B+M</t>
  </si>
  <si>
    <t>VV_B-M</t>
  </si>
  <si>
    <t>VV_B1F</t>
  </si>
  <si>
    <t>VV_B27P1</t>
  </si>
  <si>
    <t>VV_B27P2</t>
  </si>
  <si>
    <t>VV_B27PC</t>
  </si>
  <si>
    <t>VV_B2F</t>
  </si>
  <si>
    <t>VV_B2R</t>
  </si>
  <si>
    <t>VV_B3F</t>
  </si>
  <si>
    <t>VV_B3R</t>
  </si>
  <si>
    <t>VV_B4F</t>
  </si>
  <si>
    <t>VV_B4R</t>
  </si>
  <si>
    <t>VV_B73NC</t>
  </si>
  <si>
    <t>VV_BDT</t>
  </si>
  <si>
    <t>VV_BDXT</t>
  </si>
  <si>
    <t>VV_BG01</t>
  </si>
  <si>
    <t>VV_BG02</t>
  </si>
  <si>
    <t>VV_BG03</t>
  </si>
  <si>
    <t>VV_BG04</t>
  </si>
  <si>
    <t>VV_BG05</t>
  </si>
  <si>
    <t>VV_BG06</t>
  </si>
  <si>
    <t>VV_BG07</t>
  </si>
  <si>
    <t>VV_BG08</t>
  </si>
  <si>
    <t>VV_BG09</t>
  </si>
  <si>
    <t>VV_BG10</t>
  </si>
  <si>
    <t>VV_BG11</t>
  </si>
  <si>
    <t>VV_BG12</t>
  </si>
  <si>
    <t>VV_BG13</t>
  </si>
  <si>
    <t>VV_BG14</t>
  </si>
  <si>
    <t>VV_BL01</t>
  </si>
  <si>
    <t>VV_BM_A</t>
  </si>
  <si>
    <t>VV_BM_B</t>
  </si>
  <si>
    <t>VV_BM_C</t>
  </si>
  <si>
    <t>VV_BM_DQ</t>
  </si>
  <si>
    <t>VV_BM_DR</t>
  </si>
  <si>
    <t>VV_C2F</t>
  </si>
  <si>
    <t>VV_C2R</t>
  </si>
  <si>
    <t>VV_C3F</t>
  </si>
  <si>
    <t>VV_C3R</t>
  </si>
  <si>
    <t>VV_C4F</t>
  </si>
  <si>
    <t>VV_C4R</t>
  </si>
  <si>
    <t>VV_CG01</t>
  </si>
  <si>
    <t>VV_CG02</t>
  </si>
  <si>
    <t>VV_CG03</t>
  </si>
  <si>
    <t>VV_CG04</t>
  </si>
  <si>
    <t>VV_CG05</t>
  </si>
  <si>
    <t>VV_CG06</t>
  </si>
  <si>
    <t>VV_CG07</t>
  </si>
  <si>
    <t>VV_CG08</t>
  </si>
  <si>
    <t>VV_CG09</t>
  </si>
  <si>
    <t>VV_CG10</t>
  </si>
  <si>
    <t>VV_CG11</t>
  </si>
  <si>
    <t>VV_CG12</t>
  </si>
  <si>
    <t>VV_CL01</t>
  </si>
  <si>
    <t>VV_dNTP</t>
  </si>
  <si>
    <t>VV_DP1L01</t>
  </si>
  <si>
    <t>VV_DP2F</t>
  </si>
  <si>
    <t>VV_DP2R</t>
  </si>
  <si>
    <t>VV_DQ3F</t>
  </si>
  <si>
    <t>VV_DQ3R</t>
  </si>
  <si>
    <t>VV_DQBG01</t>
  </si>
  <si>
    <t>VV_DQBG02</t>
  </si>
  <si>
    <t>VV_DQBG03</t>
  </si>
  <si>
    <t>VV_DQBG04</t>
  </si>
  <si>
    <t>VV_DQBG05</t>
  </si>
  <si>
    <t>VV_DQBG06</t>
  </si>
  <si>
    <t>VV_DQBL01</t>
  </si>
  <si>
    <t>VV_DQBL02</t>
  </si>
  <si>
    <t>VV_DR1G01</t>
  </si>
  <si>
    <t>VV_DR1G02</t>
  </si>
  <si>
    <t>VV_DR1G03</t>
  </si>
  <si>
    <t>VV_DR1G04</t>
  </si>
  <si>
    <t>VV_DR1G05</t>
  </si>
  <si>
    <t>VV_DR1G06</t>
  </si>
  <si>
    <t>VV_DR1G07</t>
  </si>
  <si>
    <t>VV_DR1G08</t>
  </si>
  <si>
    <t>VV_DR1G09</t>
  </si>
  <si>
    <t>VV_DR1G10</t>
  </si>
  <si>
    <t>VV_DR1G11</t>
  </si>
  <si>
    <t>VV_DR1G12</t>
  </si>
  <si>
    <t>VV_DR1G13</t>
  </si>
  <si>
    <t>VV_DR1G14</t>
  </si>
  <si>
    <t>VV_DR1P01</t>
  </si>
  <si>
    <t>VV_DR2F</t>
  </si>
  <si>
    <t>VV_DR2R</t>
  </si>
  <si>
    <t>VV_DR3L01</t>
  </si>
  <si>
    <t>VV_DR4L01</t>
  </si>
  <si>
    <t>VV_DR5L01</t>
  </si>
  <si>
    <t>VV_DR86</t>
  </si>
  <si>
    <t>VV_DS</t>
  </si>
  <si>
    <t>VV_Dummy_reagens</t>
  </si>
  <si>
    <t>VV_EXOS</t>
  </si>
  <si>
    <t>VV_FST</t>
  </si>
  <si>
    <t>VV_LM1B</t>
  </si>
  <si>
    <t>VV_LM2B</t>
  </si>
  <si>
    <t>VV_LMCJ</t>
  </si>
  <si>
    <t>VV_LMCJS</t>
  </si>
  <si>
    <t>VV_LMNC</t>
  </si>
  <si>
    <t>VV_LMPC</t>
  </si>
  <si>
    <t>VV_LMWB</t>
  </si>
  <si>
    <t>VV_LMXB</t>
  </si>
  <si>
    <t>VV_LSA1B</t>
  </si>
  <si>
    <t>VV_LSA2B</t>
  </si>
  <si>
    <t>VV_LSACJ</t>
  </si>
  <si>
    <t>VV_LSAWB</t>
  </si>
  <si>
    <t>VV_MgCl</t>
  </si>
  <si>
    <t>VV_MX_A</t>
  </si>
  <si>
    <t>VV_MX_B</t>
  </si>
  <si>
    <t>VV_MX_C</t>
  </si>
  <si>
    <t>VV_MX_DQ</t>
  </si>
  <si>
    <t>VV_MX_DR</t>
  </si>
  <si>
    <t>VV_POP7</t>
  </si>
  <si>
    <t>VV_PSL</t>
  </si>
  <si>
    <t>VV_RUNB</t>
  </si>
  <si>
    <t>VV_SAM</t>
  </si>
  <si>
    <t>VV_STV</t>
  </si>
  <si>
    <t>Antigène Vw</t>
  </si>
  <si>
    <t>Wadiana-flag</t>
  </si>
  <si>
    <t>WipeTest</t>
  </si>
  <si>
    <t>Antigène Wra</t>
  </si>
  <si>
    <t>Antigène Wr b</t>
  </si>
  <si>
    <t>Titre anticorps 2</t>
  </si>
  <si>
    <t>Titre anticorps 3</t>
  </si>
  <si>
    <t>Titre anticorps 4</t>
  </si>
  <si>
    <t>Titre anticorps 7</t>
  </si>
  <si>
    <t>XM_B_cel_auto</t>
  </si>
  <si>
    <t>XM_B_DTT_auto</t>
  </si>
  <si>
    <t>XM_T_cel_auto</t>
  </si>
  <si>
    <t>XM_T_DTT_auto</t>
  </si>
  <si>
    <t>Titre anticorps</t>
  </si>
  <si>
    <t xml:space="preserve">Antigène Yka </t>
  </si>
  <si>
    <t xml:space="preserve">Antigène Yta </t>
  </si>
  <si>
    <t>Ytb genotype, Cartwright</t>
  </si>
  <si>
    <t>zout_1KA</t>
  </si>
  <si>
    <t>zout_1KT</t>
  </si>
  <si>
    <t>zout_2KA</t>
  </si>
  <si>
    <t>zout_2KT</t>
  </si>
  <si>
    <t>zout_3KA</t>
  </si>
  <si>
    <t>zout_3KT</t>
  </si>
  <si>
    <t>zout_A1</t>
  </si>
  <si>
    <t>zout_A2</t>
  </si>
  <si>
    <t>zout_A3</t>
  </si>
  <si>
    <t>zout_B1</t>
  </si>
  <si>
    <t>zout_B2</t>
  </si>
  <si>
    <t>zout_B3</t>
  </si>
  <si>
    <t>Zwangerschappen</t>
  </si>
  <si>
    <t>zzMIPS</t>
  </si>
  <si>
    <t>zzz_AA_Afnamekit</t>
  </si>
  <si>
    <t>1a-A</t>
  </si>
  <si>
    <t>anti-A methode 1</t>
  </si>
  <si>
    <t>1anti_A</t>
  </si>
  <si>
    <t>anti-AB methode 1</t>
  </si>
  <si>
    <t>1anti_AB</t>
  </si>
  <si>
    <t>1a-AB</t>
  </si>
  <si>
    <t>aA</t>
  </si>
  <si>
    <t>Anti-B methode 1</t>
  </si>
  <si>
    <t>1anti_B</t>
  </si>
  <si>
    <t>aB</t>
  </si>
  <si>
    <t>aC</t>
  </si>
  <si>
    <t>anti-C methode 1</t>
  </si>
  <si>
    <t>anti-D methode 1</t>
  </si>
  <si>
    <t>1anti_D</t>
  </si>
  <si>
    <t>aD</t>
  </si>
  <si>
    <t>aE</t>
  </si>
  <si>
    <t>anti-E methode 1</t>
  </si>
  <si>
    <t>ac</t>
  </si>
  <si>
    <t>anti-c methode 1</t>
  </si>
  <si>
    <t>ae</t>
  </si>
  <si>
    <t>anti-e methode 1</t>
  </si>
  <si>
    <t>1Controle</t>
  </si>
  <si>
    <t>Controlereagens resusondergroepen methode 1</t>
  </si>
  <si>
    <t>Cont</t>
  </si>
  <si>
    <t>1Controle_man</t>
  </si>
  <si>
    <t>Controlereagens resusondergroepen manueel</t>
  </si>
  <si>
    <t>Controlereagens bloedgroepen neonataal methode 1</t>
  </si>
  <si>
    <t>anti-A methode 2</t>
  </si>
  <si>
    <t>2anti_A</t>
  </si>
  <si>
    <t>anti-AB methode 2</t>
  </si>
  <si>
    <t>2anti_AB</t>
  </si>
  <si>
    <t>anti-B methode 2</t>
  </si>
  <si>
    <t>2anti_B</t>
  </si>
  <si>
    <t>anti-C methode 2</t>
  </si>
  <si>
    <t>2anti_C</t>
  </si>
  <si>
    <t>anti-D methode 2</t>
  </si>
  <si>
    <t>2anti_D</t>
  </si>
  <si>
    <t>anti-E methode 2</t>
  </si>
  <si>
    <t>2anti_E</t>
  </si>
  <si>
    <t>anti-c methode 2</t>
  </si>
  <si>
    <t>2anti_kc</t>
  </si>
  <si>
    <t>anti- e methode 2</t>
  </si>
  <si>
    <t>2anti_ke</t>
  </si>
  <si>
    <t>Controlereagens bloedgroepen methode 2</t>
  </si>
  <si>
    <t>Reagens 5XSB</t>
  </si>
  <si>
    <t>A1allel</t>
  </si>
  <si>
    <t>RBC-suspensie</t>
  </si>
  <si>
    <t>A1_RBC</t>
  </si>
  <si>
    <t>Reagens A1F</t>
  </si>
  <si>
    <t>A1 cel</t>
  </si>
  <si>
    <t>KA A1 cel</t>
  </si>
  <si>
    <t>Set A tube 1</t>
  </si>
  <si>
    <t xml:space="preserve">donath Landsteiner Set A tube 1 </t>
  </si>
  <si>
    <t>KA(4°C) A cel zout</t>
  </si>
  <si>
    <t>titer koude agglutinines op A1 cellen</t>
  </si>
  <si>
    <t>KA(KT) A-cel zout</t>
  </si>
  <si>
    <t>A1  typering</t>
  </si>
  <si>
    <t>Reagens A2F</t>
  </si>
  <si>
    <t>Reagens A2R</t>
  </si>
  <si>
    <t>Set A tube 2</t>
  </si>
  <si>
    <t xml:space="preserve">donath Landsteiner Set A tube 2 </t>
  </si>
  <si>
    <t>Reagens A3F</t>
  </si>
  <si>
    <t>Reagens A3R</t>
  </si>
  <si>
    <t xml:space="preserve"> Set A tube 3</t>
  </si>
  <si>
    <t>donath Landsteiner Set A tube 3</t>
  </si>
  <si>
    <t>Reagens A4F</t>
  </si>
  <si>
    <t>Reagens A4R</t>
  </si>
  <si>
    <t>Aanmelden ABOiTX</t>
  </si>
  <si>
    <t xml:space="preserve">Aantal flesjes/aliquots </t>
  </si>
  <si>
    <t>aantal getest</t>
  </si>
  <si>
    <t>granulocyten Ab getest op panel van</t>
  </si>
  <si>
    <t>Aantal Etiketten</t>
  </si>
  <si>
    <t>aant.get IC</t>
  </si>
  <si>
    <t>Aantal getest in Inderecte Coombs</t>
  </si>
  <si>
    <t>aant.get Pap</t>
  </si>
  <si>
    <t>Aantal getest in Papaine</t>
  </si>
  <si>
    <t>aant.pos IC</t>
  </si>
  <si>
    <t>Aantal positief in Inderecte Coombs</t>
  </si>
  <si>
    <t>aant.pos Pap</t>
  </si>
  <si>
    <t>Aantal positief in Papaine</t>
  </si>
  <si>
    <t>aantal cellen getest</t>
  </si>
  <si>
    <t>Aant_DTT_FP</t>
  </si>
  <si>
    <t>Aantal cellen getest Frozen Cell Tray + DTT</t>
  </si>
  <si>
    <t>Aantal cellen getest in aanwezigheid van DTT</t>
  </si>
  <si>
    <t>Aant_DTT_SP22</t>
  </si>
  <si>
    <t>Aantal cellen met 22 cell panel + DTT</t>
  </si>
  <si>
    <t>Aant_DTT_UP50</t>
  </si>
  <si>
    <t>Aantal cellen getest + DTT</t>
  </si>
  <si>
    <t>Aant_FP</t>
  </si>
  <si>
    <t>Aantal cellen getest Frozen Cell Tray</t>
  </si>
  <si>
    <t>Aantal cellen getest</t>
  </si>
  <si>
    <t>anti_HLA_K50</t>
  </si>
  <si>
    <t>HLA antistoffen getest op panel van</t>
  </si>
  <si>
    <t>aantal cellen getest:</t>
  </si>
  <si>
    <t>anti_HLA_S50</t>
  </si>
  <si>
    <t>aantal gestest</t>
  </si>
  <si>
    <t>Aant_SP22</t>
  </si>
  <si>
    <t>Aantal cellen met 22 cell panel</t>
  </si>
  <si>
    <t>Aant_UP50</t>
  </si>
  <si>
    <t>Aant zDTT UP50 H</t>
  </si>
  <si>
    <t>aantal x gewassen</t>
  </si>
  <si>
    <t>Aantal uitgegeven cellen  die zijn gewassen</t>
  </si>
  <si>
    <t>Benodigde zakken</t>
  </si>
  <si>
    <t>Ingevroren in (zakken)</t>
  </si>
  <si>
    <t>Anticoagulant</t>
  </si>
  <si>
    <t>Anticoagulant van stamcellen</t>
  </si>
  <si>
    <t>Acceptor</t>
  </si>
  <si>
    <t>Naam ontvanger van stamcellen</t>
  </si>
  <si>
    <t>Volume Anticoagulant</t>
  </si>
  <si>
    <t>Volume Anticoagulant van stamcellen</t>
  </si>
  <si>
    <t>ml</t>
  </si>
  <si>
    <t>Afnamecentrum</t>
  </si>
  <si>
    <t>Afnamecentrum van stamcellen</t>
  </si>
  <si>
    <t>Afnamekit</t>
  </si>
  <si>
    <t>Dummy test voor aanmaak afnamekit</t>
  </si>
  <si>
    <t>Afnametype</t>
  </si>
  <si>
    <t>Afname type van stamcellen (autoloog/allogeen)</t>
  </si>
  <si>
    <t>Afwijking</t>
  </si>
  <si>
    <t>Afwijking tussen de bepalingen</t>
  </si>
  <si>
    <t>Afwijking(%)</t>
  </si>
  <si>
    <t>Afwijking tussen de WBC bepalingen (%)</t>
  </si>
  <si>
    <t>kweek na</t>
  </si>
  <si>
    <t>Bacteriologie</t>
  </si>
  <si>
    <t>Cryovial</t>
  </si>
  <si>
    <t>kweek op aferese</t>
  </si>
  <si>
    <t>ABgram voor</t>
  </si>
  <si>
    <t>Antibiogram kiem voor invriezen</t>
  </si>
  <si>
    <t>ABgram na</t>
  </si>
  <si>
    <t>Antibiogram kiem na invriezen</t>
  </si>
  <si>
    <t>Identificatie voor</t>
  </si>
  <si>
    <t>Identificatie kiem voor invriezen</t>
  </si>
  <si>
    <t>Identificatie na</t>
  </si>
  <si>
    <t>Identificatie kiem nainvriezen</t>
  </si>
  <si>
    <t>Bewaartemperatuur</t>
  </si>
  <si>
    <t>Bewaartemperatuur van stamcellen</t>
  </si>
  <si>
    <t>CD34/µL na Invriez</t>
  </si>
  <si>
    <t>CD34 /µL</t>
  </si>
  <si>
    <t>/µL</t>
  </si>
  <si>
    <t>CD34tot eindproduct</t>
  </si>
  <si>
    <t>CD34</t>
  </si>
  <si>
    <t>in miljoen</t>
  </si>
  <si>
    <t>Recovery CD34</t>
  </si>
  <si>
    <t>Recovery CD34 positieve cellen</t>
  </si>
  <si>
    <t>CD34tot CCB</t>
  </si>
  <si>
    <t>AA_CellCollBag</t>
  </si>
  <si>
    <t>CD34tot CPB</t>
  </si>
  <si>
    <t>AA_CellPrepBag</t>
  </si>
  <si>
    <t>CD34tot NF</t>
  </si>
  <si>
    <t>AA_NegFractie</t>
  </si>
  <si>
    <t>CD34tot PBSC</t>
  </si>
  <si>
    <t>PBSC</t>
  </si>
  <si>
    <t>CD34/µL voor</t>
  </si>
  <si>
    <t>CD34/µL</t>
  </si>
  <si>
    <t>CD34/µL voor Invriez</t>
  </si>
  <si>
    <t>CD34 voor invriezen</t>
  </si>
  <si>
    <t>AA_testm2</t>
  </si>
  <si>
    <t>CD34 voor</t>
  </si>
  <si>
    <t>CD34tot voor invriez</t>
  </si>
  <si>
    <t>AA_CD34totvoorinvriezen</t>
  </si>
  <si>
    <t>CD34/µL CCB</t>
  </si>
  <si>
    <t>CD34/µL CPB</t>
  </si>
  <si>
    <t>CD34/µL NF</t>
  </si>
  <si>
    <t>CD34/µL PBSC</t>
  </si>
  <si>
    <t>CD3tot CCB</t>
  </si>
  <si>
    <t>CD3</t>
  </si>
  <si>
    <t>CD3tot CPB</t>
  </si>
  <si>
    <t>CD3tot NF</t>
  </si>
  <si>
    <t>CD3tot PBSC</t>
  </si>
  <si>
    <t>CD3/µL CCB</t>
  </si>
  <si>
    <t>CD3 /µL</t>
  </si>
  <si>
    <t>CD3/µL CPB</t>
  </si>
  <si>
    <t>CD3/µL NF</t>
  </si>
  <si>
    <t>CD3/µL PBSC</t>
  </si>
  <si>
    <t>CD45/µL CCB</t>
  </si>
  <si>
    <t>CD45 /µL</t>
  </si>
  <si>
    <t>CD45/µL CPB</t>
  </si>
  <si>
    <t>CD45/µL NF</t>
  </si>
  <si>
    <t>CD45/µL PBSC</t>
  </si>
  <si>
    <t>volume celsuspensie</t>
  </si>
  <si>
    <t>gewenste celsuspensievolume</t>
  </si>
  <si>
    <t>DatumAfname</t>
  </si>
  <si>
    <t>Afnamedatum van stamcellen</t>
  </si>
  <si>
    <t>EindtijdCollectie</t>
  </si>
  <si>
    <t>Eindtijd Collectie van stamcellen</t>
  </si>
  <si>
    <t>Volume BW</t>
  </si>
  <si>
    <t xml:space="preserve">Volume </t>
  </si>
  <si>
    <t>AA_BufferWaste</t>
  </si>
  <si>
    <t>Volume CCB</t>
  </si>
  <si>
    <t>Volume CPB</t>
  </si>
  <si>
    <t>AA_gewicht</t>
  </si>
  <si>
    <t>Volume NF</t>
  </si>
  <si>
    <t>Volume bij receptie</t>
  </si>
  <si>
    <t>Volume</t>
  </si>
  <si>
    <t>Volume PBSC z plasma</t>
  </si>
  <si>
    <t>Volume Celsuspensie</t>
  </si>
  <si>
    <t>AA_PBSC-plasma</t>
  </si>
  <si>
    <t>Volume plasma:</t>
  </si>
  <si>
    <t>Volume Plasma</t>
  </si>
  <si>
    <t>Oorspronkelijk nr.</t>
  </si>
  <si>
    <t>oorspronkelijk nummer van stamcellen</t>
  </si>
  <si>
    <t>% CD34 CCB</t>
  </si>
  <si>
    <t>Percentage CD34</t>
  </si>
  <si>
    <t>% CD34 CPB</t>
  </si>
  <si>
    <t>% CD34 NF</t>
  </si>
  <si>
    <t>% CD34 PBSC</t>
  </si>
  <si>
    <t>THR/µL (eigen)</t>
  </si>
  <si>
    <t>trombocyten(bij ontvangst)</t>
  </si>
  <si>
    <t>THR/µL (eindproduct)</t>
  </si>
  <si>
    <t>trombocyten(berekend in eindproduct)</t>
  </si>
  <si>
    <t>THR/µL (plasma)</t>
  </si>
  <si>
    <t>trombocyten(plasma)</t>
  </si>
  <si>
    <t>trombocyten/µL (CCB)</t>
  </si>
  <si>
    <t>trombocyten/µL</t>
  </si>
  <si>
    <t>trombocyten/µL (CPB)</t>
  </si>
  <si>
    <t>trombocyten/µL (NF)</t>
  </si>
  <si>
    <t>Ratio WBC/CD45 CCB</t>
  </si>
  <si>
    <t>verschil tussen de metingen:</t>
  </si>
  <si>
    <t>Ratio WBC/CD45</t>
  </si>
  <si>
    <t>Ratio WBC/CD45 NF</t>
  </si>
  <si>
    <t>Ratio WBC/CD45 PBSC</t>
  </si>
  <si>
    <t>%verlies THR</t>
  </si>
  <si>
    <t>% verlies aan THR na verwerken (zonder invriezen)</t>
  </si>
  <si>
    <t>%verlies WBC</t>
  </si>
  <si>
    <t>% verlies aan WBC na verwerken (zonder invriezen)</t>
  </si>
  <si>
    <t>RBC/µL (CCB)</t>
  </si>
  <si>
    <t>RBC/µL</t>
  </si>
  <si>
    <t>RBC/µL (CPB)</t>
  </si>
  <si>
    <t>RBC/µL (NF)</t>
  </si>
  <si>
    <t>RBC/µL (PBSC)</t>
  </si>
  <si>
    <t>Samenstelling DMSO</t>
  </si>
  <si>
    <t>Samenstelling individuele nummers bij DMSO wegwassen</t>
  </si>
  <si>
    <t>Samenstelling individuele nummers bij DMSO wegwassen ingeven</t>
  </si>
  <si>
    <t>zak1check</t>
  </si>
  <si>
    <t>Zak 01</t>
  </si>
  <si>
    <t>zak10check</t>
  </si>
  <si>
    <t>zak11check</t>
  </si>
  <si>
    <t>zak12check</t>
  </si>
  <si>
    <t>zak13check</t>
  </si>
  <si>
    <t>zak14check</t>
  </si>
  <si>
    <t>zak15check</t>
  </si>
  <si>
    <t>zak16check</t>
  </si>
  <si>
    <t>zak17check</t>
  </si>
  <si>
    <t>zak18check</t>
  </si>
  <si>
    <t>zak19check</t>
  </si>
  <si>
    <t>zak2check</t>
  </si>
  <si>
    <t>zak20check</t>
  </si>
  <si>
    <t>zak21check</t>
  </si>
  <si>
    <t>zak22check</t>
  </si>
  <si>
    <t>zak23check</t>
  </si>
  <si>
    <t>zak24check</t>
  </si>
  <si>
    <t>zak25check</t>
  </si>
  <si>
    <t>zak26check</t>
  </si>
  <si>
    <t>zak27check</t>
  </si>
  <si>
    <t>zak28check</t>
  </si>
  <si>
    <t>zak29check</t>
  </si>
  <si>
    <t>zak3check</t>
  </si>
  <si>
    <t>zak30check</t>
  </si>
  <si>
    <t>zak4check</t>
  </si>
  <si>
    <t>zak5check</t>
  </si>
  <si>
    <t>zak6check</t>
  </si>
  <si>
    <t>zak7check</t>
  </si>
  <si>
    <t>zak8check</t>
  </si>
  <si>
    <t>zak9check</t>
  </si>
  <si>
    <t>plaatjes eindproduct</t>
  </si>
  <si>
    <t>trombocyten eindproduct</t>
  </si>
  <si>
    <t>THR(tot) plasma</t>
  </si>
  <si>
    <t>Totaal aantal trombocyten in plasma</t>
  </si>
  <si>
    <t>THR(tot) ontvangst</t>
  </si>
  <si>
    <t>Totaal aantal THR bij ontvangst</t>
  </si>
  <si>
    <t>eenheid:</t>
  </si>
  <si>
    <t>uitgegeven eenheid:</t>
  </si>
  <si>
    <t>PBSC(eenheid)</t>
  </si>
  <si>
    <t>AA_PBSCzak10</t>
  </si>
  <si>
    <t>AA_PBSCzak11</t>
  </si>
  <si>
    <t>AA_PBSCzak12</t>
  </si>
  <si>
    <t>AA_PBSCzak13</t>
  </si>
  <si>
    <t>AA_PBSCzak14</t>
  </si>
  <si>
    <t>AA_PBSCzak15</t>
  </si>
  <si>
    <t>AA_PBSCzak16</t>
  </si>
  <si>
    <t>AA_PBSCzak17</t>
  </si>
  <si>
    <t>AA_PBSCzak18</t>
  </si>
  <si>
    <t>AA_PBSCzak19</t>
  </si>
  <si>
    <t>AA_PBSCzak2</t>
  </si>
  <si>
    <t>AA_PBSCzak20</t>
  </si>
  <si>
    <t>AA_PBSCzak21</t>
  </si>
  <si>
    <t>AA_PBSCzak22</t>
  </si>
  <si>
    <t>AA_PBSCzak23</t>
  </si>
  <si>
    <t>AA_PBSCzak24</t>
  </si>
  <si>
    <t>AA_PBSCzak25</t>
  </si>
  <si>
    <t>AA_PBSCzak26</t>
  </si>
  <si>
    <t>AA_PBSCzak27</t>
  </si>
  <si>
    <t>AA_PBSCzak28</t>
  </si>
  <si>
    <t>AA_PBSCzak29</t>
  </si>
  <si>
    <t>AA_PBSCzak3</t>
  </si>
  <si>
    <t>AA_PBSCzak30</t>
  </si>
  <si>
    <t>AA_PBSCzak4</t>
  </si>
  <si>
    <t>AA_PBSCzak5</t>
  </si>
  <si>
    <t>AA_PBSCzak6</t>
  </si>
  <si>
    <t>AA_PBSCzak7</t>
  </si>
  <si>
    <t>AA_PBSCzak8</t>
  </si>
  <si>
    <t>AA_PBSCzak9</t>
  </si>
  <si>
    <t>Vervaldatum:</t>
  </si>
  <si>
    <t>Vervaldatum van stamcelproducten</t>
  </si>
  <si>
    <t>Vervaltijdstip:</t>
  </si>
  <si>
    <t>Vervaltijdstip van stamcelproducten</t>
  </si>
  <si>
    <t>Viabiliteit voor</t>
  </si>
  <si>
    <t xml:space="preserve">Viabiliteit </t>
  </si>
  <si>
    <t>AA_viabliliteit1</t>
  </si>
  <si>
    <t>Viabiliteit na</t>
  </si>
  <si>
    <t>Viabiliteit</t>
  </si>
  <si>
    <t>Viabiliteit CCB</t>
  </si>
  <si>
    <t>Viabiliteit CPB</t>
  </si>
  <si>
    <t>Viabiliteit NF</t>
  </si>
  <si>
    <t>Volume product</t>
  </si>
  <si>
    <t>Volume product HPC</t>
  </si>
  <si>
    <t>Vriesmixvolume</t>
  </si>
  <si>
    <t>vrijgave productie</t>
  </si>
  <si>
    <t>Vrijgave productieproces</t>
  </si>
  <si>
    <t>lev.WBC(tot) CCB</t>
  </si>
  <si>
    <t>Totaal aantal viabele  WBC</t>
  </si>
  <si>
    <t>lev.WBC(tot) CPB</t>
  </si>
  <si>
    <t>lev.WBC(tot) NF</t>
  </si>
  <si>
    <t>wassen</t>
  </si>
  <si>
    <t>Uitgegeven cellen  zijn gewassen</t>
  </si>
  <si>
    <t>WBC/µL na Invriez</t>
  </si>
  <si>
    <t>WBC na invriezen</t>
  </si>
  <si>
    <t>WBC(tot) eindproFACS</t>
  </si>
  <si>
    <t>Totaal aantal viabele  WBC in eindproduct</t>
  </si>
  <si>
    <t>Recovery WBC</t>
  </si>
  <si>
    <t>RatioWBC(Sys-FACS)2</t>
  </si>
  <si>
    <t>Ratio WBC  Sysmex-Flowcytometer after freezing</t>
  </si>
  <si>
    <t>WBC(tot) eindproduct</t>
  </si>
  <si>
    <t>Totaal aantal WBC</t>
  </si>
  <si>
    <t>lev.WBC(tot) eindpro</t>
  </si>
  <si>
    <t>CD45(tot) CcB</t>
  </si>
  <si>
    <t>Totaal aantal viabele  WBC (flowcytometrie)</t>
  </si>
  <si>
    <t>CD45(tot) CPB</t>
  </si>
  <si>
    <t>CD45(tot) NF</t>
  </si>
  <si>
    <t>CD45(tot) PBSC</t>
  </si>
  <si>
    <t>WBC(tot) plasma</t>
  </si>
  <si>
    <t>Totaal aantal WBCin plasma</t>
  </si>
  <si>
    <t>WBC(tot) CCB</t>
  </si>
  <si>
    <t>Totaal aantal  WBC</t>
  </si>
  <si>
    <t>WBC(tot) CPB</t>
  </si>
  <si>
    <t>WBC(tot) NF</t>
  </si>
  <si>
    <t>WBC(levend)ontvangst</t>
  </si>
  <si>
    <t>Totaal aantal viabele WBC</t>
  </si>
  <si>
    <t>WBC(tot) UZ</t>
  </si>
  <si>
    <t xml:space="preserve">Totaal aantal WBC </t>
  </si>
  <si>
    <t>WBC(tot) ontvangst</t>
  </si>
  <si>
    <t>WBC/µL (eigen)</t>
  </si>
  <si>
    <t>WBC/µL(bij ontvangst)</t>
  </si>
  <si>
    <t>WBC/µL (CCB)</t>
  </si>
  <si>
    <t>WBC/µL</t>
  </si>
  <si>
    <t>WBC/µL (CPB)</t>
  </si>
  <si>
    <t>WBC/µL (eind)</t>
  </si>
  <si>
    <t>WBC/µL(eindproduct)</t>
  </si>
  <si>
    <t>Recovery v_WBC</t>
  </si>
  <si>
    <t>Recovery viabele WBC</t>
  </si>
  <si>
    <t>WBC/µL (NF)</t>
  </si>
  <si>
    <t>WBC/µL (plasma)</t>
  </si>
  <si>
    <t>WBC/µL(UZ)</t>
  </si>
  <si>
    <t>AA_WBC</t>
  </si>
  <si>
    <t>Donortypering AB1</t>
  </si>
  <si>
    <t>Donortypering AB2</t>
  </si>
  <si>
    <t>Donortypering AB3</t>
  </si>
  <si>
    <t>Donortypering AB4</t>
  </si>
  <si>
    <t>Donortypering AB5</t>
  </si>
  <si>
    <t>Donortypering AB6</t>
  </si>
  <si>
    <t>Donortypering AB7</t>
  </si>
  <si>
    <t>ABmtot</t>
  </si>
  <si>
    <t>HLA AB moleculair</t>
  </si>
  <si>
    <t>HLA AB moleculair via 700A</t>
  </si>
  <si>
    <t>HLA AB moleculair via 810</t>
  </si>
  <si>
    <t>HLA AB moleculair via 9911</t>
  </si>
  <si>
    <t>ABO bepaling 1</t>
  </si>
  <si>
    <t>ABO 1</t>
  </si>
  <si>
    <t>ABO bepaling 2</t>
  </si>
  <si>
    <t>ABO (2de bepaling)</t>
  </si>
  <si>
    <t>ABO discordant</t>
  </si>
  <si>
    <t>ABO molec.</t>
  </si>
  <si>
    <t>ABO moleculair</t>
  </si>
  <si>
    <t>Pl</t>
  </si>
  <si>
    <t>ABO op plasma</t>
  </si>
  <si>
    <t>ABO Tegenproef (2)</t>
  </si>
  <si>
    <t>RB</t>
  </si>
  <si>
    <t>ABO op RBC</t>
  </si>
  <si>
    <t>ABO proef (2)</t>
  </si>
  <si>
    <t>ABstot</t>
  </si>
  <si>
    <t>HLA AB serologisch</t>
  </si>
  <si>
    <t>HLA AB serologisch via 520B</t>
  </si>
  <si>
    <t>HLA AB serologisch via 700B</t>
  </si>
  <si>
    <t>HLA AB serologisch via 810B</t>
  </si>
  <si>
    <t>HLA AB serologisch via 9911B</t>
  </si>
  <si>
    <t>verstuurd:</t>
  </si>
  <si>
    <t>Serum rondgestuurd:</t>
  </si>
  <si>
    <t>Cytotoxische antistoffen</t>
  </si>
  <si>
    <t>Toe te voegen acceptable antigens</t>
  </si>
  <si>
    <t>Afvuldatum AD (water)</t>
  </si>
  <si>
    <t>Reagens AG01</t>
  </si>
  <si>
    <t>Reagens AG02</t>
  </si>
  <si>
    <t>Reagens AG03</t>
  </si>
  <si>
    <t>Reagens AG04</t>
  </si>
  <si>
    <t>Reagens AG05</t>
  </si>
  <si>
    <t>Reagens AG06</t>
  </si>
  <si>
    <t>Reagens AG07</t>
  </si>
  <si>
    <t>Reagens AG08</t>
  </si>
  <si>
    <t>Reagens AG09</t>
  </si>
  <si>
    <t>Reagens AG10</t>
  </si>
  <si>
    <t>Reagens AG11</t>
  </si>
  <si>
    <t>Reagens AG12</t>
  </si>
  <si>
    <t>Reagens AL01</t>
  </si>
  <si>
    <t>Xproef zonder DTT</t>
  </si>
  <si>
    <t>Kruisproef met donor zonder DTT</t>
  </si>
  <si>
    <t>Xproef met DTT</t>
  </si>
  <si>
    <t>Kruisproef met donor met DTT</t>
  </si>
  <si>
    <t>A* (1)</t>
  </si>
  <si>
    <t>Am1 ext</t>
  </si>
  <si>
    <t>A* (1) Full string</t>
  </si>
  <si>
    <t>HLA-A (allel groep 1)</t>
  </si>
  <si>
    <t>A* (1) Intermediate</t>
  </si>
  <si>
    <t>HLA-A (NMDP code 1)</t>
  </si>
  <si>
    <t>Am1 MD</t>
  </si>
  <si>
    <t>Am1 MD HR</t>
  </si>
  <si>
    <t>A* (2)</t>
  </si>
  <si>
    <t>Am2 ext</t>
  </si>
  <si>
    <t>A* (2) Full string</t>
  </si>
  <si>
    <t>HLA-A (allel groep 2)</t>
  </si>
  <si>
    <t>A* (2) Intermediate</t>
  </si>
  <si>
    <t>HLA-A (NMDP code 2)</t>
  </si>
  <si>
    <t>Am2 MD</t>
  </si>
  <si>
    <t>Am2 MD HR</t>
  </si>
  <si>
    <t>A-HR1</t>
  </si>
  <si>
    <t>Groepselectie AmHR1</t>
  </si>
  <si>
    <t>Conclusie A allel 1</t>
  </si>
  <si>
    <t>A-HR2</t>
  </si>
  <si>
    <t>Groepselectie AmHR2</t>
  </si>
  <si>
    <t>Conclusie A allel 2</t>
  </si>
  <si>
    <t>HLA-A (hoge resolutie)</t>
  </si>
  <si>
    <t>Amtot</t>
  </si>
  <si>
    <t>Anti A antiserum</t>
  </si>
  <si>
    <t>Anti-AB serum</t>
  </si>
  <si>
    <t>Anti B antiserum</t>
  </si>
  <si>
    <t>anti-granulocyten antistoffen</t>
  </si>
  <si>
    <t>anti-HLA-ABC</t>
  </si>
  <si>
    <t>anti-HLA-DR</t>
  </si>
  <si>
    <t>anti-HPA</t>
  </si>
  <si>
    <t>identificatie koude agglutinines/adult O</t>
  </si>
  <si>
    <t>HLA-A (allel 1)</t>
  </si>
  <si>
    <t>leukocyten</t>
  </si>
  <si>
    <t>HLA-A (allel 2)</t>
  </si>
  <si>
    <t>Astot</t>
  </si>
  <si>
    <t>HLA-A (serologisch)</t>
  </si>
  <si>
    <t xml:space="preserve">Augustine antigeen  </t>
  </si>
  <si>
    <t>Ata typering</t>
  </si>
  <si>
    <t>auto_agglutinatie</t>
  </si>
  <si>
    <t>KA auto-agglutinatie</t>
  </si>
  <si>
    <t>KA(4°C) auto zout</t>
  </si>
  <si>
    <t>Auto B XM</t>
  </si>
  <si>
    <t>Autokruisproef met B cellen bij donor zonder DTT</t>
  </si>
  <si>
    <t>Auto B XM DTT</t>
  </si>
  <si>
    <t>Autokruisproef met B cellen bij donor met DTT</t>
  </si>
  <si>
    <t>titer koude agglutinines op autologe cellen</t>
  </si>
  <si>
    <t>KA(KT) auto zout</t>
  </si>
  <si>
    <t>Auto T XM</t>
  </si>
  <si>
    <t>Autokruisproef met T cellen bij donor zonder DTT</t>
  </si>
  <si>
    <t>Auto T XM DTT</t>
  </si>
  <si>
    <t>Autokruisproef met T cellen bij donor met DTT</t>
  </si>
  <si>
    <t>auto Xproef zonder</t>
  </si>
  <si>
    <t>Autologe kruisproef zonder DTT</t>
  </si>
  <si>
    <t>auto Xproef met DTT</t>
  </si>
  <si>
    <t>Autologe kruisproef met DTT</t>
  </si>
  <si>
    <t>identificatie koude agglutinines/ autologe cellen</t>
  </si>
  <si>
    <t>Agglutinaties</t>
  </si>
  <si>
    <t>anti-B</t>
  </si>
  <si>
    <t>AC</t>
  </si>
  <si>
    <t>A cellen methode 2</t>
  </si>
  <si>
    <t>2A_cel</t>
  </si>
  <si>
    <t>natuurlijke antistoffen na BMT</t>
  </si>
  <si>
    <t>Hemolyse</t>
  </si>
  <si>
    <t>Donath Landsteiner</t>
  </si>
  <si>
    <t>Donath Landsteiner test</t>
  </si>
  <si>
    <t>INT_DL</t>
  </si>
  <si>
    <t>Titer nat. anti-A</t>
  </si>
  <si>
    <t>testcel anti-A</t>
  </si>
  <si>
    <t>TITERA_PHE</t>
  </si>
  <si>
    <t>buffer + MgCl</t>
  </si>
  <si>
    <t>buffer - MgCl</t>
  </si>
  <si>
    <t>Reagens B1F</t>
  </si>
  <si>
    <t>Set B tube 1</t>
  </si>
  <si>
    <t xml:space="preserve">donath Landsteiner Set B tube 1 </t>
  </si>
  <si>
    <t>B27MX</t>
  </si>
  <si>
    <t>Reagens B27 MX</t>
  </si>
  <si>
    <t>Reagens B27 Primer 1</t>
  </si>
  <si>
    <t>Reagens B27 Primer 2</t>
  </si>
  <si>
    <t>Reagens B27 PC</t>
  </si>
  <si>
    <t>Reagens B2F</t>
  </si>
  <si>
    <t>Reagens B2R</t>
  </si>
  <si>
    <t>Set B tube 2</t>
  </si>
  <si>
    <t>donath Landsteiner Set B tube 2</t>
  </si>
  <si>
    <t>Reagens B3F</t>
  </si>
  <si>
    <t>Reagens B3R</t>
  </si>
  <si>
    <t>Set B tube 3</t>
  </si>
  <si>
    <t>donath Landsteiner Set B tube 3</t>
  </si>
  <si>
    <t>Reagens B4F</t>
  </si>
  <si>
    <t>Reagens B4R</t>
  </si>
  <si>
    <t>Reagens B73 N C</t>
  </si>
  <si>
    <t>Reagens BDT</t>
  </si>
  <si>
    <t>Reagens BDXT</t>
  </si>
  <si>
    <t>Reagens BG01</t>
  </si>
  <si>
    <t>Reagens BG02</t>
  </si>
  <si>
    <t>Reagens BG03</t>
  </si>
  <si>
    <t>Reagens BG04</t>
  </si>
  <si>
    <t>Reagens BG05</t>
  </si>
  <si>
    <t>Reagens BG06</t>
  </si>
  <si>
    <t>Reagens BG07</t>
  </si>
  <si>
    <t>Reagens BG08</t>
  </si>
  <si>
    <t>Reagens BG09</t>
  </si>
  <si>
    <t>Reagens BG10</t>
  </si>
  <si>
    <t>Reagens BG11</t>
  </si>
  <si>
    <t>Reagens BG12</t>
  </si>
  <si>
    <t>Reagens BG13</t>
  </si>
  <si>
    <t>Reagens BG14</t>
  </si>
  <si>
    <t>Reagens BL01</t>
  </si>
  <si>
    <t>bloedgroep 1</t>
  </si>
  <si>
    <t>Bloedgroepbepaling methode 1</t>
  </si>
  <si>
    <t>bloedgroep 2</t>
  </si>
  <si>
    <t>Bloedgroepbepaling methode 2</t>
  </si>
  <si>
    <t>ABO-D bloedgroep</t>
  </si>
  <si>
    <t>Bloedgroep na BMT</t>
  </si>
  <si>
    <t>ABO donor</t>
  </si>
  <si>
    <t xml:space="preserve">Bloedgroep donor </t>
  </si>
  <si>
    <t>bloedgroep extern</t>
  </si>
  <si>
    <t>Stolbloed</t>
  </si>
  <si>
    <t>ABO-D Bloedgroep</t>
  </si>
  <si>
    <t>Bloedgroep (tweede bepaling)</t>
  </si>
  <si>
    <t>B* (1)</t>
  </si>
  <si>
    <t>HLA-B allel 1 (lage resolutie)</t>
  </si>
  <si>
    <t>B1</t>
  </si>
  <si>
    <t>Bm1 ext</t>
  </si>
  <si>
    <t>B* (1) Full string</t>
  </si>
  <si>
    <t>HLA-B (allel groep 1)</t>
  </si>
  <si>
    <t>B* (1) Intermediate</t>
  </si>
  <si>
    <t>HLA-B (NMDP code 1)</t>
  </si>
  <si>
    <t>Bm1 MD</t>
  </si>
  <si>
    <t>Bm1 MD HR</t>
  </si>
  <si>
    <t>Bm1_MD_Hr</t>
  </si>
  <si>
    <t>B* (2)</t>
  </si>
  <si>
    <t>B2</t>
  </si>
  <si>
    <t>Bm2 ext</t>
  </si>
  <si>
    <t>B* (2 Full string</t>
  </si>
  <si>
    <t>HLA-B (allel groep 2)</t>
  </si>
  <si>
    <t>B* (2) Intermediate</t>
  </si>
  <si>
    <t>HLA-B (NMDP code 2)</t>
  </si>
  <si>
    <t>Bm2 MD</t>
  </si>
  <si>
    <t>Bm2 MD HR</t>
  </si>
  <si>
    <t>Beenmergcollectie</t>
  </si>
  <si>
    <t>B-HR1</t>
  </si>
  <si>
    <t>Groepselectie BmHR1</t>
  </si>
  <si>
    <t>Conclusie B allel 1</t>
  </si>
  <si>
    <t>B-HR2</t>
  </si>
  <si>
    <t>Groepselectie BmHR2</t>
  </si>
  <si>
    <t>Conclusie B allel 2</t>
  </si>
  <si>
    <t>HLA-B (hoge resolutie)</t>
  </si>
  <si>
    <t>age</t>
  </si>
  <si>
    <t>Leeftijd (in jaar)</t>
  </si>
  <si>
    <t>ALT</t>
  </si>
  <si>
    <t>ALT(2de bep)</t>
  </si>
  <si>
    <t>ALT (2de bepaling)</t>
  </si>
  <si>
    <t>U/L</t>
  </si>
  <si>
    <t>ALT(3de bep)</t>
  </si>
  <si>
    <t>ALT (3de bepaling)</t>
  </si>
  <si>
    <t>EDTA</t>
  </si>
  <si>
    <t>ALT finaal res.</t>
  </si>
  <si>
    <t>ALT (besluit van 3 bepalingen)</t>
  </si>
  <si>
    <t>ALT (in U/L)</t>
  </si>
  <si>
    <t>Aantal buisjes ACD</t>
  </si>
  <si>
    <t>Aantal buisjes gestold</t>
  </si>
  <si>
    <t>Aantal  EDTA buisjes</t>
  </si>
  <si>
    <t>Aantal heparine buisjes</t>
  </si>
  <si>
    <t>CMV</t>
  </si>
  <si>
    <t>CMV-specifieke  antistoffen</t>
  </si>
  <si>
    <t>date counsel</t>
  </si>
  <si>
    <t>Datum eerste onderhoud</t>
  </si>
  <si>
    <t>geslacht</t>
  </si>
  <si>
    <t>Geslacht</t>
  </si>
  <si>
    <t>gewicht</t>
  </si>
  <si>
    <t>Gewicht (in kg)</t>
  </si>
  <si>
    <t>HBcAb</t>
  </si>
  <si>
    <t>HBc specifieke antistoffen</t>
  </si>
  <si>
    <t>HBcAb (2de bep)</t>
  </si>
  <si>
    <t>HBc Antibodies (2de bepaling)</t>
  </si>
  <si>
    <t>HBcAb (3de bep)</t>
  </si>
  <si>
    <t>HBc Antibodies (3de bepaling)</t>
  </si>
  <si>
    <t>HBcAb finaal res.</t>
  </si>
  <si>
    <t>HBcAb conclusie van 3 bepalingen</t>
  </si>
  <si>
    <t>HBsAb</t>
  </si>
  <si>
    <t>HBsspecifieke antistoffen</t>
  </si>
  <si>
    <t>Tit_HBsAb</t>
  </si>
  <si>
    <t>Titer a-HBs antistoffen (IU/L)</t>
  </si>
  <si>
    <t>HBsAg</t>
  </si>
  <si>
    <t>HBsAg (2de bep)</t>
  </si>
  <si>
    <t>HBsAg (2de bepaling)</t>
  </si>
  <si>
    <t>HBsAg(3de bep)</t>
  </si>
  <si>
    <t>HBsAg (3de bepaling)</t>
  </si>
  <si>
    <t>HBsAg finaal res.</t>
  </si>
  <si>
    <t>HBsAg : conclusie van 3 bepalingen</t>
  </si>
  <si>
    <t>HCV</t>
  </si>
  <si>
    <t>HCV specifieke antistoffen</t>
  </si>
  <si>
    <t>HCV (2de bep)</t>
  </si>
  <si>
    <t>HCV Ab (2de bepaling)</t>
  </si>
  <si>
    <t>HCV (3de bep)</t>
  </si>
  <si>
    <t>HCV Ab (3de bepaling)</t>
  </si>
  <si>
    <t>HCV finaal res.</t>
  </si>
  <si>
    <t>HCV: conclusievan 3 bepalingen</t>
  </si>
  <si>
    <t>HIV</t>
  </si>
  <si>
    <t>HIV type 1 en  2 spec. antistoffen</t>
  </si>
  <si>
    <t>HIV (2de bep)</t>
  </si>
  <si>
    <t>HIV type 1 and 2 Ab (2de bepaling)</t>
  </si>
  <si>
    <t>HIV (3de bep)</t>
  </si>
  <si>
    <t>HIV type 1 and 2 Ab (3de bepaling)</t>
  </si>
  <si>
    <t>HIV finaal res.</t>
  </si>
  <si>
    <t>HIV: conclusievan 3 bepalingen</t>
  </si>
  <si>
    <t>HTLV</t>
  </si>
  <si>
    <t>HTLV 1 en 2 spec. antistoffen</t>
  </si>
  <si>
    <t>HTLV(2de bep)</t>
  </si>
  <si>
    <t>HTLV 1 en 2 specifieke antistoffen(2de bepaling)</t>
  </si>
  <si>
    <t>HTLV (3de bep)</t>
  </si>
  <si>
    <t>HTLV type 1 en 2 antistoffen (3de bepaling)</t>
  </si>
  <si>
    <t>HTLV finaal res.</t>
  </si>
  <si>
    <t>HTLV: conclusievan 3 bepalingen</t>
  </si>
  <si>
    <t>InfConsent</t>
  </si>
  <si>
    <t>Uitdrukkelijke toestemming</t>
  </si>
  <si>
    <t>Insurance</t>
  </si>
  <si>
    <t>Verzekering aangevraagd</t>
  </si>
  <si>
    <t>Doorgemaakte zwangerschappen</t>
  </si>
  <si>
    <t>Aantal transfusies toegediend</t>
  </si>
  <si>
    <t>MedVragenlijst</t>
  </si>
  <si>
    <t>Medische vragenlijst</t>
  </si>
  <si>
    <t>recipient</t>
  </si>
  <si>
    <t>Ontvanger</t>
  </si>
  <si>
    <t>TPPA</t>
  </si>
  <si>
    <t>TPPA (Syfilis)</t>
  </si>
  <si>
    <t>TPPA (2de bep.)</t>
  </si>
  <si>
    <t>TPPA (2de bepaling)</t>
  </si>
  <si>
    <t>TPPA (3de bep.)</t>
  </si>
  <si>
    <t>TPPA (3de bepaling)</t>
  </si>
  <si>
    <t>TPPA finaal res.</t>
  </si>
  <si>
    <t>TPPA conclusie van de 3 bepalingen</t>
  </si>
  <si>
    <t>Bmtot</t>
  </si>
  <si>
    <t>Bron specimen</t>
  </si>
  <si>
    <t>Bron lymf</t>
  </si>
  <si>
    <t>Bron lymfoctyen</t>
  </si>
  <si>
    <t>HLA-B (allel 1)</t>
  </si>
  <si>
    <t>HLA-B (allel 2)</t>
  </si>
  <si>
    <t>Bstot</t>
  </si>
  <si>
    <t>HLA-B (serologisch)</t>
  </si>
  <si>
    <t>kruisproef</t>
  </si>
  <si>
    <t>Kruisproef</t>
  </si>
  <si>
    <t>BTMrapp</t>
  </si>
  <si>
    <t>Bw4 serologisch</t>
  </si>
  <si>
    <t>Bw6 serologisch</t>
  </si>
  <si>
    <t>B cel</t>
  </si>
  <si>
    <t>KA B cel</t>
  </si>
  <si>
    <t>BC</t>
  </si>
  <si>
    <t>B cellen methode 2</t>
  </si>
  <si>
    <t>2B_cel</t>
  </si>
  <si>
    <t>KA(4C°) B-cel zout</t>
  </si>
  <si>
    <t>titer koude agglutinines op B cellen</t>
  </si>
  <si>
    <t>KA(KT) B-cel zout</t>
  </si>
  <si>
    <t>Titer nat. anti-B</t>
  </si>
  <si>
    <t>testcel anti-B</t>
  </si>
  <si>
    <t>TITERB_PHE</t>
  </si>
  <si>
    <t>C*0409N</t>
  </si>
  <si>
    <t>HLA-C*0709N voor QCP</t>
  </si>
  <si>
    <t>Set C tube 1</t>
  </si>
  <si>
    <t>donath Landsteiner Set C tube 1</t>
  </si>
  <si>
    <t>Reagens C2F</t>
  </si>
  <si>
    <t>Reagens C2R</t>
  </si>
  <si>
    <t>Set C tube 2</t>
  </si>
  <si>
    <t>donath Landsteiner Set C tube 2</t>
  </si>
  <si>
    <t>DC/C3c</t>
  </si>
  <si>
    <t>DC met anti-C3c reactiviteit</t>
  </si>
  <si>
    <t>DC/C3d</t>
  </si>
  <si>
    <t>DC met anti-C3d reactiviteit</t>
  </si>
  <si>
    <t>Reagens C3F</t>
  </si>
  <si>
    <t>Reagens C3R</t>
  </si>
  <si>
    <t>Set C tube 3</t>
  </si>
  <si>
    <t>donath Landsteiner Set C tube 3</t>
  </si>
  <si>
    <t>Reagens C4F</t>
  </si>
  <si>
    <t>Reagens C4R</t>
  </si>
  <si>
    <t>CBtestm2</t>
  </si>
  <si>
    <t>afbreken1</t>
  </si>
  <si>
    <t>Procedure aborted:</t>
  </si>
  <si>
    <t>afbreken2</t>
  </si>
  <si>
    <t>afbreken2x</t>
  </si>
  <si>
    <t>Procedure afgebroken:</t>
  </si>
  <si>
    <t>afbreken3</t>
  </si>
  <si>
    <t>afbreken4</t>
  </si>
  <si>
    <t>afbreken5</t>
  </si>
  <si>
    <t>afbreken6</t>
  </si>
  <si>
    <t>afnamearts</t>
  </si>
  <si>
    <t>Afgenomen door Dr.</t>
  </si>
  <si>
    <t>CBverslag</t>
  </si>
  <si>
    <t>afn.datum DD/MM/JJJJ</t>
  </si>
  <si>
    <t>Afnametijd</t>
  </si>
  <si>
    <t>CB_afntijd</t>
  </si>
  <si>
    <t>afn.uur(HH:mm)</t>
  </si>
  <si>
    <t>Uur van afname</t>
  </si>
  <si>
    <t>RatioWBC(Sys-FACS)</t>
  </si>
  <si>
    <t>Ratio WBC bepaling Sysmex-Flowcytometer</t>
  </si>
  <si>
    <t>kweek</t>
  </si>
  <si>
    <t>aeroob-1ste Ingave</t>
  </si>
  <si>
    <t>Bacteriologie aeroob (Eerste ingave)</t>
  </si>
  <si>
    <t>CB_hemo_O2x</t>
  </si>
  <si>
    <t>CB_bact_aer</t>
  </si>
  <si>
    <t>aeroob(1) na invriez</t>
  </si>
  <si>
    <t>Bacteriologie aeroob (voorlopig) na invriezen</t>
  </si>
  <si>
    <t>aeroob-2de ingave</t>
  </si>
  <si>
    <t>Bacteriologie aeroob (Tweede ingave)</t>
  </si>
  <si>
    <t>aeroob(def) na invri</t>
  </si>
  <si>
    <t>Bacteriologie aeroob (definitief) na invriezen</t>
  </si>
  <si>
    <t>anaeroob-1ste ingave</t>
  </si>
  <si>
    <t>Bacteriologie anaeroob (Eerste ingave)</t>
  </si>
  <si>
    <t>CB_hemo_N2x</t>
  </si>
  <si>
    <t>CB_bact_anaer</t>
  </si>
  <si>
    <t>anaeroob(1) na invri</t>
  </si>
  <si>
    <t>Bacteriologie anaeroob (voorlopig) na invriezen</t>
  </si>
  <si>
    <t>anaeroob-2de ingave</t>
  </si>
  <si>
    <t>Bacteriologie anaeroob (Tweede ingave)</t>
  </si>
  <si>
    <t>anaeroob(def) na inv</t>
  </si>
  <si>
    <t>Bacteriologie anaeroob (definitief) na invriezen</t>
  </si>
  <si>
    <t>Identificatie aer.</t>
  </si>
  <si>
    <t>Identificatie kiem aeroob</t>
  </si>
  <si>
    <t>Identificatie anaer.</t>
  </si>
  <si>
    <t>identificatie kiem anaeroob</t>
  </si>
  <si>
    <t>Balans nr. (ontv)</t>
  </si>
  <si>
    <t>Toestelnummer van balans bij ontvangst</t>
  </si>
  <si>
    <t>Balans nr. (verw.)</t>
  </si>
  <si>
    <t>Toestelnummer van balans  bij verwerking</t>
  </si>
  <si>
    <t>CD 34+ cells/µL</t>
  </si>
  <si>
    <t>CB_cryovial</t>
  </si>
  <si>
    <t>% CD 34 bij ontvangst</t>
  </si>
  <si>
    <t>CD34recovery</t>
  </si>
  <si>
    <t>recovery of viable CD34+ cells</t>
  </si>
  <si>
    <t>Totaal aantal CD34 bij ontvangst</t>
  </si>
  <si>
    <t>Centrifuge nr.</t>
  </si>
  <si>
    <t>Toestelnummer centrifuge met Hettich houders</t>
  </si>
  <si>
    <t>CFU GM (/ 10^6)</t>
  </si>
  <si>
    <t>CFU GM ( /10^6 cellen)</t>
  </si>
  <si>
    <t>Kolonies bij CFU testen</t>
  </si>
  <si>
    <t>CFU totaal (/ 10^6)</t>
  </si>
  <si>
    <t>CFU totaal ( / 10^6 cellen)</t>
  </si>
  <si>
    <t>CB_Clone_E</t>
  </si>
  <si>
    <t>Clone-E (%)</t>
  </si>
  <si>
    <t>CMV IgG</t>
  </si>
  <si>
    <t>CMV IgG bij cord blood</t>
  </si>
  <si>
    <t>CMV IgM</t>
  </si>
  <si>
    <t>CMV IgM bij cord blood</t>
  </si>
  <si>
    <t>HBV confirmatie NAT</t>
  </si>
  <si>
    <t>Confirmatie NAT bepaling HBV</t>
  </si>
  <si>
    <t>HCV confirmatie NAT</t>
  </si>
  <si>
    <t>Confirmatie NAT bepaling HCV</t>
  </si>
  <si>
    <t>HIV confirmatie NAT</t>
  </si>
  <si>
    <t>Confirmatie NAT bepaling HIV</t>
  </si>
  <si>
    <t>cryovial</t>
  </si>
  <si>
    <t>Cryovial included</t>
  </si>
  <si>
    <t>Contr.Labels Vol.Red</t>
  </si>
  <si>
    <t>Controle labels volumereductie</t>
  </si>
  <si>
    <t>Contr.Labels Vriesza</t>
  </si>
  <si>
    <t>Controle labels vrieszak</t>
  </si>
  <si>
    <t>Datum&amp;Tijd</t>
  </si>
  <si>
    <t>Date &amp; Time of collection</t>
  </si>
  <si>
    <t>Eval. DossKind</t>
  </si>
  <si>
    <t>Eindevaluatie</t>
  </si>
  <si>
    <t>CB_DosKind</t>
  </si>
  <si>
    <t>01a:naam</t>
  </si>
  <si>
    <t>01a: Naam kind</t>
  </si>
  <si>
    <t>01a:voornaam</t>
  </si>
  <si>
    <t>01a: Voornaam kind</t>
  </si>
  <si>
    <t>02: geslacht</t>
  </si>
  <si>
    <t>02: geslacht kind</t>
  </si>
  <si>
    <t>03:gewicht</t>
  </si>
  <si>
    <t>03: gewicht kind ( in gram)</t>
  </si>
  <si>
    <t>04:APGAR 1</t>
  </si>
  <si>
    <t>04: APGAR eerste score</t>
  </si>
  <si>
    <t>05:APGAR 2</t>
  </si>
  <si>
    <t>05: APGAR tweede score</t>
  </si>
  <si>
    <t>06a:sepsis</t>
  </si>
  <si>
    <t xml:space="preserve">06a: Sepsis </t>
  </si>
  <si>
    <t>06b:cong.afw.</t>
  </si>
  <si>
    <t>06b: congenitale afwijkingen</t>
  </si>
  <si>
    <t>06c:andere</t>
  </si>
  <si>
    <t>06c: andere bevindingen</t>
  </si>
  <si>
    <t>07: ziekten</t>
  </si>
  <si>
    <t>07: gediagnosticeerde ziekten</t>
  </si>
  <si>
    <t>DNA monster</t>
  </si>
  <si>
    <t>aanvraag materialen</t>
  </si>
  <si>
    <t>Flowcytometer nr.</t>
  </si>
  <si>
    <t>Toestelnummer Flowcytometer</t>
  </si>
  <si>
    <t>Flowkast nr.</t>
  </si>
  <si>
    <t>Toestelnummer Laminaire air flow kast</t>
  </si>
  <si>
    <t>volume CB</t>
  </si>
  <si>
    <t>volume  ( in ml) (incl. 30 mL CPD)</t>
  </si>
  <si>
    <t>volumeCB+Plasmalyte</t>
  </si>
  <si>
    <t>volume  ( incl. CPD)</t>
  </si>
  <si>
    <t>Hepatitis B sAg</t>
  </si>
  <si>
    <t>HBV NAT</t>
  </si>
  <si>
    <t>NAT bepaling HBV</t>
  </si>
  <si>
    <t>CB_HCTtelling</t>
  </si>
  <si>
    <t>HCT %</t>
  </si>
  <si>
    <t>HCT % (BC)</t>
  </si>
  <si>
    <t>HCT telling BC (%)</t>
  </si>
  <si>
    <t>CB_BC</t>
  </si>
  <si>
    <t>HCV Ab</t>
  </si>
  <si>
    <t>HCV antilichamen</t>
  </si>
  <si>
    <t>HCV NAT</t>
  </si>
  <si>
    <t>NAT bepaling HCV</t>
  </si>
  <si>
    <t>Toestelnummer Hematron_CR2</t>
  </si>
  <si>
    <t>Hemoglobinepathieen</t>
  </si>
  <si>
    <t>Cord Blood hemoglobinepathieen</t>
  </si>
  <si>
    <t>CB_HGBtelling</t>
  </si>
  <si>
    <t>Hgb g/dL</t>
  </si>
  <si>
    <t>g/dL</t>
  </si>
  <si>
    <t>HIV Ab</t>
  </si>
  <si>
    <t>HIV antistoffen:</t>
  </si>
  <si>
    <t>HIV NAT</t>
  </si>
  <si>
    <t>NAT bepaling HIV</t>
  </si>
  <si>
    <t>HLA</t>
  </si>
  <si>
    <t>Toestelnummer Infuuspomp</t>
  </si>
  <si>
    <t>Invriestoestel nr.</t>
  </si>
  <si>
    <t>Toestelnummer Invriestoestel</t>
  </si>
  <si>
    <t>Koelkast nummer</t>
  </si>
  <si>
    <t>Toestelnummer koelkast</t>
  </si>
  <si>
    <t>Controle gevulde vrieszak</t>
  </si>
  <si>
    <t>Lasser cryozak nr.</t>
  </si>
  <si>
    <t>Toestelnummer lasser cryozak</t>
  </si>
  <si>
    <t>Lastoestel nr.(ontv)</t>
  </si>
  <si>
    <t>Toestelnummer Lastoestel bij ontvangst</t>
  </si>
  <si>
    <t>Lastoestel nr.(verw)</t>
  </si>
  <si>
    <t>Toestelnummer Lastoestel bij verwerking</t>
  </si>
  <si>
    <t>Lotnr.Afnamezak</t>
  </si>
  <si>
    <t>Lotnummer van afnamezak CB</t>
  </si>
  <si>
    <t>Lotnr.DMSO</t>
  </si>
  <si>
    <t>Lotnummer van DMSO CB</t>
  </si>
  <si>
    <t>Lotnr.HES</t>
  </si>
  <si>
    <t>Lotnummer van HES CB</t>
  </si>
  <si>
    <t>Lotnr.Plasmalyte</t>
  </si>
  <si>
    <t>Lotnummer van Plasmalyte CB</t>
  </si>
  <si>
    <t>Lotnr.TB set</t>
  </si>
  <si>
    <t>Lotnummer van TB set CB</t>
  </si>
  <si>
    <t>Lotnr.Vrieszak</t>
  </si>
  <si>
    <t>Lotnummer van Vrieszak CB</t>
  </si>
  <si>
    <t>CB_Lymfocyten</t>
  </si>
  <si>
    <t>% Lymfocyten</t>
  </si>
  <si>
    <t>Microscoop nr.</t>
  </si>
  <si>
    <t>Toestelnummer Microscoop</t>
  </si>
  <si>
    <t>CB_Monocyten</t>
  </si>
  <si>
    <t>% Monocyten</t>
  </si>
  <si>
    <t>MV evaluatie</t>
  </si>
  <si>
    <t>Evaluatie Medische Vragenlijst</t>
  </si>
  <si>
    <t>CB_DonorK</t>
  </si>
  <si>
    <t>01:med. bijzonderh.</t>
  </si>
  <si>
    <t xml:space="preserve">bijzonderheden risicogedrag of -aandoeningen </t>
  </si>
  <si>
    <t>02:genet.bijzond.</t>
  </si>
  <si>
    <t xml:space="preserve">bijzonderheden genetisch risico </t>
  </si>
  <si>
    <t>03:Etnische.bijzond.</t>
  </si>
  <si>
    <t>bijzonderheden etniciteit</t>
  </si>
  <si>
    <t>NAT testen</t>
  </si>
  <si>
    <t>Interpretatie van NAT Testen bij cord blood</t>
  </si>
  <si>
    <t>CB_Neutrofielen</t>
  </si>
  <si>
    <t>% Neutrofielen</t>
  </si>
  <si>
    <t>% Gekernde RBC</t>
  </si>
  <si>
    <t xml:space="preserve">% Gekernde rode bloedcellen </t>
  </si>
  <si>
    <t>CB opgestuurd</t>
  </si>
  <si>
    <t>Navelstrengbloed opgestuurd:</t>
  </si>
  <si>
    <t>Cord blood unit shipped</t>
  </si>
  <si>
    <t>CB_MNC_frozen_tested</t>
  </si>
  <si>
    <t>DNA opgestuurd</t>
  </si>
  <si>
    <t>DNA opgestuurd:</t>
  </si>
  <si>
    <t>serum opgestuurd</t>
  </si>
  <si>
    <t>serum moeder opgestuurd:</t>
  </si>
  <si>
    <t>Optipress nr.</t>
  </si>
  <si>
    <t>Toestelnummer Optipress</t>
  </si>
  <si>
    <t>Overwrap sealer nr.</t>
  </si>
  <si>
    <t>Toestelnummer Overwrap bag sealer met air purger tool</t>
  </si>
  <si>
    <t>plasmamonster</t>
  </si>
  <si>
    <t>Plasma sample included</t>
  </si>
  <si>
    <t>CB_PLT</t>
  </si>
  <si>
    <t>Trombocyten/µL</t>
  </si>
  <si>
    <t>Trombocyten per microliter</t>
  </si>
  <si>
    <t>procedure afwijking.</t>
  </si>
  <si>
    <t>procedureafwijkingen tijdens afname</t>
  </si>
  <si>
    <t>02:zwangerschapsduur</t>
  </si>
  <si>
    <t>02:Zwangerschapsduur</t>
  </si>
  <si>
    <t>week</t>
  </si>
  <si>
    <t>CB_partusv</t>
  </si>
  <si>
    <t>PV evaluatie</t>
  </si>
  <si>
    <t>Evaluatie partusverslag</t>
  </si>
  <si>
    <t>01:complicaties?</t>
  </si>
  <si>
    <t>01:complicaties tijdens zwangerschap ?</t>
  </si>
  <si>
    <t>03:vaginaal verl.</t>
  </si>
  <si>
    <t>03: Vaginale verlossing ?</t>
  </si>
  <si>
    <t>04:meerlingenzw.?</t>
  </si>
  <si>
    <t>04: Meerlingenzwangerschap?</t>
  </si>
  <si>
    <t>05:meconium?</t>
  </si>
  <si>
    <t>05: Meconium in vruchtwater ?</t>
  </si>
  <si>
    <t>06:gebroken vliezen?</t>
  </si>
  <si>
    <t>06: Vliezen gebroken &gt;24 uur voor bevalling ?</t>
  </si>
  <si>
    <t>07:koorts?</t>
  </si>
  <si>
    <t>07: Perinatale koorts (&gt;38,5°C) bij moeder ?</t>
  </si>
  <si>
    <t>08: antibiotica?</t>
  </si>
  <si>
    <t>08: Antibiotica toegediend tot 48 uur voor geboorte ?</t>
  </si>
  <si>
    <t>recovery(vol.reduc)</t>
  </si>
  <si>
    <t xml:space="preserve"> WBC recovery after volume reduction</t>
  </si>
  <si>
    <t>recovery(begin-na)</t>
  </si>
  <si>
    <t>WBC recovery(collection-final product)</t>
  </si>
  <si>
    <t>recovery(invriezen)</t>
  </si>
  <si>
    <t>WBC recovery (before and after freezing)</t>
  </si>
  <si>
    <t>CB_RBCtelling</t>
  </si>
  <si>
    <t>RBC X 10^6/µL</t>
  </si>
  <si>
    <t>RBC (10^6/µl)</t>
  </si>
  <si>
    <t>Toestemming research</t>
  </si>
  <si>
    <t>Toestemming om Cord  Blood als research te gebruiken ?</t>
  </si>
  <si>
    <t>Ingesc.Labels V.Red</t>
  </si>
  <si>
    <t>ingescande labels volumereductie</t>
  </si>
  <si>
    <t>Ingesc.Labels Vriesz</t>
  </si>
  <si>
    <t>ingescande labels vrieszak</t>
  </si>
  <si>
    <t>CB segment CT opgestuurd</t>
  </si>
  <si>
    <t>MNC Segment voor CT</t>
  </si>
  <si>
    <t>HLA confirmatory typing</t>
  </si>
  <si>
    <t>Viab. MNC segment CT</t>
  </si>
  <si>
    <t>CB_Start_Inkoelen_BC</t>
  </si>
  <si>
    <t>StartInkoelen(HH:mm)</t>
  </si>
  <si>
    <t>Starttijd van inkoelen buffy coat CB</t>
  </si>
  <si>
    <t>StartInvriez.(HH:mm)</t>
  </si>
  <si>
    <t>Uur start invriezen CB</t>
  </si>
  <si>
    <t>StartVriesmix(HH:mm)</t>
  </si>
  <si>
    <t>Uur start vriesmix</t>
  </si>
  <si>
    <t>Status CB</t>
  </si>
  <si>
    <t>Status van het materiaal CB_MNC_for_injection</t>
  </si>
  <si>
    <t>STOP</t>
  </si>
  <si>
    <t>SYSMEX nr.</t>
  </si>
  <si>
    <t>Toestelnummer Sysmex</t>
  </si>
  <si>
    <t>Aanvraag  via Prometheus of Netcord voor CB search</t>
  </si>
  <si>
    <t>Contactpersoon</t>
  </si>
  <si>
    <t>CB Search Contact persoon</t>
  </si>
  <si>
    <t>CB_S_DatumRapport</t>
  </si>
  <si>
    <t>Datum Rapporteringvoor CB search</t>
  </si>
  <si>
    <t>Facturatie adres</t>
  </si>
  <si>
    <t>CB Search facturatie adres</t>
  </si>
  <si>
    <t>landcode Patient voor CB search</t>
  </si>
  <si>
    <t>Geboortedatum van patient voor CB search</t>
  </si>
  <si>
    <t>Patient identificatie voor CB search</t>
  </si>
  <si>
    <t>Patient naam voor CB search</t>
  </si>
  <si>
    <t>Prijs Staal</t>
  </si>
  <si>
    <t>CB Search Prijs Staal</t>
  </si>
  <si>
    <t>transportkost</t>
  </si>
  <si>
    <t>CB Search transportkost</t>
  </si>
  <si>
    <t>Type aanvraag voor CB search</t>
  </si>
  <si>
    <t>Urgentiegraad aanvraag voor CB search</t>
  </si>
  <si>
    <t>Verwerkingstijdstip (uur na afname)</t>
  </si>
  <si>
    <t>uur</t>
  </si>
  <si>
    <t>Trombocyten (x10^6)</t>
  </si>
  <si>
    <t>Trombocyten (x 10^6)</t>
  </si>
  <si>
    <t>CB_Totaal_TNC_frozen</t>
  </si>
  <si>
    <t>Total number of nucleated cells (* 10^6)</t>
  </si>
  <si>
    <t>Totaal gekernde RBC</t>
  </si>
  <si>
    <t>Trigger</t>
  </si>
  <si>
    <t>Trigger voor moeder</t>
  </si>
  <si>
    <t>TSCD nr.</t>
  </si>
  <si>
    <t>Toestelnummer steriel lastoestel</t>
  </si>
  <si>
    <t>Toestemming product</t>
  </si>
  <si>
    <t>Toestemming1</t>
  </si>
  <si>
    <t>Toestemming afname</t>
  </si>
  <si>
    <t>CB_TV1</t>
  </si>
  <si>
    <t>Toestemming2</t>
  </si>
  <si>
    <t>Toestemming gebruik</t>
  </si>
  <si>
    <t>CB_TV2</t>
  </si>
  <si>
    <t>dilutie plasma</t>
  </si>
  <si>
    <t>CB_viabiliteit_7AAD_1</t>
  </si>
  <si>
    <t>CB_viabiliteit_7AAD_2</t>
  </si>
  <si>
    <t>Viability (%7AAD)</t>
  </si>
  <si>
    <t>serologie:</t>
  </si>
  <si>
    <t>virologische tests:</t>
  </si>
  <si>
    <t>Volume BC</t>
  </si>
  <si>
    <t>Volume (in mL)</t>
  </si>
  <si>
    <t>CB Vriescurve</t>
  </si>
  <si>
    <t>Vriescurve van CB</t>
  </si>
  <si>
    <t>Vrijgave moeder</t>
  </si>
  <si>
    <t>Vrijgave op basis van gegevens moeder:</t>
  </si>
  <si>
    <t>TNC sysmex (BC)</t>
  </si>
  <si>
    <t>WBC/µL (CB)</t>
  </si>
  <si>
    <t>WBCtelling</t>
  </si>
  <si>
    <t>Total number of viable WBC (10^6)</t>
  </si>
  <si>
    <t>WBCtotaal</t>
  </si>
  <si>
    <t>Total number of WBC (10^6)</t>
  </si>
  <si>
    <t>Total number of viable nucleated cells (x 10^6)</t>
  </si>
  <si>
    <t>Total number of viable WBC (x10^6)</t>
  </si>
  <si>
    <t>WBC/µL (after thawing)</t>
  </si>
  <si>
    <t>WBC/µl (flowcytometrie)</t>
  </si>
  <si>
    <t>WBC/µl (flowcytometrie) after freezing</t>
  </si>
  <si>
    <t>Total number of WBC (flowcytometrie))</t>
  </si>
  <si>
    <t>WVC_totaal_voor</t>
  </si>
  <si>
    <t xml:space="preserve">Tellen van cellen </t>
  </si>
  <si>
    <t>vial</t>
  </si>
  <si>
    <t>celcount</t>
  </si>
  <si>
    <t>Reagens CG01</t>
  </si>
  <si>
    <t>Reagens CG02</t>
  </si>
  <si>
    <t>Reagens CG03</t>
  </si>
  <si>
    <t>Reagens CG04</t>
  </si>
  <si>
    <t>Reagens CG05</t>
  </si>
  <si>
    <t>Reagens CG06</t>
  </si>
  <si>
    <t>Reagens CG07</t>
  </si>
  <si>
    <t>Reagens CG08</t>
  </si>
  <si>
    <t>Reagens CG09</t>
  </si>
  <si>
    <t>Reagens CG10</t>
  </si>
  <si>
    <t>Reagens CG11</t>
  </si>
  <si>
    <t>Reagens CG12</t>
  </si>
  <si>
    <t xml:space="preserve">Cha antigeen </t>
  </si>
  <si>
    <t>Cha typering</t>
  </si>
  <si>
    <t>Reagens CL01</t>
  </si>
  <si>
    <t>Cm1 ext</t>
  </si>
  <si>
    <t>Cm1 MD</t>
  </si>
  <si>
    <t>Cm1 MD HR</t>
  </si>
  <si>
    <t>Cm2 ext</t>
  </si>
  <si>
    <t>Cm2 MD</t>
  </si>
  <si>
    <t>Cm2 MD HR</t>
  </si>
  <si>
    <t>C-HR1</t>
  </si>
  <si>
    <t>Groepselectie CmHR1</t>
  </si>
  <si>
    <t>Conclusie C allel1</t>
  </si>
  <si>
    <t>C-HR2</t>
  </si>
  <si>
    <t>Groepselectie CmHR2</t>
  </si>
  <si>
    <t>Conclusie C allel 2</t>
  </si>
  <si>
    <t>HLA-C (hoge resolutie)</t>
  </si>
  <si>
    <t xml:space="preserve">Coa antigeen </t>
  </si>
  <si>
    <t>Coa mol</t>
  </si>
  <si>
    <t>Coa conc fen</t>
  </si>
  <si>
    <t xml:space="preserve">Cob antigeen  </t>
  </si>
  <si>
    <t>Cob typering</t>
  </si>
  <si>
    <t>Cob mol</t>
  </si>
  <si>
    <t>Cob conc fen</t>
  </si>
  <si>
    <t>Comment LM1</t>
  </si>
  <si>
    <t>Comment LM2</t>
  </si>
  <si>
    <t>Comment LSA1</t>
  </si>
  <si>
    <t>Comment LSA2</t>
  </si>
  <si>
    <t>Kandidaat PBSC donor ?</t>
  </si>
  <si>
    <t>Kandidaat Plaatjes donor ?</t>
  </si>
  <si>
    <t>QC Complement titration tray ABC</t>
  </si>
  <si>
    <t>Comp_TT_And_Cellen</t>
  </si>
  <si>
    <t>QC Complement titration tray andere cellen</t>
  </si>
  <si>
    <t>QC Complement titration tray DR2</t>
  </si>
  <si>
    <t>QC Complement titration tray DR7</t>
  </si>
  <si>
    <t>Concentratie DNA</t>
  </si>
  <si>
    <t>Microgram per milliliter</t>
  </si>
  <si>
    <t>Conclusie HPC_XM</t>
  </si>
  <si>
    <t>HPC-donorkruisproef (eindbeoordeling)</t>
  </si>
  <si>
    <t>Conclusie Orgaan XM</t>
  </si>
  <si>
    <t>Conclusie autoXM</t>
  </si>
  <si>
    <t>Conc CDC</t>
  </si>
  <si>
    <t>Conclusieresultaat CDC</t>
  </si>
  <si>
    <t>Conc CDC DTT</t>
  </si>
  <si>
    <t>Conclusieresultaat CDC +/-DTT</t>
  </si>
  <si>
    <t>Conc CDC FP</t>
  </si>
  <si>
    <t>Conclusieresultaat Frozen Cell Panel</t>
  </si>
  <si>
    <t>HCV_BLOT</t>
  </si>
  <si>
    <t>Immunoblot HCV</t>
  </si>
  <si>
    <t>HIV_BLOT</t>
  </si>
  <si>
    <t>Immunoblot HIV</t>
  </si>
  <si>
    <t>CONF_BLOT</t>
  </si>
  <si>
    <t>HTLV blot</t>
  </si>
  <si>
    <t>Immunoblot HTLV</t>
  </si>
  <si>
    <t>HIV_ELISA 2</t>
  </si>
  <si>
    <t>ELISA HIV (2)</t>
  </si>
  <si>
    <t>HBcAb conf.</t>
  </si>
  <si>
    <t>MEIA HBcAb</t>
  </si>
  <si>
    <t>HBsAg conf.</t>
  </si>
  <si>
    <t>MEIA HBsAg en neutralisatietest</t>
  </si>
  <si>
    <t>ELISA LEUVEN</t>
  </si>
  <si>
    <t>Immfluor. syfilis</t>
  </si>
  <si>
    <t>Immuunfluorescentie syphilis</t>
  </si>
  <si>
    <t>HIV interpretatie</t>
  </si>
  <si>
    <t>Interpretatie confirmatietesten</t>
  </si>
  <si>
    <t>HBCab interpretatie</t>
  </si>
  <si>
    <t>HBV interpretatie</t>
  </si>
  <si>
    <t>HCV interpretatie</t>
  </si>
  <si>
    <t>HTLV interpretatie</t>
  </si>
  <si>
    <t>Syph interpretatie</t>
  </si>
  <si>
    <t>MEIA HCV LEU</t>
  </si>
  <si>
    <t>confirmatie MEIA</t>
  </si>
  <si>
    <t>CONF_MEIA</t>
  </si>
  <si>
    <t>RPR</t>
  </si>
  <si>
    <t>Syfilis RPR</t>
  </si>
  <si>
    <t>TPHA (UZ)</t>
  </si>
  <si>
    <t xml:space="preserve">TPHA </t>
  </si>
  <si>
    <t>Controle kruisproef</t>
  </si>
  <si>
    <t>Cont_bmt</t>
  </si>
  <si>
    <t>Controlereagens ondergroepen op celsuspensie</t>
  </si>
  <si>
    <t>Controle op directe bepalingen</t>
  </si>
  <si>
    <t>Cra mol</t>
  </si>
  <si>
    <t>Cra conc fen</t>
  </si>
  <si>
    <t>HLA-C (allel 1)</t>
  </si>
  <si>
    <t>HLA-C (allel 2)</t>
  </si>
  <si>
    <t>Resus Cw antigeen (RH8)</t>
  </si>
  <si>
    <t>C*(1)</t>
  </si>
  <si>
    <t>C*(2)</t>
  </si>
  <si>
    <t>Cmtot</t>
  </si>
  <si>
    <t>CyclerCheck MQCP</t>
  </si>
  <si>
    <t>C molec.</t>
  </si>
  <si>
    <t>C conc fen</t>
  </si>
  <si>
    <t>C conc fen STAT</t>
  </si>
  <si>
    <t>C mol STAT</t>
  </si>
  <si>
    <t>C STAT bep. genotype (RhCE)</t>
  </si>
  <si>
    <t>D-Controle bloedgroepen 1</t>
  </si>
  <si>
    <t>D-Controle bloedgroepen 2</t>
  </si>
  <si>
    <t>resus D (inclusief zwakke D) op 3% celsuspensie</t>
  </si>
  <si>
    <t>Collectedag</t>
  </si>
  <si>
    <t>DC/AHG</t>
  </si>
  <si>
    <t>DC met polyvalent reactiviteit</t>
  </si>
  <si>
    <t>DAT_dummy</t>
  </si>
  <si>
    <t>DAT/C3d</t>
  </si>
  <si>
    <t>DC/cont</t>
  </si>
  <si>
    <t>DAT/IgA</t>
  </si>
  <si>
    <t>DAT/IgG</t>
  </si>
  <si>
    <t>Dia mol</t>
  </si>
  <si>
    <t>Dia conc fen</t>
  </si>
  <si>
    <t xml:space="preserve">Diego b antigeen  </t>
  </si>
  <si>
    <t>Dib typering</t>
  </si>
  <si>
    <t>Dib mol</t>
  </si>
  <si>
    <t>Dib conc fen</t>
  </si>
  <si>
    <t>DAT/C3c</t>
  </si>
  <si>
    <t>DAT interpr</t>
  </si>
  <si>
    <t>DAT/IgM</t>
  </si>
  <si>
    <t>Discordantie</t>
  </si>
  <si>
    <t>Discordantie:</t>
  </si>
  <si>
    <t>DNA acceptatie</t>
  </si>
  <si>
    <t>DNA acceptatie MOD</t>
  </si>
  <si>
    <t>DNA concentratie</t>
  </si>
  <si>
    <t>DNA concentratie (ng/µL)</t>
  </si>
  <si>
    <t>DNA concentratie HR</t>
  </si>
  <si>
    <t>DNA concentratie HR (ng/µL)</t>
  </si>
  <si>
    <t>DNA Concentratie MOD</t>
  </si>
  <si>
    <t>DNA ratio</t>
  </si>
  <si>
    <t>DNA ratio HR</t>
  </si>
  <si>
    <t>DNA ratio MOD</t>
  </si>
  <si>
    <t>Reagens dNTP</t>
  </si>
  <si>
    <t>Doa mol</t>
  </si>
  <si>
    <t>Doa conc fen</t>
  </si>
  <si>
    <t>Dob mol</t>
  </si>
  <si>
    <t>Dob conc fen</t>
  </si>
  <si>
    <t>identiteit donor</t>
  </si>
  <si>
    <t>Identificatie van de donor:</t>
  </si>
  <si>
    <t>identiteit donor 1</t>
  </si>
  <si>
    <t>identiteit donor 2</t>
  </si>
  <si>
    <t>identiteit donor 3</t>
  </si>
  <si>
    <t>identiteit donor 4</t>
  </si>
  <si>
    <t>identiteit donor 5</t>
  </si>
  <si>
    <t>identiteit donor 6</t>
  </si>
  <si>
    <t>identiteit donor 7</t>
  </si>
  <si>
    <t>identiteit donor 8</t>
  </si>
  <si>
    <t>Donor 1</t>
  </si>
  <si>
    <t xml:space="preserve">Granulo Donor id 1 </t>
  </si>
  <si>
    <t>Donor 2</t>
  </si>
  <si>
    <t xml:space="preserve">Granulo Donor id 2 </t>
  </si>
  <si>
    <t>Donor 3</t>
  </si>
  <si>
    <t>Granulo Donor id 3</t>
  </si>
  <si>
    <t>Donor 4</t>
  </si>
  <si>
    <t>Granulo Donor id 4</t>
  </si>
  <si>
    <t>Donor 5</t>
  </si>
  <si>
    <t>Granulo Donor id 5</t>
  </si>
  <si>
    <t>Donor 6</t>
  </si>
  <si>
    <t>Granulo Donor id 6</t>
  </si>
  <si>
    <t>Donortypering DP1</t>
  </si>
  <si>
    <t>Reagens DP1L01</t>
  </si>
  <si>
    <t>Donortypering DP2</t>
  </si>
  <si>
    <t>Reagens DP2F</t>
  </si>
  <si>
    <t>Reagens DP2R</t>
  </si>
  <si>
    <t>Donortypering DP3</t>
  </si>
  <si>
    <t>Donortypering DP4</t>
  </si>
  <si>
    <t>Donortypering DP5</t>
  </si>
  <si>
    <t>Donortypering DP6</t>
  </si>
  <si>
    <t>Donortypering DP7</t>
  </si>
  <si>
    <t>DPB1-HR1</t>
  </si>
  <si>
    <t>DPB1-HR2</t>
  </si>
  <si>
    <t>HLA-DPB1 (hoge resolutie)</t>
  </si>
  <si>
    <t>DPB1*(1)</t>
  </si>
  <si>
    <t>HLA-DPB1 (allel1)</t>
  </si>
  <si>
    <t>DPB1* (2)</t>
  </si>
  <si>
    <t>HLA-DPB1 (allel 2)</t>
  </si>
  <si>
    <t>HLA-DPB1</t>
  </si>
  <si>
    <t>DPB1tot</t>
  </si>
  <si>
    <t>HLA-DPB1 kand.ontvanger</t>
  </si>
  <si>
    <t>HLA-DPB1 kand.donor</t>
  </si>
  <si>
    <t>Reagens DQ3F</t>
  </si>
  <si>
    <t>Reagens DQ3R</t>
  </si>
  <si>
    <t>DQB1-HR1</t>
  </si>
  <si>
    <t>Groepselectie DQB1HR1</t>
  </si>
  <si>
    <t>Conclusie DQB1 allel 1</t>
  </si>
  <si>
    <t>DQB1-HR2</t>
  </si>
  <si>
    <t>Groepselectie DQB1HR2</t>
  </si>
  <si>
    <t>Conclusie DQB1 allel 2</t>
  </si>
  <si>
    <t>DQB1m1 ext</t>
  </si>
  <si>
    <t>DQB1m1 MD</t>
  </si>
  <si>
    <t>DQB1m1 MD HR</t>
  </si>
  <si>
    <t>DQB1m2 ext</t>
  </si>
  <si>
    <t>DQB1m2 MD</t>
  </si>
  <si>
    <t>DQB1m2 MD HR</t>
  </si>
  <si>
    <t>DQB1* (1)</t>
  </si>
  <si>
    <t>DQB1* (2)</t>
  </si>
  <si>
    <t>Reagens DQBG01</t>
  </si>
  <si>
    <t>Reagens DQBG02</t>
  </si>
  <si>
    <t>Reagens DQBG03</t>
  </si>
  <si>
    <t>Reagens DQBG04</t>
  </si>
  <si>
    <t>Reagens DQBG05</t>
  </si>
  <si>
    <t>Reagens DQBG06</t>
  </si>
  <si>
    <t>Reagens DQBL01</t>
  </si>
  <si>
    <t>Reagens DQBL02</t>
  </si>
  <si>
    <t>DQF</t>
  </si>
  <si>
    <t>Reagens DQF</t>
  </si>
  <si>
    <t>DQmtot</t>
  </si>
  <si>
    <t>DQR</t>
  </si>
  <si>
    <t>Reagens DQR</t>
  </si>
  <si>
    <t>HLA-DQ (allel 1)</t>
  </si>
  <si>
    <t>HLA-DQ (allel 2)</t>
  </si>
  <si>
    <t>DQstot</t>
  </si>
  <si>
    <t>HLA-DQ (serologisch)</t>
  </si>
  <si>
    <t>Donortypering DR1</t>
  </si>
  <si>
    <t>Reagens DR1G01</t>
  </si>
  <si>
    <t>Reagens DR1G02</t>
  </si>
  <si>
    <t>Reagens DR1G03</t>
  </si>
  <si>
    <t>Reagens DR1G04</t>
  </si>
  <si>
    <t>Reagens DR1G05</t>
  </si>
  <si>
    <t>Reagens DR1G06</t>
  </si>
  <si>
    <t>Reagens DR1G07</t>
  </si>
  <si>
    <t>Reagens DR1G08</t>
  </si>
  <si>
    <t>Reagens DR1G09</t>
  </si>
  <si>
    <t>Reagens DR1G10</t>
  </si>
  <si>
    <t>Reagens DR1G11</t>
  </si>
  <si>
    <t>Reagens DR1G12</t>
  </si>
  <si>
    <t>Reagens DR1G13</t>
  </si>
  <si>
    <t>Reagens DR1G14</t>
  </si>
  <si>
    <t>Reagens DR1P01</t>
  </si>
  <si>
    <t>Donortypering DR2</t>
  </si>
  <si>
    <t>Reagens DR2F</t>
  </si>
  <si>
    <t>Reagens DR2R</t>
  </si>
  <si>
    <t>Donortypering DR3</t>
  </si>
  <si>
    <t>Reagens DR3L01</t>
  </si>
  <si>
    <t>Donortypering DR4</t>
  </si>
  <si>
    <t>Reagens DR4L01</t>
  </si>
  <si>
    <t>Donortypering DR5</t>
  </si>
  <si>
    <t>DR51 serologisch</t>
  </si>
  <si>
    <t>DR52 serologisch</t>
  </si>
  <si>
    <t>DR53 serologisch</t>
  </si>
  <si>
    <t>Reagens DR5L01</t>
  </si>
  <si>
    <t>Donortypering DR6</t>
  </si>
  <si>
    <t>Donortypering DR7</t>
  </si>
  <si>
    <t>Reagens DR86</t>
  </si>
  <si>
    <t xml:space="preserve">Dr a antigeen  </t>
  </si>
  <si>
    <t>zzzDra</t>
  </si>
  <si>
    <t>Dra typering</t>
  </si>
  <si>
    <t xml:space="preserve">Dr a bepaling  indirecte methode </t>
  </si>
  <si>
    <t>zzzDratypering</t>
  </si>
  <si>
    <t>DRB1*(HR1)</t>
  </si>
  <si>
    <t>Groepselectie DRB1HR1</t>
  </si>
  <si>
    <t>Conclusie DRB1 allel 1</t>
  </si>
  <si>
    <t>DRB1*(HR2)</t>
  </si>
  <si>
    <t>Groepselectie DRB1HR2</t>
  </si>
  <si>
    <t>Conclusie DRB1 allel 2</t>
  </si>
  <si>
    <t>HLA-DRB1 (hoge resolutie)</t>
  </si>
  <si>
    <t>DRB1m1 ext</t>
  </si>
  <si>
    <t>DRB1m1 MD</t>
  </si>
  <si>
    <t>DRB1m1 MD HR</t>
  </si>
  <si>
    <t>DRB1m2 ext</t>
  </si>
  <si>
    <t>DRB1m2 MD</t>
  </si>
  <si>
    <t>DRB1m2 MD HR</t>
  </si>
  <si>
    <t>DRB1*(1)</t>
  </si>
  <si>
    <t>DRB1*(1) Full string</t>
  </si>
  <si>
    <t>HLA-DRB1 (allel groep 1)</t>
  </si>
  <si>
    <t>DRB1*(1) Intermediat</t>
  </si>
  <si>
    <t>HLA-DRB1 (NMDP code 1)</t>
  </si>
  <si>
    <t>DRB1* (2)</t>
  </si>
  <si>
    <t>DRB1*(2) Intermediat</t>
  </si>
  <si>
    <t>HLA-DRB1 (allel groep 2)</t>
  </si>
  <si>
    <t>HLA-DRB1 (NMDP code 2)</t>
  </si>
  <si>
    <t>DRB3* (1)</t>
  </si>
  <si>
    <t>HLA-DRB3  (allel 1)</t>
  </si>
  <si>
    <t>DRB3* (2)</t>
  </si>
  <si>
    <t>HLA-DRB3  (allel 2)</t>
  </si>
  <si>
    <t>DRB3 LR</t>
  </si>
  <si>
    <t>DRB4* (1)</t>
  </si>
  <si>
    <t>HLA-DRB4 (allel 1)</t>
  </si>
  <si>
    <t>DRB4* (2)</t>
  </si>
  <si>
    <t>HLA-DRB4 (allel 2)</t>
  </si>
  <si>
    <t>DRB4 LR</t>
  </si>
  <si>
    <t>HLA-DRB4 (lage resolutie)</t>
  </si>
  <si>
    <t>DRB5* (1)</t>
  </si>
  <si>
    <t>HLA-DRB5 (allel 1)</t>
  </si>
  <si>
    <t>DRB5* (2)</t>
  </si>
  <si>
    <t>HLA-DRB5 (allel 2)</t>
  </si>
  <si>
    <t>DRB5 LR</t>
  </si>
  <si>
    <t>DRDQstot</t>
  </si>
  <si>
    <t xml:space="preserve">HLA DR &amp; DQ </t>
  </si>
  <si>
    <t>HLA DR &amp; DQ via 620B</t>
  </si>
  <si>
    <t>HLA DR &amp; DQ via 740B</t>
  </si>
  <si>
    <t>HLA DR &amp; DQ via 750B</t>
  </si>
  <si>
    <t>HLA DR &amp; DQ via 850B</t>
  </si>
  <si>
    <t>HLA DR &amp; DQ via 9851s</t>
  </si>
  <si>
    <t>DRmtot</t>
  </si>
  <si>
    <t>HLA DRB1 moleculair via 620</t>
  </si>
  <si>
    <t>HLA DRB1 moleculair via 740A</t>
  </si>
  <si>
    <t>HLA DRB1 moleculair via 750A</t>
  </si>
  <si>
    <t>HLA DRB1 moleculair via 850</t>
  </si>
  <si>
    <t>HLA DRB1 moleculair via 9851m</t>
  </si>
  <si>
    <t>HLA-DR (allel 1)</t>
  </si>
  <si>
    <t>HLA-DR (allel 2)</t>
  </si>
  <si>
    <t>DRstot</t>
  </si>
  <si>
    <t>HLA-DR (serologisch)</t>
  </si>
  <si>
    <t>DTT_Afvuldatum</t>
  </si>
  <si>
    <t>Afvuldatum MQCP DTT</t>
  </si>
  <si>
    <t>DummyUZG</t>
  </si>
  <si>
    <t>Dummy bepaling om materiaal 'UZG_EL-AANVRAAG' aan te vragen met procedure in dep_UZ</t>
  </si>
  <si>
    <t>dummy_Besluit</t>
  </si>
  <si>
    <t>Dummy bepaling voor bewaren oude resultaatcodes op bepaling Besluit</t>
  </si>
  <si>
    <t>Dummy bepaling voor genereren MQCP labels voor reagens</t>
  </si>
  <si>
    <t>Dummy test om PiekSerum aan te vragen en te lokaliseren in archief</t>
  </si>
  <si>
    <t>Dummy test om PostTX aan te vragen en te lokaliseren in archief</t>
  </si>
  <si>
    <t>Dummy test om PreTX aan te vragen en te lokaliseren in archief</t>
  </si>
  <si>
    <t>DRB1-10002</t>
  </si>
  <si>
    <t>Dummy bepaling HRT 10002</t>
  </si>
  <si>
    <t>DRB3-5-10003</t>
  </si>
  <si>
    <t>Dummy bepaling HRT 10003</t>
  </si>
  <si>
    <t>Aloc-10011</t>
  </si>
  <si>
    <t>Dummy bepaling HRT 10011</t>
  </si>
  <si>
    <t>Bloc-10012</t>
  </si>
  <si>
    <t>Dummy bepaling HRT 10012</t>
  </si>
  <si>
    <t>ABC-BM-1aHRTklasseI</t>
  </si>
  <si>
    <t>Dummy bepaling HRT 1aHRTklasseI</t>
  </si>
  <si>
    <t>Dummy bepaling HRT 1aHRTklasseI+C</t>
  </si>
  <si>
    <t>DP-BM-8206</t>
  </si>
  <si>
    <t>Dummy bepaling HRT 8206</t>
  </si>
  <si>
    <t>DP-BD-8208</t>
  </si>
  <si>
    <t>Dummy bepaling HRT 8208</t>
  </si>
  <si>
    <t>DRB1-BM_8291</t>
  </si>
  <si>
    <t>Dummy bepaling HRT 8291</t>
  </si>
  <si>
    <t>DRB1-BD-8294</t>
  </si>
  <si>
    <t>Dummy bepaling HRT 8294</t>
  </si>
  <si>
    <t>Theek CB nieuw</t>
  </si>
  <si>
    <t>Theek CB DNA</t>
  </si>
  <si>
    <t>Theek Dag0</t>
  </si>
  <si>
    <t>Dummy bepaling voor aanvraag DNA extra</t>
  </si>
  <si>
    <t>Theek DONOR</t>
  </si>
  <si>
    <t>DTT Bewaren</t>
  </si>
  <si>
    <t>Theek DV12 DTT</t>
  </si>
  <si>
    <t>Theek DV12 PB</t>
  </si>
  <si>
    <t>Theek DV12 SSXM</t>
  </si>
  <si>
    <t>Theek DV6 DTT</t>
  </si>
  <si>
    <t>Theek DV6 XM</t>
  </si>
  <si>
    <t>Dum_DV6</t>
  </si>
  <si>
    <t>Theek EKEDNA</t>
  </si>
  <si>
    <t>Theek EKESer</t>
  </si>
  <si>
    <t>Familiedossier</t>
  </si>
  <si>
    <t>Aanmaken Familiedossier</t>
  </si>
  <si>
    <t>Theek PS Geen ET</t>
  </si>
  <si>
    <t>Theek Piekserum zonder ET</t>
  </si>
  <si>
    <t>Theek Rariteiten</t>
  </si>
  <si>
    <t>Theek Rariteitenkabinet</t>
  </si>
  <si>
    <t>Dum_Raritietenkabinet</t>
  </si>
  <si>
    <t>Dummy test voor tarrificatie orgaan- en BM donors</t>
  </si>
  <si>
    <t>dum_Wrb</t>
  </si>
  <si>
    <t>Titer controle</t>
  </si>
  <si>
    <t>Titer controleserum</t>
  </si>
  <si>
    <t>TITERD_co_serum</t>
  </si>
  <si>
    <t>D_int</t>
  </si>
  <si>
    <t>Interpretatie resus D</t>
  </si>
  <si>
    <t>Rhd molec.</t>
  </si>
  <si>
    <t>RhD moleculair</t>
  </si>
  <si>
    <t>Partiele RhD molec.</t>
  </si>
  <si>
    <t>Partiele RhD moleculair</t>
  </si>
  <si>
    <t>Zwakke RhD molec.</t>
  </si>
  <si>
    <t>Zwakke RhD-moleculair</t>
  </si>
  <si>
    <t>phenotype testcel</t>
  </si>
  <si>
    <t>Phenotype testcel</t>
  </si>
  <si>
    <t>TITERD_phe</t>
  </si>
  <si>
    <t>kruisen met</t>
  </si>
  <si>
    <t>ABOD     Bloedgroep</t>
  </si>
  <si>
    <t>EC 1   unitnummer</t>
  </si>
  <si>
    <t xml:space="preserve">Kruisproef met </t>
  </si>
  <si>
    <t>EC 10   unitnummer</t>
  </si>
  <si>
    <t>EC 11   unitnummer</t>
  </si>
  <si>
    <t>EC 12   unitnummer</t>
  </si>
  <si>
    <t>EC 13   unitnummer</t>
  </si>
  <si>
    <t>EC 14   unitnummer</t>
  </si>
  <si>
    <t>EC 15   unitnummer</t>
  </si>
  <si>
    <t>EC 16   unitnummer</t>
  </si>
  <si>
    <t>EC 17   unitnummer</t>
  </si>
  <si>
    <t>EC 18   unitnummer</t>
  </si>
  <si>
    <t>EC 19   unitnummer</t>
  </si>
  <si>
    <t>EC 2   unitnummer</t>
  </si>
  <si>
    <t>EC 20  unitnummer</t>
  </si>
  <si>
    <t>EC 21   unitnummer</t>
  </si>
  <si>
    <t>EC 22   unitnummer</t>
  </si>
  <si>
    <t>EC 23   unitnummer</t>
  </si>
  <si>
    <t>EC 24   unitnummer</t>
  </si>
  <si>
    <t>EC 25   unitnummer</t>
  </si>
  <si>
    <t>EC 26   unitnummer</t>
  </si>
  <si>
    <t>EC 27   unitnummer</t>
  </si>
  <si>
    <t>EC 28   unitnummer</t>
  </si>
  <si>
    <t>EC 29   unitnummer</t>
  </si>
  <si>
    <t>EC  3   unitnummer</t>
  </si>
  <si>
    <t>EC 30   unitnummer</t>
  </si>
  <si>
    <t>EC 4    unitnummer</t>
  </si>
  <si>
    <t>EC 5    unitnummer</t>
  </si>
  <si>
    <t>EC 6    unitnummer</t>
  </si>
  <si>
    <t>EC 7   unitnummer</t>
  </si>
  <si>
    <t>EC 8   unitnummer</t>
  </si>
  <si>
    <t>EC 9    unitnummer</t>
  </si>
  <si>
    <t>Id donor</t>
  </si>
  <si>
    <t>Eluaat van rode bloedcellen</t>
  </si>
  <si>
    <t>pos/neg eluaat</t>
  </si>
  <si>
    <t>eluaat</t>
  </si>
  <si>
    <t>ABO-D check</t>
  </si>
  <si>
    <t>electronische kruisproef:</t>
  </si>
  <si>
    <t>Reagens EXOS</t>
  </si>
  <si>
    <t>KA(4°C) A-cel enzyme</t>
  </si>
  <si>
    <t>titer koude aggl</t>
  </si>
  <si>
    <t>KA(KT) A-cel enzyme</t>
  </si>
  <si>
    <t>KA(4°C) auto enzyme</t>
  </si>
  <si>
    <t>KA(KT) auto enzyme</t>
  </si>
  <si>
    <t>KA(4°C) B-cel enzyme</t>
  </si>
  <si>
    <t>KA(KT) B-cel enzyme</t>
  </si>
  <si>
    <t>E molec.</t>
  </si>
  <si>
    <t>E conc fen</t>
  </si>
  <si>
    <t>E conc fen STAT</t>
  </si>
  <si>
    <t>E mol STAT</t>
  </si>
  <si>
    <t>E STAT bep. genotype (RhCE)</t>
  </si>
  <si>
    <t>KA(4°C) cordb enzyme</t>
  </si>
  <si>
    <t>KA(KT) cordb enzyme</t>
  </si>
  <si>
    <t>KA(4°C) cel 1 enzyme</t>
  </si>
  <si>
    <t>KA(KT) cel 1 enzyme</t>
  </si>
  <si>
    <t>KA(4°C) cel 2 enzyme</t>
  </si>
  <si>
    <t>KA(KT) cel 2 enzyme</t>
  </si>
  <si>
    <t>KA(4°C) cel 3 enzyme</t>
  </si>
  <si>
    <t>KA(KT) cel 3 enzyme</t>
  </si>
  <si>
    <t>foetale cel 1</t>
  </si>
  <si>
    <t xml:space="preserve">KA foetale cel 1 </t>
  </si>
  <si>
    <t>Foetale cel 2</t>
  </si>
  <si>
    <t>KA Foetale cel 2</t>
  </si>
  <si>
    <t>Foetale cel 3</t>
  </si>
  <si>
    <t>KA Foetale cel 3</t>
  </si>
  <si>
    <t>aantal fetale:</t>
  </si>
  <si>
    <t>Geteld aantal foetale rode bloedcellen</t>
  </si>
  <si>
    <t>Donoropvolging  (dag+1)</t>
  </si>
  <si>
    <t>Donoropvolging (dag+10)</t>
  </si>
  <si>
    <t>Reagens FST</t>
  </si>
  <si>
    <t>Fya typering</t>
  </si>
  <si>
    <t>Fya molec.</t>
  </si>
  <si>
    <t>Fya conc fen</t>
  </si>
  <si>
    <t>Fya conc fen STAT</t>
  </si>
  <si>
    <t>Fya mol STAT</t>
  </si>
  <si>
    <t>Fya STAT bep. genotype (Duffy)</t>
  </si>
  <si>
    <t>Fyb typering</t>
  </si>
  <si>
    <t>Fyb molec.</t>
  </si>
  <si>
    <t>Fyb conc fen</t>
  </si>
  <si>
    <t>Fyb conc fen STAT</t>
  </si>
  <si>
    <t>Fyb mol STAT</t>
  </si>
  <si>
    <t>Fyb STAT bep. genotype (Duffy)</t>
  </si>
  <si>
    <t xml:space="preserve">Ge antigeen  </t>
  </si>
  <si>
    <t>Ge typering</t>
  </si>
  <si>
    <t>aantal positief:</t>
  </si>
  <si>
    <t>aantal positief</t>
  </si>
  <si>
    <t>Gran. antist.</t>
  </si>
  <si>
    <t xml:space="preserve">Gregory antigeen  </t>
  </si>
  <si>
    <t>Gya typering</t>
  </si>
  <si>
    <t>HBV-PCR</t>
  </si>
  <si>
    <t>PCR for HBV</t>
  </si>
  <si>
    <t>CB_plasma</t>
  </si>
  <si>
    <t>HCV-PCR</t>
  </si>
  <si>
    <t>PCR for HCV</t>
  </si>
  <si>
    <t xml:space="preserve">Transfusie-incident </t>
  </si>
  <si>
    <t>Historische positieve screening</t>
  </si>
  <si>
    <t>HIV-PCR</t>
  </si>
  <si>
    <t>PCR for HIV</t>
  </si>
  <si>
    <t>Combinatie van resultaten Am1, Am2,Bm1,Bm2 of As1,As2,Bs1 en Bs2</t>
  </si>
  <si>
    <t>spec. anti D IgM (HM 10)</t>
  </si>
  <si>
    <t>1a_DM</t>
  </si>
  <si>
    <t>spec. anti D, IgG (HMIgG)</t>
  </si>
  <si>
    <t>2a_DG</t>
  </si>
  <si>
    <t>HPA 15a</t>
  </si>
  <si>
    <t>HPA 15b</t>
  </si>
  <si>
    <t>HPA 1a</t>
  </si>
  <si>
    <t>HPA-1a (PlA1)</t>
  </si>
  <si>
    <t>HPA 1b</t>
  </si>
  <si>
    <t>HPA-1b (PlA2)</t>
  </si>
  <si>
    <t>HPA 2a</t>
  </si>
  <si>
    <t>HPA 2b</t>
  </si>
  <si>
    <t>HPA 3a</t>
  </si>
  <si>
    <t>HPA 3b</t>
  </si>
  <si>
    <t>HPA 5a</t>
  </si>
  <si>
    <t>HPA 5b</t>
  </si>
  <si>
    <t xml:space="preserve">HPA-5 </t>
  </si>
  <si>
    <t>HPA 5x</t>
  </si>
  <si>
    <t>Hy mol</t>
  </si>
  <si>
    <t>Hy conc fen</t>
  </si>
  <si>
    <t>Datum TP_Org</t>
  </si>
  <si>
    <t>Datum TP</t>
  </si>
  <si>
    <t>Opslagdoos</t>
  </si>
  <si>
    <t>Dummy bepaling voor invullen site attribuut opslagdoos</t>
  </si>
  <si>
    <t>Dummy bepaling voor invullen site attribuut Orgaan</t>
  </si>
  <si>
    <t>vCDCPRA</t>
  </si>
  <si>
    <t>vPRA</t>
  </si>
  <si>
    <t>Wachtlijst</t>
  </si>
  <si>
    <t>Dummy bepaling voor invullen site attribuut Wachtlijst</t>
  </si>
  <si>
    <t>H typering methode 1</t>
  </si>
  <si>
    <t xml:space="preserve">I antigeen </t>
  </si>
  <si>
    <t>indir.antiglob. Test</t>
  </si>
  <si>
    <t>identificatie eluaat</t>
  </si>
  <si>
    <t>identific. eluaat 2</t>
  </si>
  <si>
    <t>identific. eluaat 3</t>
  </si>
  <si>
    <t>identific. eluaat 4</t>
  </si>
  <si>
    <t>donor identificatie</t>
  </si>
  <si>
    <t>Identificatie stamceldonor</t>
  </si>
  <si>
    <t>donor ET nummer</t>
  </si>
  <si>
    <t>DC/IgA</t>
  </si>
  <si>
    <t>DC/IgG</t>
  </si>
  <si>
    <t>DC/IgM</t>
  </si>
  <si>
    <t>O cel 1</t>
  </si>
  <si>
    <t>Reactiviteit eluaat met panelcel 1 (bloedgroep O)</t>
  </si>
  <si>
    <t>O cel 2</t>
  </si>
  <si>
    <t>Reactiviteit eluaat met panelcel 2 (bloedgroep O)</t>
  </si>
  <si>
    <t>O cel 3</t>
  </si>
  <si>
    <t>Reactiviteit eluaat met panelcel 3 (bloedgroep O)</t>
  </si>
  <si>
    <t>A cel</t>
  </si>
  <si>
    <t>Reactiviteit eluaat met cel  bloedgroep A</t>
  </si>
  <si>
    <t>Reactiviteit eluaat met cel bloedgroep B</t>
  </si>
  <si>
    <t>IAT 1</t>
  </si>
  <si>
    <t>IAT 2</t>
  </si>
  <si>
    <t>IAT 3</t>
  </si>
  <si>
    <t>IAT A1</t>
  </si>
  <si>
    <t>Immuun anti-A</t>
  </si>
  <si>
    <t>IAT A2</t>
  </si>
  <si>
    <t>immuun anti-A</t>
  </si>
  <si>
    <t>IAT A3</t>
  </si>
  <si>
    <t>IATB1</t>
  </si>
  <si>
    <t>Immuun anti-B</t>
  </si>
  <si>
    <t>IAT B2</t>
  </si>
  <si>
    <t>IAT B3</t>
  </si>
  <si>
    <t>Info stand bilan RBG</t>
  </si>
  <si>
    <t>Info_RBC</t>
  </si>
  <si>
    <t>Info publ bilan RBG</t>
  </si>
  <si>
    <t>Info_RBC_R</t>
  </si>
  <si>
    <t>ABOD zoals ingevuld op aanvraag</t>
  </si>
  <si>
    <t>allogene Stamceltransplantatie</t>
  </si>
  <si>
    <t>Antistof 1 op aanvraagformulier bloedproducten</t>
  </si>
  <si>
    <t>Antistof 2 op aanvraagformulier bloedproducten</t>
  </si>
  <si>
    <t>Antistof 3 op aanvraagformulier bloedproducten</t>
  </si>
  <si>
    <t>Antistof 4 op aanvraagformulier bloedproducten</t>
  </si>
  <si>
    <t>Antistof 5 op aanvraagformulier bloedproducten</t>
  </si>
  <si>
    <t>CMV negatieve donor aangevraagd op aanvraagformulier bloedproducten</t>
  </si>
  <si>
    <t>Bloedverwarmer aangevraagd op aanvraagformulier bloedproducten</t>
  </si>
  <si>
    <t>kg</t>
  </si>
  <si>
    <t>Eendonorplaatjes aangevraagd op aanvraagformulier bloedproducten</t>
  </si>
  <si>
    <t>HLA/HPA compatibel vereist</t>
  </si>
  <si>
    <t>Volulume gereduceerd ééndonor plaatjesconcentraat ingevuld op aanvraagformulier bloedproducten</t>
  </si>
  <si>
    <t>Indicatie voor transfusie op aanvraagformulier bloedproducten</t>
  </si>
  <si>
    <t>Indicatie voor gewassen ECL</t>
  </si>
  <si>
    <t>interpretatie</t>
  </si>
  <si>
    <t>Kruisproef met Stamceldonor</t>
  </si>
  <si>
    <t>Besluit voor de kruisproeven</t>
  </si>
  <si>
    <t>Eindresultaat</t>
  </si>
  <si>
    <t>Kruisproef met orgaandonor</t>
  </si>
  <si>
    <t>Kruisproef bij transfusie</t>
  </si>
  <si>
    <t>Eindresultaat autoXM</t>
  </si>
  <si>
    <t>Autologe kruisproef</t>
  </si>
  <si>
    <t>z610A</t>
  </si>
  <si>
    <t>Kruisproef autoloog</t>
  </si>
  <si>
    <t>Cytotox.Ab (B cel)</t>
  </si>
  <si>
    <t>Int B57</t>
  </si>
  <si>
    <t>Int Birdshot A</t>
  </si>
  <si>
    <t>HLA genotype, retinop.-geass A29</t>
  </si>
  <si>
    <t>Int Birdshot B</t>
  </si>
  <si>
    <t>Int Coeliakie</t>
  </si>
  <si>
    <t>Cytotox.Ab</t>
  </si>
  <si>
    <t>Cytotox.Ab QC</t>
  </si>
  <si>
    <t>Cytotoxische antistoffen QC</t>
  </si>
  <si>
    <t>Int Narcolepsie</t>
  </si>
  <si>
    <t>anti-lymfocyten</t>
  </si>
  <si>
    <t>Isotype</t>
  </si>
  <si>
    <t>Isotype antistof</t>
  </si>
  <si>
    <t>ABO Xproef</t>
  </si>
  <si>
    <t>directe agglutinatie</t>
  </si>
  <si>
    <t>I typering</t>
  </si>
  <si>
    <t>Jka typering</t>
  </si>
  <si>
    <t>Jka molec.</t>
  </si>
  <si>
    <t>Jka conc fen</t>
  </si>
  <si>
    <t>Jka conc fen STAT</t>
  </si>
  <si>
    <t>Jka mol STAT</t>
  </si>
  <si>
    <t>Jka STAT bep. genotype (Kidd)</t>
  </si>
  <si>
    <t>Jkb typering</t>
  </si>
  <si>
    <t>Jkb molec.</t>
  </si>
  <si>
    <t>Jkb conc fen</t>
  </si>
  <si>
    <t>Jkb conc fen STAT</t>
  </si>
  <si>
    <t>Jkb STAT conclusie fenotype (Kidd)</t>
  </si>
  <si>
    <t>Jkb mol STAT</t>
  </si>
  <si>
    <t>Jkb STAT bep. genotype (Kidd)</t>
  </si>
  <si>
    <t xml:space="preserve">JMH antigeen </t>
  </si>
  <si>
    <t>JMH typering</t>
  </si>
  <si>
    <t>Joa mol</t>
  </si>
  <si>
    <t>Joa conc fen</t>
  </si>
  <si>
    <t xml:space="preserve">Jr a antigeen  </t>
  </si>
  <si>
    <t>Jra typering</t>
  </si>
  <si>
    <t>Jsa typering</t>
  </si>
  <si>
    <t>Jsa mol</t>
  </si>
  <si>
    <t>Jsa conc fen</t>
  </si>
  <si>
    <t>Jsb typering</t>
  </si>
  <si>
    <t>Jsb mol</t>
  </si>
  <si>
    <t>Jsb conc fen</t>
  </si>
  <si>
    <t>Koude Agglutininen</t>
  </si>
  <si>
    <t>c molec.</t>
  </si>
  <si>
    <t>c conc fen</t>
  </si>
  <si>
    <t>c mol conc fen STAT</t>
  </si>
  <si>
    <t>c mol STAT</t>
  </si>
  <si>
    <t>c STAT bep. genotype (RhCE)</t>
  </si>
  <si>
    <t>e molec.</t>
  </si>
  <si>
    <t>e conc fen</t>
  </si>
  <si>
    <t>e conc fen STAT</t>
  </si>
  <si>
    <t>e mol STAT</t>
  </si>
  <si>
    <t>e STAT bep. genotype (RhCE)</t>
  </si>
  <si>
    <t xml:space="preserve">i antigeen </t>
  </si>
  <si>
    <t>ki typering</t>
  </si>
  <si>
    <t>k molec.</t>
  </si>
  <si>
    <t>k conc fen</t>
  </si>
  <si>
    <t>k conc fen STAT</t>
  </si>
  <si>
    <t>k mol STAT</t>
  </si>
  <si>
    <t>k STAT bep. genotype (Kell)</t>
  </si>
  <si>
    <t>kk typering</t>
  </si>
  <si>
    <t>k bepaling methode 1</t>
  </si>
  <si>
    <t>Tellen van fetale cellen in bloed</t>
  </si>
  <si>
    <t>Totaal celaantal:</t>
  </si>
  <si>
    <t>Aantal positief:</t>
  </si>
  <si>
    <t>mL fet. Bloed</t>
  </si>
  <si>
    <t xml:space="preserve">Kna antigeen </t>
  </si>
  <si>
    <t>Kna typering</t>
  </si>
  <si>
    <t>Kna mol</t>
  </si>
  <si>
    <t>Kna conc fen</t>
  </si>
  <si>
    <t>Knb mol</t>
  </si>
  <si>
    <t>Knb conc fen</t>
  </si>
  <si>
    <t>kpa typering</t>
  </si>
  <si>
    <t>Kpa mol</t>
  </si>
  <si>
    <t>Kpa conc fen</t>
  </si>
  <si>
    <t>kpb typering</t>
  </si>
  <si>
    <t>Kpb mol</t>
  </si>
  <si>
    <t>Kpb conc fen</t>
  </si>
  <si>
    <t>Kpc mol</t>
  </si>
  <si>
    <t>Kpc conc fen</t>
  </si>
  <si>
    <t>Kruispr.1, 2e station</t>
  </si>
  <si>
    <t>kruismonster voor lymfocytaire kruisproef op orgaan/beenmerg/B en T cellen</t>
  </si>
  <si>
    <t>kruisProef 1</t>
  </si>
  <si>
    <t>kruisProef</t>
  </si>
  <si>
    <t>kruisproef 10</t>
  </si>
  <si>
    <t>kruisproef 11</t>
  </si>
  <si>
    <t>kruisproef 12</t>
  </si>
  <si>
    <t>kruisproef 13</t>
  </si>
  <si>
    <t>kruisproef 14</t>
  </si>
  <si>
    <t>kruisproef 15</t>
  </si>
  <si>
    <t>kruisproef 16</t>
  </si>
  <si>
    <t>kruisproef 17</t>
  </si>
  <si>
    <t>kruisproef 18</t>
  </si>
  <si>
    <t>kruisproef 19</t>
  </si>
  <si>
    <t>kruisproef 2</t>
  </si>
  <si>
    <t>kruisproef 20</t>
  </si>
  <si>
    <t>kruisproef 21</t>
  </si>
  <si>
    <t>kruisproef 22</t>
  </si>
  <si>
    <t>kruisproef 23</t>
  </si>
  <si>
    <t>kruisproef 24</t>
  </si>
  <si>
    <t>kruisproef 25</t>
  </si>
  <si>
    <t>kruisproef 26</t>
  </si>
  <si>
    <t>kruisproef 27</t>
  </si>
  <si>
    <t>kruisproef 28</t>
  </si>
  <si>
    <t>kruisproef 29</t>
  </si>
  <si>
    <t>Kruisproef 3</t>
  </si>
  <si>
    <t>kruisproef 3</t>
  </si>
  <si>
    <t>kruisproef 30</t>
  </si>
  <si>
    <t>kruisproef 4</t>
  </si>
  <si>
    <t>kruisproef 5</t>
  </si>
  <si>
    <t>kruisproef 6</t>
  </si>
  <si>
    <t>kruisproef 7</t>
  </si>
  <si>
    <t>kruisproef 8</t>
  </si>
  <si>
    <t>kruisproef 9</t>
  </si>
  <si>
    <t>kruisproef familie</t>
  </si>
  <si>
    <t>Resultaat</t>
  </si>
  <si>
    <t>s molec.</t>
  </si>
  <si>
    <t>s conc fen</t>
  </si>
  <si>
    <t>s mol conc fen STAT</t>
  </si>
  <si>
    <t>s mol STAT</t>
  </si>
  <si>
    <t>s STAT bep. genotype (MNS)</t>
  </si>
  <si>
    <t>ks typering</t>
  </si>
  <si>
    <t>K molec.</t>
  </si>
  <si>
    <t>K conc fen</t>
  </si>
  <si>
    <t>K conc fen STAT</t>
  </si>
  <si>
    <t>K mol STAT</t>
  </si>
  <si>
    <t>K STAT bep. genotype (Kell)</t>
  </si>
  <si>
    <t>K  typering</t>
  </si>
  <si>
    <t>Scan volbloedmonster</t>
  </si>
  <si>
    <t xml:space="preserve">Lan antigeen  </t>
  </si>
  <si>
    <t>Lan typering</t>
  </si>
  <si>
    <t>Lea typering</t>
  </si>
  <si>
    <t>Leb typering</t>
  </si>
  <si>
    <t>Stem cell apheresis</t>
  </si>
  <si>
    <t>Reagens LM1B</t>
  </si>
  <si>
    <t>LM1CJ</t>
  </si>
  <si>
    <t>Reagens LM1CJ</t>
  </si>
  <si>
    <t>Reagens LM2B</t>
  </si>
  <si>
    <t>LM2CJ</t>
  </si>
  <si>
    <t>Reagens LM2CJ</t>
  </si>
  <si>
    <t>Reagens LMCJ</t>
  </si>
  <si>
    <t xml:space="preserve">Reagens Lifescreen Deluxe </t>
  </si>
  <si>
    <t>Reagens Lifescodes</t>
  </si>
  <si>
    <t>Lotnummer van product</t>
  </si>
  <si>
    <t>Reagens LSA1B</t>
  </si>
  <si>
    <t>LSA1CJ</t>
  </si>
  <si>
    <t>Reagens LSA1CJ</t>
  </si>
  <si>
    <t>Reagens LSA2B</t>
  </si>
  <si>
    <t>LSA2CJ</t>
  </si>
  <si>
    <t>Reagens LSA2CJ</t>
  </si>
  <si>
    <t>Reagens LSACJ</t>
  </si>
  <si>
    <t>Reagens LSAWB</t>
  </si>
  <si>
    <t>Lua typering</t>
  </si>
  <si>
    <t>Lua mol</t>
  </si>
  <si>
    <t>Lua conc fen</t>
  </si>
  <si>
    <t>Lub typering</t>
  </si>
  <si>
    <t>Lub mol</t>
  </si>
  <si>
    <t>Lub conc fen</t>
  </si>
  <si>
    <t>LWa mol</t>
  </si>
  <si>
    <t>LWa conc fen</t>
  </si>
  <si>
    <t>LWa conclusie fenotype (Landsteiner-Weiner)</t>
  </si>
  <si>
    <t>LWb mol</t>
  </si>
  <si>
    <t>LWb conc fen</t>
  </si>
  <si>
    <t>Gekende bloedgroep</t>
  </si>
  <si>
    <t>Resusondergroep</t>
  </si>
  <si>
    <t>Gekende ondergroepen</t>
  </si>
  <si>
    <t>ontvangst (DD/MM/JJ)</t>
  </si>
  <si>
    <t>Datum ontvangst</t>
  </si>
  <si>
    <t>Naar labo</t>
  </si>
  <si>
    <t>Materiaal verzonden naar</t>
  </si>
  <si>
    <t>verstuurd (DD/MM/JJ)</t>
  </si>
  <si>
    <t xml:space="preserve">Datum verzending </t>
  </si>
  <si>
    <t>McCa mol</t>
  </si>
  <si>
    <t>McCa conc fen</t>
  </si>
  <si>
    <t>McCb mol</t>
  </si>
  <si>
    <t>McCb conc fen</t>
  </si>
  <si>
    <t>Me nummer van referentiemateriaal</t>
  </si>
  <si>
    <t>Reagens MgCl</t>
  </si>
  <si>
    <t>MM_TAQ</t>
  </si>
  <si>
    <t>Reagens Mastermix +Taq</t>
  </si>
  <si>
    <t>Reagens SSO A</t>
  </si>
  <si>
    <t>Reagens SSO B</t>
  </si>
  <si>
    <t>Reagens SSO C</t>
  </si>
  <si>
    <t>Reagens SSO DS</t>
  </si>
  <si>
    <t>Reagens SSO DR</t>
  </si>
  <si>
    <t>AM aanvr verzonden</t>
  </si>
  <si>
    <t>AM aanvraag verzonden</t>
  </si>
  <si>
    <t>ACC bij opname</t>
  </si>
  <si>
    <t>AM ACC bij opname</t>
  </si>
  <si>
    <t>AM finale status</t>
  </si>
  <si>
    <t>AM RPMM</t>
  </si>
  <si>
    <t>RPMM</t>
  </si>
  <si>
    <t>AM staal verstuurd</t>
  </si>
  <si>
    <t>AM te starten</t>
  </si>
  <si>
    <t>UNACC bij opname</t>
  </si>
  <si>
    <t>AM UNACC bij opname</t>
  </si>
  <si>
    <t>AM voorstel ACC</t>
  </si>
  <si>
    <t>ACC</t>
  </si>
  <si>
    <t>M Conc Ext typering</t>
  </si>
  <si>
    <t>Deadline</t>
  </si>
  <si>
    <t>M_Export Luminex</t>
  </si>
  <si>
    <t>Export Luminex</t>
  </si>
  <si>
    <t>M HLAtyp BM donor</t>
  </si>
  <si>
    <t>M HLAtyp ET nier</t>
  </si>
  <si>
    <t>M HLAtyp ETnier</t>
  </si>
  <si>
    <t>M HLAtyp Tardonor</t>
  </si>
  <si>
    <t>M HLAtyp Tar donor</t>
  </si>
  <si>
    <t>M_HLAtyp_LRDdonor</t>
  </si>
  <si>
    <t>M HLAtyp TC</t>
  </si>
  <si>
    <t>LRD archief</t>
  </si>
  <si>
    <t>Historische stalen geselecteerd</t>
  </si>
  <si>
    <t>M LSAx1</t>
  </si>
  <si>
    <t>M LSAx2</t>
  </si>
  <si>
    <t>M molec.</t>
  </si>
  <si>
    <t>M conc fen</t>
  </si>
  <si>
    <t>M conclusie fenotype (MNS)</t>
  </si>
  <si>
    <t>M conc fen STAT</t>
  </si>
  <si>
    <t>M STAT conclusie fenotype (MNS)</t>
  </si>
  <si>
    <t>M mol STAT</t>
  </si>
  <si>
    <t>M STAT bep. genotype (MNS)</t>
  </si>
  <si>
    <t>M_MUD_SearchReactiva</t>
  </si>
  <si>
    <t>M Orgaan</t>
  </si>
  <si>
    <t>M Orglever</t>
  </si>
  <si>
    <t>M Orgnier</t>
  </si>
  <si>
    <t>M Pad</t>
  </si>
  <si>
    <t>M positie 1</t>
  </si>
  <si>
    <t>Positie</t>
  </si>
  <si>
    <t>M positie 2</t>
  </si>
  <si>
    <t>M positie 3</t>
  </si>
  <si>
    <t>Prosp XM vereist</t>
  </si>
  <si>
    <t>Prospectieve kruisproef vereist</t>
  </si>
  <si>
    <t>Ref Nr</t>
  </si>
  <si>
    <t>Referentienr van EKE org</t>
  </si>
  <si>
    <t>M Tar DPdonor</t>
  </si>
  <si>
    <t>Tarificatie DP donor</t>
  </si>
  <si>
    <t>M Tar SCRec</t>
  </si>
  <si>
    <t>Tarificatie SC receptor</t>
  </si>
  <si>
    <t>VT Extern</t>
  </si>
  <si>
    <t>Verification Typing extern</t>
  </si>
  <si>
    <t>M  typering</t>
  </si>
  <si>
    <t>Nat.anti-A</t>
  </si>
  <si>
    <t>Nat.anti-B</t>
  </si>
  <si>
    <t>Oorspronkelijk monster:</t>
  </si>
  <si>
    <t>N molec.</t>
  </si>
  <si>
    <t>N conc fen</t>
  </si>
  <si>
    <t>N conc fen STAT</t>
  </si>
  <si>
    <t>N mol STAT</t>
  </si>
  <si>
    <t>N STAT bep. genotype (MNS)</t>
  </si>
  <si>
    <t>N  typering</t>
  </si>
  <si>
    <t>titer koude agglutinines op O volwassene</t>
  </si>
  <si>
    <t>KA(4°C) cordbl zout</t>
  </si>
  <si>
    <t>titer koude agglutinines op O cord blood</t>
  </si>
  <si>
    <t>KA(KT) cordb zout</t>
  </si>
  <si>
    <t>titer koude agglutinines op papaine behandelde O cellen</t>
  </si>
  <si>
    <t>Opmerking</t>
  </si>
  <si>
    <t>Opmerkingen: enkel gegevensblad A'pen</t>
  </si>
  <si>
    <t>Opmerking HRT</t>
  </si>
  <si>
    <t>Opmerkingen HRT:</t>
  </si>
  <si>
    <t>Opm Org W</t>
  </si>
  <si>
    <t>Opmerking Orgaan Wacht</t>
  </si>
  <si>
    <t>Opmerking kwartaalscreening</t>
  </si>
  <si>
    <t>Informatieve test UZG met volume zuigeling bij bloedaanvraag</t>
  </si>
  <si>
    <t>Informatieve test UZG met indicatie voor transfusie ECL</t>
  </si>
  <si>
    <t>Informatieve test UZG met Indicatie CMV negatief bij bloedaanvraag</t>
  </si>
  <si>
    <t>Informatieve test UZG met gewicht patient bij bloedaanvraag</t>
  </si>
  <si>
    <t>Informatieve test UZG met Indicatie voor gewassen ECL bij bloedaanvraag</t>
  </si>
  <si>
    <t>ORD6RKG</t>
  </si>
  <si>
    <t>Informatieve test met Indicatie plaatjes</t>
  </si>
  <si>
    <t>ORD7RKG</t>
  </si>
  <si>
    <t>Informatieve test met Indicatie ECL</t>
  </si>
  <si>
    <t>Informatieve test met Indicatie plasma</t>
  </si>
  <si>
    <t>Order commentaar</t>
  </si>
  <si>
    <t>getyp. op ordernr</t>
  </si>
  <si>
    <t>Typering zie order</t>
  </si>
  <si>
    <t>KA O cel 1</t>
  </si>
  <si>
    <t>KA O cel 2</t>
  </si>
  <si>
    <t>KA O cel 3</t>
  </si>
  <si>
    <t>P1 typering</t>
  </si>
  <si>
    <t>spec. anti-D,IgM (P3x212 11F1)</t>
  </si>
  <si>
    <t>5a_DM</t>
  </si>
  <si>
    <t>spec. anti-D, IgM (P3x212 23 B10)</t>
  </si>
  <si>
    <t>6a_DM</t>
  </si>
  <si>
    <t>spec. anti-D, IgG (P3x241)</t>
  </si>
  <si>
    <t>7a_DG</t>
  </si>
  <si>
    <t>spec. anti-D, IgG (P3x249)</t>
  </si>
  <si>
    <t>8a_DG</t>
  </si>
  <si>
    <t>spec. anti-D, IgG (P3x290)</t>
  </si>
  <si>
    <t>9a_DG</t>
  </si>
  <si>
    <t>spec. anti-D, IgG (P3x35)</t>
  </si>
  <si>
    <t>4a_D</t>
  </si>
  <si>
    <t>spec. anti D, IgM (P3x61)</t>
  </si>
  <si>
    <t>3a_DM</t>
  </si>
  <si>
    <t>enzym 1</t>
  </si>
  <si>
    <t>screenen op irr antistoffen/papaine cel1</t>
  </si>
  <si>
    <t>scr_pap_1</t>
  </si>
  <si>
    <t>enzym 2</t>
  </si>
  <si>
    <t>screenen op irr antistoffen/papaine cel2</t>
  </si>
  <si>
    <t>scr_pap_2</t>
  </si>
  <si>
    <t>enzym 3</t>
  </si>
  <si>
    <t>screenen op irr antistoffen/papaine cel 3</t>
  </si>
  <si>
    <t>scr_pap_3</t>
  </si>
  <si>
    <t>Piekserum?</t>
  </si>
  <si>
    <t>Piekserum aanvragen</t>
  </si>
  <si>
    <t>PiekserumDTT Aanvr</t>
  </si>
  <si>
    <t>Piekserum DTT aanvragen</t>
  </si>
  <si>
    <t>Reagens POP7</t>
  </si>
  <si>
    <t>Aantal positief</t>
  </si>
  <si>
    <t>HLA_B20p</t>
  </si>
  <si>
    <t>Aantal positief + DTT</t>
  </si>
  <si>
    <t>Pos_DTT_FP</t>
  </si>
  <si>
    <t>Aantal positief Frozen Cell Tray + DTT</t>
  </si>
  <si>
    <t>Pos_DTT_SP22</t>
  </si>
  <si>
    <t>Aantal positieve cellen met 22 cell panel + DTT</t>
  </si>
  <si>
    <t>Pos_DTT_UP50</t>
  </si>
  <si>
    <t>Pos_FP</t>
  </si>
  <si>
    <t>Aantal positief Frozen Cell Tray</t>
  </si>
  <si>
    <t>HLA_K50p</t>
  </si>
  <si>
    <t>HLA_S20p</t>
  </si>
  <si>
    <t>aant. pos.</t>
  </si>
  <si>
    <t>HLA_S50p</t>
  </si>
  <si>
    <t>Pos_SP22</t>
  </si>
  <si>
    <t>Aantal positieve cellen met 22 cell panel</t>
  </si>
  <si>
    <t>Pos_UP50</t>
  </si>
  <si>
    <t>Pos zDTT UP50 H</t>
  </si>
  <si>
    <t>PRA (B cel)</t>
  </si>
  <si>
    <t>% PRA B (+DTT)</t>
  </si>
  <si>
    <t>% PRA</t>
  </si>
  <si>
    <t>% Panelreactiveit</t>
  </si>
  <si>
    <t>% PRA 1</t>
  </si>
  <si>
    <t>Cytotoxische antistoffen (IgG + IgM)</t>
  </si>
  <si>
    <t>% PRA 2</t>
  </si>
  <si>
    <t>% PRA 3</t>
  </si>
  <si>
    <t>PRA Frozen Cell Tray (IgG + IgM)</t>
  </si>
  <si>
    <t>% PRA(+DTT)</t>
  </si>
  <si>
    <t>%Panelreactiviteit, IgG</t>
  </si>
  <si>
    <t>Cytotoxische antistofffen (Uitsluitend IgG)</t>
  </si>
  <si>
    <t>% PRA(+DTT)_FP</t>
  </si>
  <si>
    <t>PRA ELISA I</t>
  </si>
  <si>
    <t>PRA (HLA klasse I)</t>
  </si>
  <si>
    <t>PRA ELISA II</t>
  </si>
  <si>
    <t>PRA  (HLA klasse II)</t>
  </si>
  <si>
    <t>% Panelreactiviteit</t>
  </si>
  <si>
    <t>PRA</t>
  </si>
  <si>
    <t>%Panelreactiviteit(getest op vast panel van 20)</t>
  </si>
  <si>
    <t>PRA zDTT 50 H</t>
  </si>
  <si>
    <t>%Panelreactiviteit (HLA klasse I)</t>
  </si>
  <si>
    <t>Pre_TX ?</t>
  </si>
  <si>
    <t>Pre TX monster aanmaken ?</t>
  </si>
  <si>
    <t>Prosp XM niet-nier</t>
  </si>
  <si>
    <t>Reagens PSL</t>
  </si>
  <si>
    <t>QCP product vrijgave</t>
  </si>
  <si>
    <t>QCP resultaat is concordant met resultaat van referentiemateriaal</t>
  </si>
  <si>
    <t>RA epitope</t>
  </si>
  <si>
    <t>Enzym autocontrole</t>
  </si>
  <si>
    <t>IC  autocontrole</t>
  </si>
  <si>
    <t>Id.  AS 1</t>
  </si>
  <si>
    <t>Id. AS 2</t>
  </si>
  <si>
    <t>Id. AS 3</t>
  </si>
  <si>
    <t>Id. AS 4</t>
  </si>
  <si>
    <t>Id. AS 5</t>
  </si>
  <si>
    <t>Id. AS 6</t>
  </si>
  <si>
    <t>Id. AS 7</t>
  </si>
  <si>
    <t>Niet uit te sluiten</t>
  </si>
  <si>
    <t>Ref_Staalorders</t>
  </si>
  <si>
    <t>Referentie staalorders</t>
  </si>
  <si>
    <t>Relaties patient</t>
  </si>
  <si>
    <t>relatiesinvullen</t>
  </si>
  <si>
    <t>Bepaling om relaties in te vullen in de bepaling relaties</t>
  </si>
  <si>
    <t>Rel DOB</t>
  </si>
  <si>
    <t>Geboortedatum</t>
  </si>
  <si>
    <t>Rel naam</t>
  </si>
  <si>
    <t>Naam</t>
  </si>
  <si>
    <t>Rel PIN</t>
  </si>
  <si>
    <t>Uniek nummer</t>
  </si>
  <si>
    <t>Rel Rec</t>
  </si>
  <si>
    <t>Relatie tov donor</t>
  </si>
  <si>
    <t>Rel Sex</t>
  </si>
  <si>
    <t>Rel voornaam</t>
  </si>
  <si>
    <t>Voornaam</t>
  </si>
  <si>
    <t>Rel ZHcode</t>
  </si>
  <si>
    <t>Ziekenhuiscode</t>
  </si>
  <si>
    <t>screening</t>
  </si>
  <si>
    <t>D bepaling 1</t>
  </si>
  <si>
    <t>Resus</t>
  </si>
  <si>
    <t>D bepaling 2</t>
  </si>
  <si>
    <t>Resus (2de bepaling)</t>
  </si>
  <si>
    <t>Rhesusondergroepen</t>
  </si>
  <si>
    <t>resus D na BMT</t>
  </si>
  <si>
    <t>RH variant</t>
  </si>
  <si>
    <t>Interpretatie Resus D :</t>
  </si>
  <si>
    <t>Globale bepalingscode screening A'pen</t>
  </si>
  <si>
    <t xml:space="preserve">Rga antigeen  </t>
  </si>
  <si>
    <t>Rga typering</t>
  </si>
  <si>
    <t>Rondzenden prospXM</t>
  </si>
  <si>
    <t>Serum rondzenden UCL, ULB, ULg</t>
  </si>
  <si>
    <t>Rijksregisternummer</t>
  </si>
  <si>
    <t>Reagens RUNB</t>
  </si>
  <si>
    <t>Reagens SAM</t>
  </si>
  <si>
    <t>Allele ambiguiy HLA-A allel 1</t>
  </si>
  <si>
    <t>Allele ambiguiy HLA-B allel 1</t>
  </si>
  <si>
    <t>Allele ambiguiy HLA-C allel 1</t>
  </si>
  <si>
    <t>Allele ambiguiy HLA-DPB1 allel 1</t>
  </si>
  <si>
    <t>Allele ambiguiy HLA-DQB1 allel 1</t>
  </si>
  <si>
    <t>Allele ambiguiy HLA-DRB1 allel 1</t>
  </si>
  <si>
    <t>Allele ambiguiy HLA-DRB3 allel 1</t>
  </si>
  <si>
    <t>Allele ambiguiy HLA-DRB4 allel 1</t>
  </si>
  <si>
    <t>Allele ambiguiy HLA-DRB5 allel 1</t>
  </si>
  <si>
    <t>Allele ambiguiy HLA-A allel 2</t>
  </si>
  <si>
    <t>Allele ambiguiy HLA-B allel 2</t>
  </si>
  <si>
    <t>Allele ambiguiy HLA-C allel 2</t>
  </si>
  <si>
    <t>Allele ambiguiy HLA-DPB1 allel 2</t>
  </si>
  <si>
    <t>Allele ambiguiy HLA-DQB1 allel 2</t>
  </si>
  <si>
    <t>Allele ambiguiy HLA-DRB1 allel 2</t>
  </si>
  <si>
    <t>Allele ambiguiy HLA-DRB3 allel 2</t>
  </si>
  <si>
    <t>Allele ambiguiy HLA-DRB4 allel 2</t>
  </si>
  <si>
    <t>Allele ambiguiy HLA-DRB5 allel 2</t>
  </si>
  <si>
    <t>Commentaar HLA-A</t>
  </si>
  <si>
    <t>Commentaar HLA-B</t>
  </si>
  <si>
    <t>Commentaar HLA-C</t>
  </si>
  <si>
    <t>Commentaar HLA-DPB1</t>
  </si>
  <si>
    <t>Commentaar HLA-DQB1</t>
  </si>
  <si>
    <t>Commentaar HLA-DRB1</t>
  </si>
  <si>
    <t>Commentaar HLA-DRB345</t>
  </si>
  <si>
    <t>Genotype ambiguity HLA-A</t>
  </si>
  <si>
    <t>Genotype ambiguity HLA-B</t>
  </si>
  <si>
    <t>Genotype ambiguity HLA-C</t>
  </si>
  <si>
    <t>Genotype ambiguity HLA-DPB1</t>
  </si>
  <si>
    <t>Genotype ambiguity HLA-DQB1</t>
  </si>
  <si>
    <t>Genotype ambiguity HLA-DRB1</t>
  </si>
  <si>
    <t>Genotype ambiguity HLA-DRB3</t>
  </si>
  <si>
    <t>Genotype ambiguity HLA-DRB4</t>
  </si>
  <si>
    <t>Genotype ambiguity HLA-DRB5</t>
  </si>
  <si>
    <t xml:space="preserve">Scianna antigeen  </t>
  </si>
  <si>
    <t>Sc1 typering</t>
  </si>
  <si>
    <t>Sc1 mol</t>
  </si>
  <si>
    <t>Sc1 conc fen</t>
  </si>
  <si>
    <t>Sc2 mol</t>
  </si>
  <si>
    <t>Sc2 conc fen</t>
  </si>
  <si>
    <t>Sl1 mol</t>
  </si>
  <si>
    <t>Sl1 conc fen</t>
  </si>
  <si>
    <t>Sl2 mol</t>
  </si>
  <si>
    <t>Sl2 conc fen</t>
  </si>
  <si>
    <t>Getitreerde antistofspecificiteit 2</t>
  </si>
  <si>
    <t>TITER_SPEC2</t>
  </si>
  <si>
    <t>Getitreerde antistofspecificiteit 3</t>
  </si>
  <si>
    <t>TITER_SPEC3</t>
  </si>
  <si>
    <t>Getitreerde antistofspecificiteit 4</t>
  </si>
  <si>
    <t>Getitreerde antistofspecificiteit 5</t>
  </si>
  <si>
    <t>Getitreerde antistofspecificiteit 6</t>
  </si>
  <si>
    <t>Getitreerde antistofspecificiteit 7</t>
  </si>
  <si>
    <t>Anti-HLA klasse I ID</t>
  </si>
  <si>
    <t>ID anti-HLA-Klasse I (cytotox.)</t>
  </si>
  <si>
    <t>Specificiteit QC</t>
  </si>
  <si>
    <t>Specificiteit van cytotoxische antistofffen QC.</t>
  </si>
  <si>
    <t xml:space="preserve">Specificiteit </t>
  </si>
  <si>
    <t>spec klasse II (E)</t>
  </si>
  <si>
    <t>Spec.HLA-DR/DQ antistoffen (Solid phase)</t>
  </si>
  <si>
    <t>Intrerpretatie</t>
  </si>
  <si>
    <t>Spec klasse I (E)</t>
  </si>
  <si>
    <t>Spec. HLA-ABCw antistoffen (solid phase)</t>
  </si>
  <si>
    <t>Getitreerde antistofspecificiteit</t>
  </si>
  <si>
    <t>TITER_SPEC</t>
  </si>
  <si>
    <t>specificiteit</t>
  </si>
  <si>
    <t>STOPALL</t>
  </si>
  <si>
    <t>Alles stopzetten</t>
  </si>
  <si>
    <t>Reagens STV</t>
  </si>
  <si>
    <t>S molec.</t>
  </si>
  <si>
    <t>S conc fen</t>
  </si>
  <si>
    <t>S mol conc fen STAT</t>
  </si>
  <si>
    <t>S mol STAT</t>
  </si>
  <si>
    <t>S STAT bep. genotype (MNS)</t>
  </si>
  <si>
    <t>S  typering</t>
  </si>
  <si>
    <t>T</t>
  </si>
  <si>
    <t xml:space="preserve">T antigeen </t>
  </si>
  <si>
    <t>Dummy bepaling voor barcodelabel bij MQCP amplitaq objecten</t>
  </si>
  <si>
    <t>Thermische ampl. KA</t>
  </si>
  <si>
    <t>Titer patient Anti-D</t>
  </si>
  <si>
    <t>anti-D titer</t>
  </si>
  <si>
    <t>Titer 1</t>
  </si>
  <si>
    <t xml:space="preserve">GranuloTiter 1 </t>
  </si>
  <si>
    <t>Titer 2</t>
  </si>
  <si>
    <t>GranuloTiter 2</t>
  </si>
  <si>
    <t>Titer 3</t>
  </si>
  <si>
    <t>GranuloTiter 3</t>
  </si>
  <si>
    <t>Titer 4</t>
  </si>
  <si>
    <t>GranuloTiter 4</t>
  </si>
  <si>
    <t>Titer 5</t>
  </si>
  <si>
    <t>GranuloTiter 5</t>
  </si>
  <si>
    <t>Titer 6</t>
  </si>
  <si>
    <t>GranuloTiter 6</t>
  </si>
  <si>
    <t>anti-D(IU/ml)</t>
  </si>
  <si>
    <t>anti-D titer in IU/mL</t>
  </si>
  <si>
    <t>Titer KA</t>
  </si>
  <si>
    <t>Identificatie van de testcel</t>
  </si>
  <si>
    <t>tromb. antist.</t>
  </si>
  <si>
    <t>antitrombocyten antilichamen</t>
  </si>
  <si>
    <t>T  typering</t>
  </si>
  <si>
    <t>Unacc hist</t>
  </si>
  <si>
    <t>unstim lymph</t>
  </si>
  <si>
    <t>Unstimulated lymphocytes</t>
  </si>
  <si>
    <t>Inf.AG: StamcelTX</t>
  </si>
  <si>
    <t>Inf.AG: Hemoglob.pat</t>
  </si>
  <si>
    <t>Inf.AG: Interfer.med</t>
  </si>
  <si>
    <t>Inf.AG: Andere</t>
  </si>
  <si>
    <t>Inf.OAS: Na anti-D</t>
  </si>
  <si>
    <t>DD/MM/YYYY</t>
  </si>
  <si>
    <t>VDSTR DNA</t>
  </si>
  <si>
    <t>Theek VDSTR DNA</t>
  </si>
  <si>
    <t>VDSTR EDTA</t>
  </si>
  <si>
    <t>Theek VDSTR EDTA</t>
  </si>
  <si>
    <t xml:space="preserve">Vel antigeen  </t>
  </si>
  <si>
    <t>Vel typering</t>
  </si>
  <si>
    <t>Verantwoording bij manuele ingave bloedgroep</t>
  </si>
  <si>
    <t>Verantwoording ondergroepen bij manuele ingave eindresultaat</t>
  </si>
  <si>
    <t>Vorig Piekserum Weg</t>
  </si>
  <si>
    <t>Vervaldatum Reagens 5XSB</t>
  </si>
  <si>
    <t>Vervaldatum Reagens A1F</t>
  </si>
  <si>
    <t>Vervaldatum Reagens A2F</t>
  </si>
  <si>
    <t>Vervaldatum Reagens A2R</t>
  </si>
  <si>
    <t>Vervaldatum Reagens A3F</t>
  </si>
  <si>
    <t>Vervaldatum Reagens A3R</t>
  </si>
  <si>
    <t>Vervaldatum  Reagens A4F</t>
  </si>
  <si>
    <t>Vervaldatum  Reagens A4R</t>
  </si>
  <si>
    <t>Vervaldatum Reagens AG01</t>
  </si>
  <si>
    <t>Vervaldatum Reagens AG02</t>
  </si>
  <si>
    <t>Vervaldatum Reagens AG03</t>
  </si>
  <si>
    <t>Vervaldatum Reagens AG04</t>
  </si>
  <si>
    <t>Vervaldatum Reagens AG05</t>
  </si>
  <si>
    <t>Vervaldatum Reagens AG06</t>
  </si>
  <si>
    <t>Vervaldatum Reagens AG07</t>
  </si>
  <si>
    <t>Vervaldatum Reagens AG08</t>
  </si>
  <si>
    <t>Vervaldatum Reagens AG09</t>
  </si>
  <si>
    <t>Vervaldatum Reagens AG10</t>
  </si>
  <si>
    <t>Vervaldatum Reagens AG11</t>
  </si>
  <si>
    <t>Vervaldatum Reagens AG12</t>
  </si>
  <si>
    <t>Vervaldatum Reagens AL01</t>
  </si>
  <si>
    <t>Vervaldatum buffer + MgCl</t>
  </si>
  <si>
    <t>Vervaldatum buffer - MgCl</t>
  </si>
  <si>
    <t>Vervaldatum Reagens B1F</t>
  </si>
  <si>
    <t>VV_B27MX</t>
  </si>
  <si>
    <t>Vervaldatum Reagens B27 MX</t>
  </si>
  <si>
    <t>Vervaldatum Reagens B27 Primer 1</t>
  </si>
  <si>
    <t>Vervaldatum Reagens B27 Primer 2</t>
  </si>
  <si>
    <t>Vervaldatum Reagens B27 Primer C</t>
  </si>
  <si>
    <t>Vervaldatum Reagens B2F</t>
  </si>
  <si>
    <t>Vervaldatum Reagens B2R</t>
  </si>
  <si>
    <t>Vervaldatum Reagens B3F</t>
  </si>
  <si>
    <t>Vervaldatum Reagens B3R</t>
  </si>
  <si>
    <t>Vervaldatum Reagens B4F</t>
  </si>
  <si>
    <t>Vervaldatum Reagens B4R</t>
  </si>
  <si>
    <t>Vervaldatum Reagens B73 N C</t>
  </si>
  <si>
    <t>Vervaldatum Reagens BDT</t>
  </si>
  <si>
    <t>Vervaldatum Reagens BDXT</t>
  </si>
  <si>
    <t>Vervaldatum Reagens BG01</t>
  </si>
  <si>
    <t>Vervaldatum Reagens BG02</t>
  </si>
  <si>
    <t>Vervaldatum Reagens BG03</t>
  </si>
  <si>
    <t>Vervaldatum Reagens BG04</t>
  </si>
  <si>
    <t>Vervaldatum Reagens BG05</t>
  </si>
  <si>
    <t>Vervaldatum Reagens BG06</t>
  </si>
  <si>
    <t>Vervaldatum Reagens BG07</t>
  </si>
  <si>
    <t>Vervaldatum Reagens BG08</t>
  </si>
  <si>
    <t>Vervaldatum Reagens BG09</t>
  </si>
  <si>
    <t>Vervaldatum Reagens BG10</t>
  </si>
  <si>
    <t>Vervaldatum Reagens BG11</t>
  </si>
  <si>
    <t>Vervaldatum Reagens BG12</t>
  </si>
  <si>
    <t>Vervaldatum Reagens BG13</t>
  </si>
  <si>
    <t>Vervaldatum Reagens BG14</t>
  </si>
  <si>
    <t>Vervaldatum Reagens BL01</t>
  </si>
  <si>
    <t>Vervaldatum Reagens C2F</t>
  </si>
  <si>
    <t>Vervaldatum Reagens C2R</t>
  </si>
  <si>
    <t>Vervaldatum Reagens C3F</t>
  </si>
  <si>
    <t>Vervaldatum Reagens C3R</t>
  </si>
  <si>
    <t>Vervaldatum Reagens C4F</t>
  </si>
  <si>
    <t>Vervaldatum Reagens C4R</t>
  </si>
  <si>
    <t>Vervaldatum Reagens CG01</t>
  </si>
  <si>
    <t>Vervaldatum Reagens CG02</t>
  </si>
  <si>
    <t>Vervaldatum Reagens CG03</t>
  </si>
  <si>
    <t>Vervaldatum Reagens CG04</t>
  </si>
  <si>
    <t>Vervaldatum Reagens CG05</t>
  </si>
  <si>
    <t>Vervaldatum Reagens CG06</t>
  </si>
  <si>
    <t>Vervaldatum Reagens CG07</t>
  </si>
  <si>
    <t>Vervaldatum Reagens CG08</t>
  </si>
  <si>
    <t>Vervaldatum Reagens CG09</t>
  </si>
  <si>
    <t>Vervaldatum Reagens CG10</t>
  </si>
  <si>
    <t>Vervaldatum Reagens CG11</t>
  </si>
  <si>
    <t>Vervaldatum Reagens CG12</t>
  </si>
  <si>
    <t>Vervaldatum Reagens CL01</t>
  </si>
  <si>
    <t>Vervaldatum Reagens dNTP</t>
  </si>
  <si>
    <t>Vervaldatum Reagens DP1L01</t>
  </si>
  <si>
    <t>Vervaldatum Reagens DP2F</t>
  </si>
  <si>
    <t>Vervaldatum Reagens DP2R</t>
  </si>
  <si>
    <t>Vervaldatum Reagens DQ3F</t>
  </si>
  <si>
    <t>Vervaldatum Reagens DQ3R</t>
  </si>
  <si>
    <t>Vervaldatum Reagens DQBG01</t>
  </si>
  <si>
    <t>Vervaldatum Reagens DQBG02</t>
  </si>
  <si>
    <t>Vervaldatum Reagens DQBG03</t>
  </si>
  <si>
    <t>Vervaldatum Reagens DQBG04</t>
  </si>
  <si>
    <t>Vervaldatum Reagens DQBG05</t>
  </si>
  <si>
    <t>Vervaldatum Reagens DQBG06</t>
  </si>
  <si>
    <t>Vervaldatum Reagens DQBL01</t>
  </si>
  <si>
    <t>Vervaldatum Reagens DQBL02</t>
  </si>
  <si>
    <t>VV_DQF</t>
  </si>
  <si>
    <t>Vervaldatum Reagens DQF</t>
  </si>
  <si>
    <t>VV_DQR</t>
  </si>
  <si>
    <t>Vervaldatum Reagens DQR</t>
  </si>
  <si>
    <t>Vervaldatum Reagens DR1G01</t>
  </si>
  <si>
    <t>Vervaldatum Reagens DR1G02</t>
  </si>
  <si>
    <t>Vervaldatum Reagens DR1G03</t>
  </si>
  <si>
    <t>Vervaldatum Reagens DR1G04</t>
  </si>
  <si>
    <t>Vervaldatum Reagens DR1G05</t>
  </si>
  <si>
    <t>Vervaldatum Reagens DR1G06</t>
  </si>
  <si>
    <t>Vervaldatum Reagens DR1G07</t>
  </si>
  <si>
    <t>Vervaldatum Reagens DR1G08</t>
  </si>
  <si>
    <t>Vervaldatum Reagens DR1G09</t>
  </si>
  <si>
    <t>Vervaldatum Reagens DR1G10</t>
  </si>
  <si>
    <t>Vervaldatum Reagens DR1G11</t>
  </si>
  <si>
    <t>Vervaldatum Reagens DR1G12</t>
  </si>
  <si>
    <t>Vervaldatum Reagens DR1G13</t>
  </si>
  <si>
    <t>Vervaldatum Reagens DR1G14</t>
  </si>
  <si>
    <t>Vervaldatum Reagens DR1P01</t>
  </si>
  <si>
    <t>Vervaldatum Reagens DR2F</t>
  </si>
  <si>
    <t>Vervaldatum Reagens DR2R</t>
  </si>
  <si>
    <t>Vervaldatum Reagens DR3L01</t>
  </si>
  <si>
    <t>Vervaldatum Reagens DR4L01</t>
  </si>
  <si>
    <t>Vervaldatum Reagens DR5L01</t>
  </si>
  <si>
    <t>Vervaldatum Reagens DR86</t>
  </si>
  <si>
    <t>Vervaldatum Reagens EXOS</t>
  </si>
  <si>
    <t>Vervaldatum Reagens FST</t>
  </si>
  <si>
    <t>Vervaldatum Reagens LM1B</t>
  </si>
  <si>
    <t>VV_LM1CJ</t>
  </si>
  <si>
    <t>Vervaldatum Reagens LM1CJ</t>
  </si>
  <si>
    <t>Vervaldatum Reagens LM2B</t>
  </si>
  <si>
    <t>VV_LM2CJ</t>
  </si>
  <si>
    <t>Vervaldatum Reagens LM2CJ</t>
  </si>
  <si>
    <t>Vervaldatum Reagens LMCJ</t>
  </si>
  <si>
    <t>Vervaldatum LMCJS</t>
  </si>
  <si>
    <t>Vervaldatum LMNC</t>
  </si>
  <si>
    <t>Vervaldatum LMPC</t>
  </si>
  <si>
    <t>Vervaldatum LMWB</t>
  </si>
  <si>
    <t>Vervaldatum LMXB</t>
  </si>
  <si>
    <t>vervaldatum Reagens LSA1B</t>
  </si>
  <si>
    <t>VV_LSA1CJ</t>
  </si>
  <si>
    <t>Vervaldatum Reagens LSA1CJ</t>
  </si>
  <si>
    <t>vervaldatum Reagens LSA2B</t>
  </si>
  <si>
    <t>VV_LSA2CJ</t>
  </si>
  <si>
    <t>Vervaldatum Reagens LSA2CJ</t>
  </si>
  <si>
    <t>Vervaldatum Reagens LSACJ</t>
  </si>
  <si>
    <t>Vervaldtum Reagens LSAWB</t>
  </si>
  <si>
    <t>Vervaldatum Reagens MgCl</t>
  </si>
  <si>
    <t>VV_MM_TAQ</t>
  </si>
  <si>
    <t>Vervaldatum Mastermix +Taq</t>
  </si>
  <si>
    <t>Vervaldatum MX_A</t>
  </si>
  <si>
    <t>Vervaldatum MX_B</t>
  </si>
  <si>
    <t>vervaldatum MX_C</t>
  </si>
  <si>
    <t>Vervaldatum MX_DQ</t>
  </si>
  <si>
    <t>Vervaldatum MX_DR</t>
  </si>
  <si>
    <t>Vervaldatum Reagens POP7</t>
  </si>
  <si>
    <t>Vervaldatum Reagens PSL</t>
  </si>
  <si>
    <t>Vervaldatum Reagens RUNB</t>
  </si>
  <si>
    <t>Vervaldatum Reagens SAM</t>
  </si>
  <si>
    <t>Vervaldatum Reagens STV</t>
  </si>
  <si>
    <t xml:space="preserve">Vw antigeen  </t>
  </si>
  <si>
    <t>Vw typering</t>
  </si>
  <si>
    <t>Wadiana flag</t>
  </si>
  <si>
    <t>WipeTest MQCP</t>
  </si>
  <si>
    <t xml:space="preserve">Wra antigeen </t>
  </si>
  <si>
    <t>Wra typering</t>
  </si>
  <si>
    <t>Wra mol</t>
  </si>
  <si>
    <t>Wra conc fen</t>
  </si>
  <si>
    <t>Wrb mol</t>
  </si>
  <si>
    <t>Wrb conc fen</t>
  </si>
  <si>
    <t>Phenotype(2)</t>
  </si>
  <si>
    <t>Titer(2)</t>
  </si>
  <si>
    <t>Phenotype(3)</t>
  </si>
  <si>
    <t>Titer(3)</t>
  </si>
  <si>
    <t>Phenotype(4)</t>
  </si>
  <si>
    <t>Titer(4)</t>
  </si>
  <si>
    <t>Phenotype(5)</t>
  </si>
  <si>
    <t>Titer(5)</t>
  </si>
  <si>
    <t>Phenotype(6)</t>
  </si>
  <si>
    <t>Titer(6)</t>
  </si>
  <si>
    <t>Phenotype(7)</t>
  </si>
  <si>
    <t>Titer(7)</t>
  </si>
  <si>
    <t>B cel/zonder DTT</t>
  </si>
  <si>
    <t>kruisproef met B cellen bij donor zonder DTT</t>
  </si>
  <si>
    <t>B cel/zonder DTTauto</t>
  </si>
  <si>
    <t>B cel/met DTT</t>
  </si>
  <si>
    <t>kruisproef met B cellen bij donor met DTT</t>
  </si>
  <si>
    <t>B cel/met DTTauto</t>
  </si>
  <si>
    <t>XM_B_DTTauto</t>
  </si>
  <si>
    <t>T cel/zonder DTT</t>
  </si>
  <si>
    <t>kruisproef met T cellen bij donor zonder DTT</t>
  </si>
  <si>
    <t>T cel/zonder DTTauto</t>
  </si>
  <si>
    <t>T cel/met DTT</t>
  </si>
  <si>
    <t>kruisproef met T cellen bij donor met DTT</t>
  </si>
  <si>
    <t>T cel/met DTTauto</t>
  </si>
  <si>
    <t>Phenotype(1)</t>
  </si>
  <si>
    <t>Titer(1)</t>
  </si>
  <si>
    <t xml:space="preserve">Yka antigeen  </t>
  </si>
  <si>
    <t>Yka typering</t>
  </si>
  <si>
    <t xml:space="preserve">Yta antigeen  </t>
  </si>
  <si>
    <t>Yta typering</t>
  </si>
  <si>
    <t>Yta mol</t>
  </si>
  <si>
    <t>Yta conc fen</t>
  </si>
  <si>
    <t>Ytb mol</t>
  </si>
  <si>
    <t>Ytb conc fen</t>
  </si>
  <si>
    <t>zout 1</t>
  </si>
  <si>
    <t>screenen met screeningscel 1</t>
  </si>
  <si>
    <t>KA(4°C) cel 1 zout</t>
  </si>
  <si>
    <t>KA(KT) cel 1zout</t>
  </si>
  <si>
    <t>zout 2</t>
  </si>
  <si>
    <t>screenen met screeningscel 2</t>
  </si>
  <si>
    <t>KA(4°C) cel 2 zout</t>
  </si>
  <si>
    <t>KA(KT) cel 2 zout</t>
  </si>
  <si>
    <t>zout 3</t>
  </si>
  <si>
    <t>screenen met screeningscel 3</t>
  </si>
  <si>
    <t>KA(4°C) cel 3 zout</t>
  </si>
  <si>
    <t>KA(KT) cel 3 zout</t>
  </si>
  <si>
    <t>zout A1</t>
  </si>
  <si>
    <t>screenen met bloedgroep A</t>
  </si>
  <si>
    <t>zout A2</t>
  </si>
  <si>
    <t>screenen met bloedgroep A, cel 2</t>
  </si>
  <si>
    <t>zout A3</t>
  </si>
  <si>
    <t>screenen met bloedgroep A, cel 3</t>
  </si>
  <si>
    <t>zout B1</t>
  </si>
  <si>
    <t>screenen met bloedgroep B, cel 1</t>
  </si>
  <si>
    <t>zout B2</t>
  </si>
  <si>
    <t>screenen met bloedgroep B, cel 2</t>
  </si>
  <si>
    <t>zout B3</t>
  </si>
  <si>
    <t>screenen meyt bloedgroep B, cel 3</t>
  </si>
  <si>
    <t>Zwangerschappen ?</t>
  </si>
  <si>
    <t>anti-E</t>
  </si>
  <si>
    <t>anti-c</t>
  </si>
  <si>
    <t>ACTIE+</t>
  </si>
  <si>
    <t>Amplitaq</t>
  </si>
  <si>
    <t>DC/C3b/C3d</t>
  </si>
  <si>
    <t>DC met anti-C3b/C3d reactiviteit</t>
  </si>
  <si>
    <t>vCD34_totaal_na</t>
  </si>
  <si>
    <t>vCD34 totaal BC</t>
  </si>
  <si>
    <t>Microbial testing (bacteria &amp; fungi)</t>
  </si>
  <si>
    <t>CB_Cancellation</t>
  </si>
  <si>
    <t>CB Cancellation</t>
  </si>
  <si>
    <t>Cord blood unit cancelled</t>
  </si>
  <si>
    <t>vCD34+/µL na</t>
  </si>
  <si>
    <t>%vCD34 ontv</t>
  </si>
  <si>
    <t>vCD34 totaal Ontv</t>
  </si>
  <si>
    <t>vCD34+/µL BC</t>
  </si>
  <si>
    <t>CB_Lot_DMSOdex40</t>
  </si>
  <si>
    <t>Lotnr.DMSO dex 40</t>
  </si>
  <si>
    <t>Lotnummer van DMSO dex 40</t>
  </si>
  <si>
    <t>CB_Scan_SF</t>
  </si>
  <si>
    <t>Ingescande labels samenvoegen fracties</t>
  </si>
  <si>
    <t>CB_Segment_34_totaal</t>
  </si>
  <si>
    <t>totaal vCD34</t>
  </si>
  <si>
    <t>CB_Segment_CFU_GM</t>
  </si>
  <si>
    <t>CFU GM ( /10^6 cells)</t>
  </si>
  <si>
    <t>CB_Segment_CFU_Totaal</t>
  </si>
  <si>
    <t>CFU total number ( / 10^6 cells)</t>
  </si>
  <si>
    <t>CB_Segment_TCD34totaal</t>
  </si>
  <si>
    <t>CB_Segment_TCD34tota</t>
  </si>
  <si>
    <t>Total number of CD34 positive cells (x 10^6)</t>
  </si>
  <si>
    <t>Viability CD45+ (% trypan blue)</t>
  </si>
  <si>
    <t>CB_Segment_viabiliteit_7AAD</t>
  </si>
  <si>
    <t>Viability CD45+ (%7AAD)</t>
  </si>
  <si>
    <t>CB_Segment_Viab_CD34</t>
  </si>
  <si>
    <t>Viability CD34+ (% 7AAD)</t>
  </si>
  <si>
    <t>CB_Segment_WBCsysBC</t>
  </si>
  <si>
    <t>TNC sysmex</t>
  </si>
  <si>
    <t>Total number of nucleated cells (x10^6)</t>
  </si>
  <si>
    <t>CB_TCD34na</t>
  </si>
  <si>
    <t>tCD34+/µL na</t>
  </si>
  <si>
    <t>tCD34+/µLna invriezen</t>
  </si>
  <si>
    <t>CB_TCD34voor</t>
  </si>
  <si>
    <t>tCD34+/µL BC</t>
  </si>
  <si>
    <t>tCD34+/µLvoor</t>
  </si>
  <si>
    <t>CB_TCD34_TOTAAL_NA</t>
  </si>
  <si>
    <t>tCD34_ totaal_na</t>
  </si>
  <si>
    <t>CB_TCD34_TOTAAL_VOOR</t>
  </si>
  <si>
    <t>TCD34_ totaal_BC</t>
  </si>
  <si>
    <t>TNC Sysmex (na)</t>
  </si>
  <si>
    <t>Viab (ontv) %TB</t>
  </si>
  <si>
    <t>Total viability (% trypan blue)</t>
  </si>
  <si>
    <t>Viab na (%TB)</t>
  </si>
  <si>
    <t>Viab BC (%7AAD)</t>
  </si>
  <si>
    <t>Viability CD45 + BC (%7AAD)</t>
  </si>
  <si>
    <t>Viab na (%7AAD)</t>
  </si>
  <si>
    <t>CB_Viab_CD34_1</t>
  </si>
  <si>
    <t>Viab CD34 BC</t>
  </si>
  <si>
    <t>Percentage</t>
  </si>
  <si>
    <t>CB_Viab_CD34_2</t>
  </si>
  <si>
    <t>Viab CD34 na</t>
  </si>
  <si>
    <t>Total number of nucleated cells (x 10^6)</t>
  </si>
  <si>
    <t>WBC/µL sysmex (BC)</t>
  </si>
  <si>
    <t>WBC levend (ontv)</t>
  </si>
  <si>
    <t>WBC totaal (ontv)</t>
  </si>
  <si>
    <t>WBClevendSysmex (BC)</t>
  </si>
  <si>
    <t>WBClevendSysmex (na)</t>
  </si>
  <si>
    <t>WBC/µL Sysmex (na)</t>
  </si>
  <si>
    <t>WBC/µL FACS (BC)</t>
  </si>
  <si>
    <t>WBC/µL FACS (na)</t>
  </si>
  <si>
    <t>WBC levend FACS (BC)</t>
  </si>
  <si>
    <t>DC_C3</t>
  </si>
  <si>
    <t>DAT/C3b/C3d</t>
  </si>
  <si>
    <t>DAT interpretatie C3d</t>
  </si>
  <si>
    <t>DAT interpretatie IgA</t>
  </si>
  <si>
    <t>DAT interpretatie C3c</t>
  </si>
  <si>
    <t>DAT interpretatie IgM</t>
  </si>
  <si>
    <t>D_BMT_int</t>
  </si>
  <si>
    <t>Interpretatie resus D BMT</t>
  </si>
  <si>
    <t>M_RhD_zwak</t>
  </si>
  <si>
    <t>FyX molec.</t>
  </si>
  <si>
    <t>FYX_mol</t>
  </si>
  <si>
    <t>FyX conc fen</t>
  </si>
  <si>
    <t>Zwakke Fyb conclusie fenotype (Duffy)</t>
  </si>
  <si>
    <t>FYX_mol_AMD</t>
  </si>
  <si>
    <t>Fy GATA molec.</t>
  </si>
  <si>
    <t>Fy-GATA genotype (Duffy)</t>
  </si>
  <si>
    <t>FY_GATA_mol</t>
  </si>
  <si>
    <t>DAT met anti-IgA reactiviteit</t>
  </si>
  <si>
    <t>DAT met anti-IgM reactiviteit</t>
  </si>
  <si>
    <t>screenen IAT cel 3</t>
  </si>
  <si>
    <t>Resusondergroepen opz/aanvr.</t>
  </si>
  <si>
    <t>M HLAtyp BM donor2</t>
  </si>
  <si>
    <t xml:space="preserve">M_HLAtyp_TC_zGALA </t>
  </si>
  <si>
    <t>M_QCP_Conclusie</t>
  </si>
  <si>
    <t>Conclusie M_QCP</t>
  </si>
  <si>
    <t>M_UNACC_PLT</t>
  </si>
  <si>
    <t>Unacceptables plaatjes</t>
  </si>
  <si>
    <t>NBestraald</t>
  </si>
  <si>
    <t>screening_KT</t>
  </si>
  <si>
    <t>RHDm</t>
  </si>
  <si>
    <t>Reagens SSO TAQ</t>
  </si>
  <si>
    <t>Uvar molec.</t>
  </si>
  <si>
    <t>INF_UZG aanvraagresusondergroepen</t>
  </si>
  <si>
    <t>INF_UZG Leb</t>
  </si>
  <si>
    <t>INF_UZG S antigeen</t>
  </si>
  <si>
    <t>INF_UZG T antigeen</t>
  </si>
  <si>
    <t>INF_UZG Fya antigeen</t>
  </si>
  <si>
    <t>INF_UZG Fyb antigeen</t>
  </si>
  <si>
    <t>INF_UZG Lua</t>
  </si>
  <si>
    <t>INF_UZG Lub</t>
  </si>
  <si>
    <t>INF_UZG Kpa</t>
  </si>
  <si>
    <t>INF_UZG Kpb</t>
  </si>
  <si>
    <t>INF_UZG zwakke/partiele D (moleculair)</t>
  </si>
  <si>
    <t>INF_UZG antistofscreening</t>
  </si>
  <si>
    <t>INF_UZG identificatie antistoffen</t>
  </si>
  <si>
    <t>INF_UZG anti A en anti B</t>
  </si>
  <si>
    <t>INF_UZG titratie immuun anti B</t>
  </si>
  <si>
    <t>INF_UZG Directe Coombs opzoeken</t>
  </si>
  <si>
    <t>INF_UZG Directe Coombs elutie</t>
  </si>
  <si>
    <t>INF_UZG Kleihauer</t>
  </si>
  <si>
    <t>Andere antigenen</t>
  </si>
  <si>
    <t>Aanvraag voor bepaling van andere RBC antigenen</t>
  </si>
  <si>
    <t>Vervaldatum</t>
  </si>
  <si>
    <t>VV_TAQ</t>
  </si>
  <si>
    <t>Vervaldatum Reagens SSO_TAQ</t>
  </si>
  <si>
    <t>Flag voor wadiana om NI resultaten op te sporen</t>
  </si>
  <si>
    <t>RhCcEe_INT</t>
  </si>
  <si>
    <t>1006-6</t>
  </si>
  <si>
    <t>1007-4</t>
  </si>
  <si>
    <t>1027-2</t>
  </si>
  <si>
    <t>1033-0</t>
  </si>
  <si>
    <t>10331-7</t>
  </si>
  <si>
    <t>10382-0</t>
  </si>
  <si>
    <t>10383-8</t>
  </si>
  <si>
    <t>10384-6</t>
  </si>
  <si>
    <t>10400-0</t>
  </si>
  <si>
    <t>10408-3</t>
  </si>
  <si>
    <t>1050-4</t>
  </si>
  <si>
    <t>1072-8</t>
  </si>
  <si>
    <t>1078-5</t>
  </si>
  <si>
    <t>1084-3</t>
  </si>
  <si>
    <t>1090-0</t>
  </si>
  <si>
    <t>1096-7</t>
  </si>
  <si>
    <t>1102-3</t>
  </si>
  <si>
    <t>1108-0</t>
  </si>
  <si>
    <t>1115-5</t>
  </si>
  <si>
    <t>1121-3</t>
  </si>
  <si>
    <t>1138-7</t>
  </si>
  <si>
    <t>1147-8</t>
  </si>
  <si>
    <t>1195-7</t>
  </si>
  <si>
    <t>1213-8</t>
  </si>
  <si>
    <t>1231-0</t>
  </si>
  <si>
    <t>1250-0</t>
  </si>
  <si>
    <t>1254-2</t>
  </si>
  <si>
    <t>1255-9</t>
  </si>
  <si>
    <t>1261-7</t>
  </si>
  <si>
    <t>1291-4</t>
  </si>
  <si>
    <t>1304-5</t>
  </si>
  <si>
    <t>1320-1</t>
  </si>
  <si>
    <t>1328-4</t>
  </si>
  <si>
    <t>1347-4</t>
  </si>
  <si>
    <t>15343-7</t>
  </si>
  <si>
    <t>18286-5</t>
  </si>
  <si>
    <t>21343-9</t>
  </si>
  <si>
    <t>30201-8</t>
  </si>
  <si>
    <t>30314-9</t>
  </si>
  <si>
    <t>32140-6</t>
  </si>
  <si>
    <t>32672-8</t>
  </si>
  <si>
    <t>34464-8</t>
  </si>
  <si>
    <t>38358-8</t>
  </si>
  <si>
    <t>43379-7</t>
  </si>
  <si>
    <t>45023-9</t>
  </si>
  <si>
    <t>45025-4</t>
  </si>
  <si>
    <t>45028-8</t>
  </si>
  <si>
    <t>45029-6</t>
  </si>
  <si>
    <t>45030-4</t>
  </si>
  <si>
    <t>45031-2</t>
  </si>
  <si>
    <t>46268-9</t>
  </si>
  <si>
    <t>46993-2</t>
  </si>
  <si>
    <t>46994-0</t>
  </si>
  <si>
    <t>46995-7</t>
  </si>
  <si>
    <t>48501-1</t>
  </si>
  <si>
    <t>48555-7</t>
  </si>
  <si>
    <t>50597-4</t>
  </si>
  <si>
    <t>50598-2</t>
  </si>
  <si>
    <t>50599-0</t>
  </si>
  <si>
    <t>50600-4</t>
  </si>
  <si>
    <t>50602-2</t>
  </si>
  <si>
    <t>5097-1</t>
  </si>
  <si>
    <t>5098-9</t>
  </si>
  <si>
    <t>5161-5</t>
  </si>
  <si>
    <t>59022-4</t>
  </si>
  <si>
    <t>815-1</t>
  </si>
  <si>
    <t>817-7</t>
  </si>
  <si>
    <t>8251-1</t>
  </si>
  <si>
    <t>8262-8</t>
  </si>
  <si>
    <t>8264-4</t>
  </si>
  <si>
    <t>8265-1</t>
  </si>
  <si>
    <t>844-1</t>
  </si>
  <si>
    <t>882-1</t>
  </si>
  <si>
    <t>911-8</t>
  </si>
  <si>
    <t>913-4</t>
  </si>
  <si>
    <t>960-5</t>
  </si>
  <si>
    <t>990-2</t>
  </si>
  <si>
    <t>99943-3</t>
  </si>
  <si>
    <t>99988-8</t>
  </si>
  <si>
    <t>99988-9</t>
  </si>
  <si>
    <t>99989-0</t>
  </si>
  <si>
    <t>99989-1</t>
  </si>
  <si>
    <t>99989-2</t>
  </si>
  <si>
    <t>99989-3</t>
  </si>
  <si>
    <t>99989-4</t>
  </si>
  <si>
    <t>99989-5</t>
  </si>
  <si>
    <t>99989-6</t>
  </si>
  <si>
    <t>99989-7</t>
  </si>
  <si>
    <t>99989-8</t>
  </si>
  <si>
    <t>99989-9</t>
  </si>
  <si>
    <t>99990-0</t>
  </si>
  <si>
    <t>99990-1</t>
  </si>
  <si>
    <t>99990-2</t>
  </si>
  <si>
    <t>99990-3</t>
  </si>
  <si>
    <t>99990-4</t>
  </si>
  <si>
    <t>99990-5</t>
  </si>
  <si>
    <t>99990-6</t>
  </si>
  <si>
    <t>99990-7</t>
  </si>
  <si>
    <t>99990-8</t>
  </si>
  <si>
    <t>99991-9</t>
  </si>
  <si>
    <t>99992-0</t>
  </si>
  <si>
    <t>99992-1</t>
  </si>
  <si>
    <t>99992-2</t>
  </si>
  <si>
    <t>99992-3</t>
  </si>
  <si>
    <t>99992-4</t>
  </si>
  <si>
    <t>99992-5</t>
  </si>
  <si>
    <t>99992-6</t>
  </si>
  <si>
    <t>99992-7</t>
  </si>
  <si>
    <t>kp bepaling</t>
  </si>
  <si>
    <t>Cont_Jk</t>
  </si>
  <si>
    <t>Controle Jk</t>
  </si>
  <si>
    <t>aaaagaata</t>
  </si>
  <si>
    <t>Cont_Le</t>
  </si>
  <si>
    <t>Controle Le</t>
  </si>
  <si>
    <t>aaaagbafa</t>
  </si>
  <si>
    <t>Cont_MN</t>
  </si>
  <si>
    <t>Controle MN</t>
  </si>
  <si>
    <t>aaaagbaba</t>
  </si>
  <si>
    <t>Cont_Fy</t>
  </si>
  <si>
    <t>Controle Fy</t>
  </si>
  <si>
    <t>aaaagaapa</t>
  </si>
  <si>
    <t>Cont_Ss</t>
  </si>
  <si>
    <t>Controle Ss</t>
  </si>
  <si>
    <t>aaaagaaxa</t>
  </si>
  <si>
    <t>Cont_Wra</t>
  </si>
  <si>
    <t>Controle Wra</t>
  </si>
  <si>
    <t>aaaagbaxa</t>
  </si>
  <si>
    <t>LFA</t>
  </si>
  <si>
    <t>HFA</t>
  </si>
  <si>
    <t>andere</t>
  </si>
  <si>
    <t>KLB igv -/1+/NI/DP</t>
  </si>
  <si>
    <t>niet interpreteerbaar</t>
  </si>
  <si>
    <t>KLB igv NI/DP</t>
  </si>
  <si>
    <t>Fy3 Antigeen</t>
  </si>
  <si>
    <t>Fy5 Antigeen</t>
  </si>
  <si>
    <t>Jk3 Antigeen</t>
  </si>
  <si>
    <t>Co3 Antigeen</t>
  </si>
  <si>
    <t>P Antigeen</t>
  </si>
  <si>
    <t>Doa Antigeen</t>
  </si>
  <si>
    <t>Dob Antigeen</t>
  </si>
  <si>
    <t>LWa Antigeen</t>
  </si>
  <si>
    <t>Lwa</t>
  </si>
  <si>
    <t>McCa Antigeen</t>
  </si>
  <si>
    <t>996-9</t>
  </si>
  <si>
    <t>58060-5</t>
  </si>
  <si>
    <t>1285-6</t>
  </si>
  <si>
    <t>Fy3 reactie</t>
  </si>
  <si>
    <t>Fy5 reactie</t>
  </si>
  <si>
    <t>Jk3 reactie</t>
  </si>
  <si>
    <t>Co3 reactie</t>
  </si>
  <si>
    <t>P reactie</t>
  </si>
  <si>
    <t>Doa reactie</t>
  </si>
  <si>
    <t>Dob reactie</t>
  </si>
  <si>
    <t>LWabtypering</t>
  </si>
  <si>
    <t>LWa reactie</t>
  </si>
  <si>
    <t>McCabtypering</t>
  </si>
  <si>
    <t>McCa reactie</t>
  </si>
  <si>
    <t>aaaayaae</t>
  </si>
  <si>
    <t>alle antigenen</t>
  </si>
  <si>
    <t>Reactie_typering_LFA
Reactie_typering_HFA</t>
  </si>
  <si>
    <t>alle Ag_typering</t>
  </si>
  <si>
    <t>LOINC (groen = echte code)</t>
  </si>
  <si>
    <t>Website</t>
  </si>
  <si>
    <t>HLA_BL_FyX</t>
  </si>
  <si>
    <t>HLA_BL_FyGATA</t>
  </si>
  <si>
    <t>ecqa</t>
  </si>
  <si>
    <t>ecqb</t>
  </si>
  <si>
    <t>ecqc</t>
  </si>
  <si>
    <t>ecqd</t>
  </si>
  <si>
    <t>ecqe</t>
  </si>
  <si>
    <t>ecqg</t>
  </si>
  <si>
    <t>ecqh</t>
  </si>
  <si>
    <r>
      <t>B*1</t>
    </r>
    <r>
      <rPr>
        <strike/>
        <sz val="10"/>
        <rFont val="Segoe UI"/>
        <family val="2"/>
      </rPr>
      <t>4</t>
    </r>
  </si>
  <si>
    <t>Mastertabel BL</t>
  </si>
  <si>
    <t>Subtitel:Donor specifieke antistoffen</t>
  </si>
  <si>
    <t>SPEC_DSA_ABC_3</t>
  </si>
  <si>
    <t>SPEC_DSA_ABC_4</t>
  </si>
  <si>
    <t>SPEC_DSA_ABC_5</t>
  </si>
  <si>
    <t>MFI_SPEC_DSA_ABC_5</t>
  </si>
  <si>
    <t>SPEC_DSA_ABC_6</t>
  </si>
  <si>
    <t>MFI_SPEC_DSA_ABC_6</t>
  </si>
  <si>
    <t>DSA_HLA_DRDQDP</t>
  </si>
  <si>
    <t>DSA HLA-ABC1</t>
  </si>
  <si>
    <t>MFI DSA ABC1</t>
  </si>
  <si>
    <t>DSA HLA-ABC2</t>
  </si>
  <si>
    <t>MFI DSA ABC2</t>
  </si>
  <si>
    <t>DSA HLA-ABC3</t>
  </si>
  <si>
    <t>MFI DSA ABC3</t>
  </si>
  <si>
    <t>DSA HLA-ABC4</t>
  </si>
  <si>
    <t>MFI DSA ABC4</t>
  </si>
  <si>
    <t>DSA HLA-ABC5</t>
  </si>
  <si>
    <t>MFI DSA ABC5</t>
  </si>
  <si>
    <t>DSA HLA-ABC6</t>
  </si>
  <si>
    <t>MFI DSA ABC6</t>
  </si>
  <si>
    <t>DSA HLA-DRDQDP1</t>
  </si>
  <si>
    <t>MFI DSA DRDQDP1</t>
  </si>
  <si>
    <t>DSA HLA-DRDQDP2</t>
  </si>
  <si>
    <t>MFI DSA DRDQDP2</t>
  </si>
  <si>
    <t>DSA HLA-DRDQDP3</t>
  </si>
  <si>
    <t>MFI DSA DRDQDP3</t>
  </si>
  <si>
    <t>DSA HLA-DRDQDP4</t>
  </si>
  <si>
    <t>MFI DSA DRDQDP4</t>
  </si>
  <si>
    <t>DSA HLA-DRDQDP5</t>
  </si>
  <si>
    <t>MFI DSA DRDQDP5</t>
  </si>
  <si>
    <t>DSA HLA-DRDQDP6</t>
  </si>
  <si>
    <t>MFI DSA DRDQDP6</t>
  </si>
  <si>
    <t>bby</t>
  </si>
  <si>
    <t>bbz</t>
  </si>
  <si>
    <t>bca</t>
  </si>
  <si>
    <t>bcb</t>
  </si>
  <si>
    <t>bcc</t>
  </si>
  <si>
    <t>bcd</t>
  </si>
  <si>
    <t>bce</t>
  </si>
  <si>
    <t>bcf</t>
  </si>
  <si>
    <t>bcg</t>
  </si>
  <si>
    <t>bch</t>
  </si>
  <si>
    <t>bci</t>
  </si>
  <si>
    <t>bcj</t>
  </si>
  <si>
    <t>bck</t>
  </si>
  <si>
    <t>bcl</t>
  </si>
  <si>
    <t>bcm</t>
  </si>
  <si>
    <t>bcn</t>
  </si>
  <si>
    <t>bco</t>
  </si>
  <si>
    <t>bcp</t>
  </si>
  <si>
    <t>bcq</t>
  </si>
  <si>
    <t>bcr</t>
  </si>
  <si>
    <t>bcs</t>
  </si>
  <si>
    <t>bct</t>
  </si>
  <si>
    <t>bcu</t>
  </si>
  <si>
    <t>bcv</t>
  </si>
  <si>
    <t>bcw</t>
  </si>
  <si>
    <t>bcx</t>
  </si>
  <si>
    <t>M_DSA</t>
  </si>
  <si>
    <t>Niet beoordeelbaar</t>
  </si>
  <si>
    <t>SPEC_DSA_DRDQDP_1</t>
  </si>
  <si>
    <t>SPEC_DSA_DRDQDP_2</t>
  </si>
  <si>
    <t>SPEC_DSA_DRDQDP_3</t>
  </si>
  <si>
    <t>SPEC_DSA_DRDQDP_4</t>
  </si>
  <si>
    <t>SPEC_DSA_DRDQDP_5</t>
  </si>
  <si>
    <t>SPEC_DSA_DRDQDP_6</t>
  </si>
  <si>
    <t>DSA_HLA_ABC</t>
  </si>
  <si>
    <t>SPEC_DSA_ABC_1</t>
  </si>
  <si>
    <t>MFI_SPEC_DSA_DRDQDP_2</t>
  </si>
  <si>
    <t>MFI_SPEC_DSA_DRDQDP_3</t>
  </si>
  <si>
    <t>MFI_SPEC_DSA_DRDQDP_4</t>
  </si>
  <si>
    <t>MFI_SPEC_DSA_DRDQDP_5</t>
  </si>
  <si>
    <t>MFI_SPEC_DSA_DRDQDP_6</t>
  </si>
  <si>
    <t>MFI_SPEC_DSA_ABC_2</t>
  </si>
  <si>
    <t>MFI_SPEC_DSA_ABC_3</t>
  </si>
  <si>
    <t>MFI_SPEC_DSA_ABC_4</t>
  </si>
  <si>
    <t>MFI_SPEC_DSA_ABC_1</t>
  </si>
  <si>
    <t>MFI_SPEC_DSA_DRDQDP_1</t>
  </si>
  <si>
    <t>SPEC_DSA_ABC_2</t>
  </si>
  <si>
    <t>M_DSA_I</t>
  </si>
  <si>
    <t>M_DSA_II</t>
  </si>
  <si>
    <t>Subtitel: HLA Match</t>
  </si>
  <si>
    <t xml:space="preserve">M_HLA_AG_MATCH
</t>
  </si>
  <si>
    <t>bcy</t>
  </si>
  <si>
    <t>HLA match</t>
  </si>
  <si>
    <t>HLA mismatch</t>
  </si>
  <si>
    <t>bcz</t>
  </si>
  <si>
    <t>bda</t>
  </si>
  <si>
    <t>bdb</t>
  </si>
  <si>
    <t>bdc</t>
  </si>
  <si>
    <t>bdd</t>
  </si>
  <si>
    <t>bde</t>
  </si>
  <si>
    <t>bdf</t>
  </si>
  <si>
    <t>bdg</t>
  </si>
  <si>
    <t>bdh</t>
  </si>
  <si>
    <t>bdi</t>
  </si>
  <si>
    <t>bdj</t>
  </si>
  <si>
    <t>bdk</t>
  </si>
  <si>
    <t>bdl</t>
  </si>
  <si>
    <t>bdm</t>
  </si>
  <si>
    <t>bdn</t>
  </si>
  <si>
    <t>bdo</t>
  </si>
  <si>
    <t>bdp</t>
  </si>
  <si>
    <t>HLA_A_Broad_M</t>
  </si>
  <si>
    <t>HLA_A_Split_M</t>
  </si>
  <si>
    <t>HLA_A_Broad_MM</t>
  </si>
  <si>
    <t>HLA_A_Split_MM</t>
  </si>
  <si>
    <t>HLA_B_Broad_M</t>
  </si>
  <si>
    <t>HLA_B_Split_M</t>
  </si>
  <si>
    <t>HLA_B_Broad_MM</t>
  </si>
  <si>
    <t>HLA_B_Split_MM</t>
  </si>
  <si>
    <t>HLA_C_broad_M</t>
  </si>
  <si>
    <t>HLA_C_Broad_MM</t>
  </si>
  <si>
    <t>HLA_DR_Split_M</t>
  </si>
  <si>
    <t>HLA_DR_Split_MM</t>
  </si>
  <si>
    <t>HLA_DQB_Split_M</t>
  </si>
  <si>
    <t>HLA_DQB_Split_MM</t>
  </si>
  <si>
    <t>HLA_DQA_Split_M</t>
  </si>
  <si>
    <t>HLA_DQA_Split_MM</t>
  </si>
  <si>
    <t>HLA_match</t>
  </si>
  <si>
    <t>HLA_mismatch</t>
  </si>
  <si>
    <t>M_SPEC_DSA1</t>
  </si>
  <si>
    <t>Allel specifieke antistof</t>
  </si>
  <si>
    <t>Epitoop specifieke antistof</t>
  </si>
  <si>
    <t>M_SPEC_DSA2</t>
  </si>
  <si>
    <t>M_HLA_MATCH</t>
  </si>
  <si>
    <t>HLA_BL_Uvar</t>
  </si>
  <si>
    <t>Mastertabel HILA</t>
  </si>
  <si>
    <t>aA/aB</t>
  </si>
  <si>
    <t>nat_anti_A,nat_anti_B,IMM_a_A,IMM_a_B</t>
  </si>
  <si>
    <t>ABO_RMR</t>
  </si>
  <si>
    <t>1a_A_A,1a_B_A,1a_AB_A,1a_D_A</t>
  </si>
  <si>
    <t>CcEe_RMR</t>
  </si>
  <si>
    <t>1a_C,1a_kc,1a_E,1a_ke</t>
  </si>
  <si>
    <t>indC_1,indC_2,indC_3</t>
  </si>
  <si>
    <t>MinorIC,MinorIS,MajorIC,MajorIS,</t>
  </si>
  <si>
    <t>Mima</t>
  </si>
  <si>
    <t>zout</t>
  </si>
  <si>
    <t>zout_1,zout_2,zout_3</t>
  </si>
  <si>
    <t>eluaatR,Minor_KP,Major_KP,Cont_BMT</t>
  </si>
  <si>
    <t>IC</t>
  </si>
  <si>
    <t>IS_1,IS_2</t>
  </si>
  <si>
    <t>IS</t>
  </si>
  <si>
    <t>KP</t>
  </si>
  <si>
    <t>kruisProef_1,kruisProef_2</t>
  </si>
  <si>
    <t>L_resusondergr_gekend,UZG077, UZG094,UZG095,UZG096,UZG097,UZG098,dummy_8244,Dummy_OA_TS</t>
  </si>
  <si>
    <t>INF</t>
  </si>
  <si>
    <t>AmAL1</t>
  </si>
  <si>
    <t>AmAL2</t>
  </si>
  <si>
    <t>A_IMGT</t>
  </si>
  <si>
    <t>A_MF</t>
  </si>
  <si>
    <t>A_NGSamb</t>
  </si>
  <si>
    <t>A_NGScom</t>
  </si>
  <si>
    <t>abla</t>
  </si>
  <si>
    <t>ablb</t>
  </si>
  <si>
    <t>ablc</t>
  </si>
  <si>
    <t>abld</t>
  </si>
  <si>
    <t>able</t>
  </si>
  <si>
    <t>ablf</t>
  </si>
  <si>
    <t>NGS</t>
  </si>
  <si>
    <t>MIA FORA</t>
  </si>
  <si>
    <t>1; 1; 1; 1; 1</t>
  </si>
  <si>
    <t>DQA1AL1_conc</t>
  </si>
  <si>
    <t>DQA1AL2_conc</t>
  </si>
  <si>
    <t>DPA1AL1_conc</t>
  </si>
  <si>
    <t>DPA1AL2_conc</t>
  </si>
  <si>
    <t>DPB1AL1_conc</t>
  </si>
  <si>
    <t>DPB1AL2_conc</t>
  </si>
  <si>
    <t>A_glstring</t>
  </si>
  <si>
    <t>BmAL1</t>
  </si>
  <si>
    <t>abza</t>
  </si>
  <si>
    <t>BmAL2</t>
  </si>
  <si>
    <t>abzb</t>
  </si>
  <si>
    <t>B_IMGT</t>
  </si>
  <si>
    <t>abzc</t>
  </si>
  <si>
    <t>B_MF</t>
  </si>
  <si>
    <t>abzd</t>
  </si>
  <si>
    <t>B_NGSamb</t>
  </si>
  <si>
    <t>abze</t>
  </si>
  <si>
    <t>B_NGScom</t>
  </si>
  <si>
    <t>abzf</t>
  </si>
  <si>
    <t>B_glstring</t>
  </si>
  <si>
    <t>CmAL1</t>
  </si>
  <si>
    <t>CmAL2</t>
  </si>
  <si>
    <t>C_IMGT</t>
  </si>
  <si>
    <t>C_MF</t>
  </si>
  <si>
    <t>C_NGSamb</t>
  </si>
  <si>
    <t>C_NGScom</t>
  </si>
  <si>
    <t>C_glstring</t>
  </si>
  <si>
    <t>acna</t>
  </si>
  <si>
    <t>acnb</t>
  </si>
  <si>
    <t>acnc</t>
  </si>
  <si>
    <t>acnd</t>
  </si>
  <si>
    <t>acne</t>
  </si>
  <si>
    <t>acnf</t>
  </si>
  <si>
    <t>DRB1AL1</t>
  </si>
  <si>
    <t>DRB1AL2</t>
  </si>
  <si>
    <t>DRB1_IMGT</t>
  </si>
  <si>
    <t>DRB1_MF</t>
  </si>
  <si>
    <t>DRB1_NGSamb</t>
  </si>
  <si>
    <t>DRB1_NGScom</t>
  </si>
  <si>
    <t>DRB1_glstring</t>
  </si>
  <si>
    <t>adba</t>
  </si>
  <si>
    <t>adbb</t>
  </si>
  <si>
    <t>adbc</t>
  </si>
  <si>
    <t>adbd</t>
  </si>
  <si>
    <t>adbe</t>
  </si>
  <si>
    <t>abdf</t>
  </si>
  <si>
    <t>DQA1AL1</t>
  </si>
  <si>
    <t>DQA1AL2</t>
  </si>
  <si>
    <t>DQA1_IMGT</t>
  </si>
  <si>
    <t>DQA1_MF</t>
  </si>
  <si>
    <t>DQA1_NGSamb</t>
  </si>
  <si>
    <t>DQA1_NGScom</t>
  </si>
  <si>
    <t>HLA-DQA1 allel 1</t>
  </si>
  <si>
    <t>HLA-DQA1 allel 2</t>
  </si>
  <si>
    <t>DQA1_glstring</t>
  </si>
  <si>
    <t>DQB1AL1</t>
  </si>
  <si>
    <t>DQB1AL2</t>
  </si>
  <si>
    <t>DQB1_IMGT</t>
  </si>
  <si>
    <t>DQB1_MF</t>
  </si>
  <si>
    <t>DQB1_NGSamb</t>
  </si>
  <si>
    <t>DQB1_NGScom</t>
  </si>
  <si>
    <t>DQB1_glstring</t>
  </si>
  <si>
    <t>adda</t>
  </si>
  <si>
    <t>addb</t>
  </si>
  <si>
    <t>addc</t>
  </si>
  <si>
    <t>adde</t>
  </si>
  <si>
    <t>addf</t>
  </si>
  <si>
    <t>addg</t>
  </si>
  <si>
    <t>addh</t>
  </si>
  <si>
    <t>addi</t>
  </si>
  <si>
    <t>adpa</t>
  </si>
  <si>
    <t>adpb</t>
  </si>
  <si>
    <t>adpc</t>
  </si>
  <si>
    <t>adpd</t>
  </si>
  <si>
    <t>adpe</t>
  </si>
  <si>
    <t>adpf</t>
  </si>
  <si>
    <t>DRB3AL1</t>
  </si>
  <si>
    <t>DRB3AL2</t>
  </si>
  <si>
    <t>DRB345_IMGT</t>
  </si>
  <si>
    <t>DRB345_MF</t>
  </si>
  <si>
    <t>DRB345_NGSamb</t>
  </si>
  <si>
    <t>DRB345_NGScom</t>
  </si>
  <si>
    <t>DRB345_glstring</t>
  </si>
  <si>
    <t>DRB4AL1</t>
  </si>
  <si>
    <t>DRB4AL2</t>
  </si>
  <si>
    <t>DRB5AL1</t>
  </si>
  <si>
    <t>DRB5AL2</t>
  </si>
  <si>
    <t>adya</t>
  </si>
  <si>
    <t>adyb</t>
  </si>
  <si>
    <t>aeta</t>
  </si>
  <si>
    <t>aetb</t>
  </si>
  <si>
    <t>aetc</t>
  </si>
  <si>
    <t>aetd</t>
  </si>
  <si>
    <t>aeha</t>
  </si>
  <si>
    <t>aehb</t>
  </si>
  <si>
    <t>aera</t>
  </si>
  <si>
    <t>aerb</t>
  </si>
  <si>
    <t>DPA1AL1</t>
  </si>
  <si>
    <t>DPA1AL2</t>
  </si>
  <si>
    <t>DPA1_IMGT</t>
  </si>
  <si>
    <t>DPA1_MF</t>
  </si>
  <si>
    <t>DPA1_NGSamb</t>
  </si>
  <si>
    <t>DPA1_NGScom</t>
  </si>
  <si>
    <t>DPA1_glstring</t>
  </si>
  <si>
    <t>HLA-DPA1 allel 1</t>
  </si>
  <si>
    <t>HLA-DPA1 allel 2</t>
  </si>
  <si>
    <t>DPB1AL1</t>
  </si>
  <si>
    <t>DPB1AL2</t>
  </si>
  <si>
    <t>DPB1_IMGT</t>
  </si>
  <si>
    <t>DPB1_MF</t>
  </si>
  <si>
    <t>DPB1_NGSamb</t>
  </si>
  <si>
    <t>DPB1_NGScom</t>
  </si>
  <si>
    <t>DPB1_glstring</t>
  </si>
  <si>
    <t>aete</t>
  </si>
  <si>
    <t>aetf</t>
  </si>
  <si>
    <t>aetg</t>
  </si>
  <si>
    <t>aeth</t>
  </si>
  <si>
    <t>aeti</t>
  </si>
  <si>
    <t>aetj</t>
  </si>
  <si>
    <t>aetk</t>
  </si>
  <si>
    <t>aetl</t>
  </si>
  <si>
    <t>afbc</t>
  </si>
  <si>
    <t>afbd</t>
  </si>
  <si>
    <t>afbe</t>
  </si>
  <si>
    <t>afbf</t>
  </si>
  <si>
    <t>afbg</t>
  </si>
  <si>
    <t>afbh</t>
  </si>
  <si>
    <t>afbi</t>
  </si>
  <si>
    <t>afbj</t>
  </si>
  <si>
    <t>80_EtOH</t>
  </si>
  <si>
    <t>80% EtOH</t>
  </si>
  <si>
    <t>Reagens 80% EtOH</t>
  </si>
  <si>
    <t>HLA-A AL1</t>
  </si>
  <si>
    <t>HLA-A allel 1 (allelic resolutie)</t>
  </si>
  <si>
    <t>HLA-A AL2</t>
  </si>
  <si>
    <t>HLA-A allel 2 (allelic resolutie)</t>
  </si>
  <si>
    <t>glstring HLA-A</t>
  </si>
  <si>
    <t>IMGT databank</t>
  </si>
  <si>
    <t>MIA FORA softwareversie</t>
  </si>
  <si>
    <t>Ambiguïteiten HLA-A met NGS</t>
  </si>
  <si>
    <t>A_NGScomment</t>
  </si>
  <si>
    <t>NGS commentaar</t>
  </si>
  <si>
    <t>HLA-B AL1</t>
  </si>
  <si>
    <t>HLA-B allel 1 (allelic resolutie)</t>
  </si>
  <si>
    <t>HLA-B AL2</t>
  </si>
  <si>
    <t>HLA-B allel 2 (allelic resolutie)</t>
  </si>
  <si>
    <t>glstring HLA-B</t>
  </si>
  <si>
    <t>Ambiguïteiten HLA-B met NGS</t>
  </si>
  <si>
    <t>B_NGScomment</t>
  </si>
  <si>
    <t>vrijgave1</t>
  </si>
  <si>
    <t>WBC levend FACS (na)</t>
  </si>
  <si>
    <t>HLA-C AL1</t>
  </si>
  <si>
    <t>HLA-C allel 1 (allelic resolutie)</t>
  </si>
  <si>
    <t>HLA-C AL2</t>
  </si>
  <si>
    <t>HLA-C allel 2 (allelic resolutie)</t>
  </si>
  <si>
    <t>Cont_fy</t>
  </si>
  <si>
    <t>glstring HLA-C</t>
  </si>
  <si>
    <t>Ambiguïteiten HLA-C met NGS</t>
  </si>
  <si>
    <t>C_NGScomment</t>
  </si>
  <si>
    <t>DNAst</t>
  </si>
  <si>
    <t>Reagens DNA standaard</t>
  </si>
  <si>
    <t>HLA-DPA1 AL1</t>
  </si>
  <si>
    <t>HLA-DPA1 allel 1 (allelic resolutie)</t>
  </si>
  <si>
    <t>HLA-DPA1 AL2</t>
  </si>
  <si>
    <t>HLA-DPA1 allel 2 (allelic resolutie)</t>
  </si>
  <si>
    <t>glstring HLA-DPA1</t>
  </si>
  <si>
    <t>Ambiguïteiten HLA-DPA1 met NGS</t>
  </si>
  <si>
    <t>DPA1_NGScomment</t>
  </si>
  <si>
    <t>HLA-DPB1 AL1</t>
  </si>
  <si>
    <t>HLA-DPB1 allel 1 (allelic resolutie)</t>
  </si>
  <si>
    <t>HLA-DPB1 AL2</t>
  </si>
  <si>
    <t>HLA-DPB1 allel 2 (allelic resolutie)</t>
  </si>
  <si>
    <t>glstring HLA-DPB1</t>
  </si>
  <si>
    <t>Ambiguïteiten HLA-DPB1 met NGS</t>
  </si>
  <si>
    <t>DPB1_NGScomment</t>
  </si>
  <si>
    <t>HLA-DQA1 AL1</t>
  </si>
  <si>
    <t>HLA-DQA1 allel 1 (allelic resolutie)</t>
  </si>
  <si>
    <t>HLA-DQA1 AL2</t>
  </si>
  <si>
    <t>HLA-DQA1 allel 2 (allelic resolutie)</t>
  </si>
  <si>
    <t>glstring HLA-DQA1</t>
  </si>
  <si>
    <t>Ambiguïteiten HLA-DQA1 met NGS</t>
  </si>
  <si>
    <t>DQA1_NGScomment</t>
  </si>
  <si>
    <t>HLA-DQB1 AL1</t>
  </si>
  <si>
    <t>HLA-DQB1 allel 1 (allelic resolutie)</t>
  </si>
  <si>
    <t>HLA-DQB1 AL2</t>
  </si>
  <si>
    <t>HLA-DQB1 allel 2 (allelic resolutie)</t>
  </si>
  <si>
    <t>glstring HLA-DQB1</t>
  </si>
  <si>
    <t>Ambiguïteiten HLA-DQB1 met NGS</t>
  </si>
  <si>
    <t>DQB1_NGScomment</t>
  </si>
  <si>
    <t>HLA-DRB1 AL1</t>
  </si>
  <si>
    <t>HLA-DRB1 allel 1 (allelic resolutie)</t>
  </si>
  <si>
    <t>HLA-DRB1 AL2</t>
  </si>
  <si>
    <t>HLA-DRB1 allel 2 (allelic resolutie)</t>
  </si>
  <si>
    <t>glstring HLA-DRB1</t>
  </si>
  <si>
    <t>Ambiguïteiten HLA-DRB1 met NGS</t>
  </si>
  <si>
    <t>DRB1_NGScomment</t>
  </si>
  <si>
    <t>glstring HLA-DRB345</t>
  </si>
  <si>
    <t>Ambiguïteiten HLA-DRB345 met NGS</t>
  </si>
  <si>
    <t>DRB345_NGScomment</t>
  </si>
  <si>
    <t>HLA-DRB3 AL1</t>
  </si>
  <si>
    <t>HLA-DRB3 allel 1 (allelic resolutie)</t>
  </si>
  <si>
    <t>HLA-DRB3 AL2</t>
  </si>
  <si>
    <t>HLA-DRB3 allel 2 (allelic resolutie)</t>
  </si>
  <si>
    <t>HLA-DRB4 AL1</t>
  </si>
  <si>
    <t>HLA-DRB4 allel 1 (allelic resolutie)</t>
  </si>
  <si>
    <t>HLA-DRB4 AL2</t>
  </si>
  <si>
    <t>HLA-DRB4 allel 2 (allelic resolutie)</t>
  </si>
  <si>
    <t>HLA-DRB5 AL1</t>
  </si>
  <si>
    <t>HLA-DRB5 allel 1 (allelic resolutie)</t>
  </si>
  <si>
    <t>HLA-DRB5 AL2</t>
  </si>
  <si>
    <t>HLA-DRB5 allel 2 (allelic resolutie)</t>
  </si>
  <si>
    <t>Donor specif. antistoffen HLA-Klasse II</t>
  </si>
  <si>
    <t>HLA_C_Broad_M</t>
  </si>
  <si>
    <t>L1ENZ</t>
  </si>
  <si>
    <t>Reagens L1ENZ</t>
  </si>
  <si>
    <t>L2BUF</t>
  </si>
  <si>
    <t>Reagens L2BUF</t>
  </si>
  <si>
    <t>L3ENZ</t>
  </si>
  <si>
    <t>Reagens L3ENZ</t>
  </si>
  <si>
    <t>L4BUF</t>
  </si>
  <si>
    <t>Reagens L4BUF</t>
  </si>
  <si>
    <t>MagnB</t>
  </si>
  <si>
    <t>Reagens MagnB</t>
  </si>
  <si>
    <t>MFI_SPEC_DSA_DRDQD_1</t>
  </si>
  <si>
    <t>MFI_SPEC_DSA_DRDQD_2</t>
  </si>
  <si>
    <t>MFI_SPEC_DSA_DRDQD_3</t>
  </si>
  <si>
    <t>MFI_SPEC_DSA_DRDQD_4</t>
  </si>
  <si>
    <t>MFI_SPEC_DSA_DRDQD_5</t>
  </si>
  <si>
    <t>MFI_SPEC_DSA_DRDQD_6</t>
  </si>
  <si>
    <t>P1A</t>
  </si>
  <si>
    <t>Reagens P1A</t>
  </si>
  <si>
    <t>P2B</t>
  </si>
  <si>
    <t>Reagens P2B</t>
  </si>
  <si>
    <t>P3C</t>
  </si>
  <si>
    <t>Reagens P3C</t>
  </si>
  <si>
    <t>P4DRBS</t>
  </si>
  <si>
    <t>Reagens P4DRBS</t>
  </si>
  <si>
    <t>P5DRBL</t>
  </si>
  <si>
    <t>Reagens P5DRBL</t>
  </si>
  <si>
    <t>P6DQB1</t>
  </si>
  <si>
    <t>Reagens P6DQB1</t>
  </si>
  <si>
    <t>P7DPB1</t>
  </si>
  <si>
    <t>Reagens P7DPB1</t>
  </si>
  <si>
    <t>P8DPA1</t>
  </si>
  <si>
    <t>Reagens P8DPA1</t>
  </si>
  <si>
    <t>P9DQA1</t>
  </si>
  <si>
    <t>Reagens P9DQA1</t>
  </si>
  <si>
    <t>PicoG</t>
  </si>
  <si>
    <t>Reagens Pico Green</t>
  </si>
  <si>
    <t>PipBuf</t>
  </si>
  <si>
    <t>Reagens Pippin buffer</t>
  </si>
  <si>
    <t>PipCas</t>
  </si>
  <si>
    <t>Reagens Pippin Cassette</t>
  </si>
  <si>
    <t>PipMM</t>
  </si>
  <si>
    <t>Reagens Pippin mastermix</t>
  </si>
  <si>
    <t>QBbuf</t>
  </si>
  <si>
    <t>Reagens QUBIT buffer</t>
  </si>
  <si>
    <t>QBst1</t>
  </si>
  <si>
    <t>Reagens QUBIT standaard 1</t>
  </si>
  <si>
    <t>QBst2</t>
  </si>
  <si>
    <t>Reagens QUBIT standaard 2</t>
  </si>
  <si>
    <t>SPEC_DSA_ABC 1</t>
  </si>
  <si>
    <t>SPEC_DSA_ABC 2</t>
  </si>
  <si>
    <t>SPEC_DSA_ABC 3</t>
  </si>
  <si>
    <t>SPEC_DSA_ABC 4</t>
  </si>
  <si>
    <t>SPEC_DSA_ABC 5</t>
  </si>
  <si>
    <t>SPEC_DSA_ABC 6</t>
  </si>
  <si>
    <t>SPEC_DSA_DRDQDP 6</t>
  </si>
  <si>
    <t>kp</t>
  </si>
  <si>
    <t xml:space="preserve">p antigeen </t>
  </si>
  <si>
    <t>kp typering</t>
  </si>
  <si>
    <t>TRIS EDTA</t>
  </si>
  <si>
    <t>Reagens TRIS EDTA</t>
  </si>
  <si>
    <t>TRIS_HCl</t>
  </si>
  <si>
    <t>TRIS HCl</t>
  </si>
  <si>
    <t>Reagens TRIS HCl</t>
  </si>
  <si>
    <t>TXT1</t>
  </si>
  <si>
    <t>TXT2</t>
  </si>
  <si>
    <t>TXT3</t>
  </si>
  <si>
    <t>TXT4</t>
  </si>
  <si>
    <t>VV_80_EtOH</t>
  </si>
  <si>
    <t>VV_80% EtOH</t>
  </si>
  <si>
    <t>Vervaldatum Reagens 80% EtOH</t>
  </si>
  <si>
    <t>VV_DNAst</t>
  </si>
  <si>
    <t>Vervaldatum Reagens DNA standaard</t>
  </si>
  <si>
    <t>VV_L1ENZ</t>
  </si>
  <si>
    <t>Vervaldatum Reagens L1ENZ</t>
  </si>
  <si>
    <t>VV_L2BUF</t>
  </si>
  <si>
    <t>Vervaldatum Reagens L2BUF</t>
  </si>
  <si>
    <t>VV_L3ENZ</t>
  </si>
  <si>
    <t>Vervaldatum Reagens L3ENZ</t>
  </si>
  <si>
    <t>VV_L4BUF</t>
  </si>
  <si>
    <t>Vervaldatum Reagens L4BUF</t>
  </si>
  <si>
    <t>VV_MagnB</t>
  </si>
  <si>
    <t>Vervaldatum Reagens MagnB</t>
  </si>
  <si>
    <t>VV_P1A</t>
  </si>
  <si>
    <t>Vervaldatum Reagens P1A</t>
  </si>
  <si>
    <t>VV_P2B</t>
  </si>
  <si>
    <t>Vervaldatum Reagens P2B</t>
  </si>
  <si>
    <t>VV_P3C</t>
  </si>
  <si>
    <t>Vervaldatum Reagens P3C</t>
  </si>
  <si>
    <t>VV_P4DRBS</t>
  </si>
  <si>
    <t>Vervaldatum Reagens P4DRBS</t>
  </si>
  <si>
    <t>VV_P5DRBL</t>
  </si>
  <si>
    <t>Vervaldatum Reagens P5DRBL</t>
  </si>
  <si>
    <t>VV_P6DQB1</t>
  </si>
  <si>
    <t>Vervaldatum Reagens P6DQB1</t>
  </si>
  <si>
    <t>VV_P7DPB1</t>
  </si>
  <si>
    <t>Vervaldatum Reagens P7DPB1</t>
  </si>
  <si>
    <t>VV_P8DPA1</t>
  </si>
  <si>
    <t>Vervaldatum Reagens P8DPA1</t>
  </si>
  <si>
    <t>VV_P9DQA1</t>
  </si>
  <si>
    <t>Vervaldatum Reagens P9DQA1</t>
  </si>
  <si>
    <t>VV_PicoG</t>
  </si>
  <si>
    <t>Vervaldatum Reagens Pico Green</t>
  </si>
  <si>
    <t>VV_PipBuf</t>
  </si>
  <si>
    <t>Vervaldatum Reagens Pippin buffer</t>
  </si>
  <si>
    <t>VV_PipCas</t>
  </si>
  <si>
    <t>VV_Pipcas</t>
  </si>
  <si>
    <t>Vervaldatum Reagens Pippin cassette</t>
  </si>
  <si>
    <t>VV_PipMM</t>
  </si>
  <si>
    <t>Vervaldatum Reagens Pippin mastermix</t>
  </si>
  <si>
    <t>VV_QBbuf</t>
  </si>
  <si>
    <t>Vervaldatum Reagens QUBIT buffer</t>
  </si>
  <si>
    <t>VV_QBst1</t>
  </si>
  <si>
    <t>Vervaldatum Reagens QUBIT standaard 1</t>
  </si>
  <si>
    <t>VV_QBst2</t>
  </si>
  <si>
    <t>Vervaldatum Reagens QUBIT standaard 2</t>
  </si>
  <si>
    <t>VV_TRIS EDTA</t>
  </si>
  <si>
    <t>Vervaldatum Reagens TRIS EDTA</t>
  </si>
  <si>
    <t>VV_TRIS_HCl</t>
  </si>
  <si>
    <t>VV_TRIS HCl</t>
  </si>
  <si>
    <t>Vervaldatum Reagens TRIS HCl</t>
  </si>
  <si>
    <t>Gedeactiveerd</t>
  </si>
  <si>
    <t>aaaaaaao</t>
  </si>
  <si>
    <t>aaaaeaam</t>
  </si>
  <si>
    <t>zzzzz</t>
  </si>
  <si>
    <t>aaaagdao</t>
  </si>
  <si>
    <t>aaaaeaab</t>
  </si>
  <si>
    <t>aaaaeaah</t>
  </si>
  <si>
    <t>aaaaeaal</t>
  </si>
  <si>
    <t>aaaaeaaj</t>
  </si>
  <si>
    <t>ecpa</t>
  </si>
  <si>
    <t>ecpb</t>
  </si>
  <si>
    <t>ecpc</t>
  </si>
  <si>
    <t>ecpd</t>
  </si>
  <si>
    <t>aaaaqaac</t>
  </si>
  <si>
    <t>ecdb</t>
  </si>
  <si>
    <t>ebz</t>
  </si>
  <si>
    <t>aaaaqaaa</t>
  </si>
  <si>
    <t>aaaaqaab</t>
  </si>
  <si>
    <t>aaaaqaad</t>
  </si>
  <si>
    <t>aaaauaaf</t>
  </si>
  <si>
    <t>aaaaadaf</t>
  </si>
  <si>
    <t>aaaauaae</t>
  </si>
  <si>
    <t>aaaacaam</t>
  </si>
  <si>
    <t>aaaacaap</t>
  </si>
  <si>
    <t>aaaacaas</t>
  </si>
  <si>
    <t>aaaacaav</t>
  </si>
  <si>
    <t>aaaacaay</t>
  </si>
  <si>
    <t>aaaacbab</t>
  </si>
  <si>
    <t>aaaacaaj</t>
  </si>
  <si>
    <t>aaaaeaag</t>
  </si>
  <si>
    <t>aaaaeaai</t>
  </si>
  <si>
    <t>anti_HLA_E resultaat + INT_K50 en vPRA indien pos</t>
  </si>
  <si>
    <t>M_A_AL</t>
  </si>
  <si>
    <t>M_B_AL</t>
  </si>
  <si>
    <t>M_C_AL</t>
  </si>
  <si>
    <t>M_DRB1_AL</t>
  </si>
  <si>
    <t>M_DQA1_AL</t>
  </si>
  <si>
    <t>M_DQB1_AL</t>
  </si>
  <si>
    <t>M_DRB3_AL</t>
  </si>
  <si>
    <t>M_DRB4_AL</t>
  </si>
  <si>
    <t>M_DRB5_AL</t>
  </si>
  <si>
    <t>M_DPA1_AL</t>
  </si>
  <si>
    <t>M_DPB1_AL</t>
  </si>
  <si>
    <t>MATCH IT</t>
  </si>
  <si>
    <t>SBTengine</t>
  </si>
  <si>
    <t>Ingave</t>
  </si>
  <si>
    <t>Alternatieve methode</t>
  </si>
  <si>
    <t>Standaard methode</t>
  </si>
  <si>
    <t>Fluo-Gene SSP</t>
  </si>
  <si>
    <t>edc</t>
  </si>
  <si>
    <t>555332; BN010</t>
  </si>
  <si>
    <t>555332; BN011</t>
  </si>
  <si>
    <t>555332; BN012</t>
  </si>
  <si>
    <t>BN014; BN040</t>
  </si>
  <si>
    <t>BN014; BN041</t>
  </si>
  <si>
    <t>BN014; BN042</t>
  </si>
  <si>
    <t>555391; BN015</t>
  </si>
  <si>
    <t>555450; 555472</t>
  </si>
  <si>
    <t>ablg</t>
  </si>
  <si>
    <t>abzg</t>
  </si>
  <si>
    <t>acng</t>
  </si>
  <si>
    <t>abdg</t>
  </si>
  <si>
    <t>adpg</t>
  </si>
  <si>
    <t>aetja</t>
  </si>
  <si>
    <t>afbha</t>
  </si>
  <si>
    <t>Subtitel: Ab tegen leukocyten en trombocyten - Ab tegen granulocyten</t>
  </si>
  <si>
    <t>Ad hoc</t>
  </si>
  <si>
    <t>HLA-A allel 1</t>
  </si>
  <si>
    <t>HLA-A allel 2</t>
  </si>
  <si>
    <t>HLA-B allel 1</t>
  </si>
  <si>
    <t>HLA-B allel 2</t>
  </si>
  <si>
    <t>HLA-C allel 1</t>
  </si>
  <si>
    <t>HLA-C allel 2</t>
  </si>
  <si>
    <t>HLA-DRB1 allel 1</t>
  </si>
  <si>
    <t>HLA-DRB1 allel 2</t>
  </si>
  <si>
    <t>HLA-DQB1 allel 1</t>
  </si>
  <si>
    <t>HLA-DQB1 allel 2</t>
  </si>
  <si>
    <t>HLA-DRB3 allel 1</t>
  </si>
  <si>
    <t>HLA-DRB3 allel 2</t>
  </si>
  <si>
    <t>HLA-DRB4 allel 1</t>
  </si>
  <si>
    <t>HLA-DRB4 allel 2</t>
  </si>
  <si>
    <t>HLA-DRB5 allel 1</t>
  </si>
  <si>
    <t>HLA-DRB5 allel 2</t>
  </si>
  <si>
    <t>Outsourcing (Histogenetics)</t>
  </si>
  <si>
    <t>SSP/SSP (Q-PCR meltdown)</t>
  </si>
  <si>
    <t>Micro bead array solid phase</t>
  </si>
  <si>
    <t>SSP/Linkseq</t>
  </si>
  <si>
    <t>SSO/Linkseq</t>
  </si>
  <si>
    <t>Pak Lx</t>
  </si>
  <si>
    <t>5m</t>
  </si>
  <si>
    <t>benaming op rapport EMD Fr (max 40 karakters)</t>
  </si>
  <si>
    <t>555015
553372 i.g.v. ABO discordant</t>
  </si>
  <si>
    <t>INF_008 !VERPLICHT</t>
  </si>
  <si>
    <t>INF_009 !VERPLICHT</t>
  </si>
  <si>
    <t>I_RefNr</t>
  </si>
  <si>
    <t>I_Deadline</t>
  </si>
  <si>
    <t>Referentienummer EKE</t>
  </si>
  <si>
    <t>Deadline EKE</t>
  </si>
  <si>
    <t>aaaayaaf</t>
  </si>
  <si>
    <t>aaaayaag</t>
  </si>
  <si>
    <t>M_FCXM</t>
  </si>
  <si>
    <t>FCXM_T_cel</t>
  </si>
  <si>
    <t>FCXM_B_cel</t>
  </si>
  <si>
    <t>INT_all_org_FCXM</t>
  </si>
  <si>
    <t>Conc_all_org_FCXM</t>
  </si>
  <si>
    <t>(in commentaar van Conc_all_org_FCXM + 'serum datum uur')</t>
  </si>
  <si>
    <t>Serum d.d. xxx versus donor lymfocyten uit Bronspecimen: resultaat int_all_org_FCXM</t>
  </si>
  <si>
    <t>FCXM</t>
  </si>
  <si>
    <t>M_recent_FCXM</t>
  </si>
  <si>
    <t>zie conc_all_org_FCXM</t>
  </si>
  <si>
    <t>M_autoFCXM</t>
  </si>
  <si>
    <t>auto_T_FCXM</t>
  </si>
  <si>
    <t>auto_B_FCXM</t>
  </si>
  <si>
    <t>INT_autoFCXM</t>
  </si>
  <si>
    <t>Conc_autoFCXM</t>
  </si>
  <si>
    <t>(in commentaar van Conc_autoFCXM + 'serum datum uur')</t>
  </si>
  <si>
    <t>Auto CDC kruisproef</t>
  </si>
  <si>
    <t>Auto flowcytometrische kruisproef</t>
  </si>
  <si>
    <t>Flowcytometrische kruisproef</t>
  </si>
  <si>
    <t>CDC kruisproef</t>
  </si>
  <si>
    <t>2* per week ad hoc</t>
  </si>
  <si>
    <t>DummyUZB</t>
  </si>
  <si>
    <t>Dummy test om orderaanvraag vanuit UZB door te sturen bij orders waarin enkel bloedproducten zijn aangevraagd</t>
  </si>
  <si>
    <t>aaaayaah</t>
  </si>
  <si>
    <r>
      <t xml:space="preserve">Antigenen_LFA
Antigenen_HFA
</t>
    </r>
    <r>
      <rPr>
        <sz val="11"/>
        <color rgb="FFFF0000"/>
        <rFont val="Trebuchet MS"/>
        <family val="2"/>
      </rPr>
      <t>Tag</t>
    </r>
  </si>
  <si>
    <t>Toevoegen van flowcytometrische XM</t>
  </si>
  <si>
    <t>Prestataris</t>
  </si>
  <si>
    <t>Prestataris van het order</t>
  </si>
  <si>
    <t>aaaauaaj</t>
  </si>
  <si>
    <t>LSA1_verd1</t>
  </si>
  <si>
    <t>LSA1 verdunning 1</t>
  </si>
  <si>
    <t>LSA1_verd2</t>
  </si>
  <si>
    <t>LSA1_verd3</t>
  </si>
  <si>
    <t>LSA1 verdunning 2</t>
  </si>
  <si>
    <t>LSA1 verdunning 3</t>
  </si>
  <si>
    <t>LSA2_verd1</t>
  </si>
  <si>
    <t>LSA2_verd2</t>
  </si>
  <si>
    <t>LSA2_verd3</t>
  </si>
  <si>
    <t>LSA2 verdunning 1</t>
  </si>
  <si>
    <t>LSA2 verdunning 2</t>
  </si>
  <si>
    <t>LSA2 verdunning 3</t>
  </si>
  <si>
    <t>baia</t>
  </si>
  <si>
    <t>baib</t>
  </si>
  <si>
    <t>baic</t>
  </si>
  <si>
    <t>baka</t>
  </si>
  <si>
    <t>bakb</t>
  </si>
  <si>
    <t>bakc</t>
  </si>
  <si>
    <t>BN044</t>
  </si>
  <si>
    <t>2018 02 22</t>
  </si>
  <si>
    <t>Auto_B_FCXM</t>
  </si>
  <si>
    <t>dazb</t>
  </si>
  <si>
    <t>Auto_T_FCXM</t>
  </si>
  <si>
    <t>daza</t>
  </si>
  <si>
    <t>dakd</t>
  </si>
  <si>
    <t>dazd</t>
  </si>
  <si>
    <t>dakb</t>
  </si>
  <si>
    <t>daka</t>
  </si>
  <si>
    <t>dakc</t>
  </si>
  <si>
    <t>dazc</t>
  </si>
  <si>
    <t>MSB1</t>
  </si>
  <si>
    <t>MSB2</t>
  </si>
  <si>
    <t>TRIS_E</t>
  </si>
  <si>
    <t>VV_CD19</t>
  </si>
  <si>
    <t>VV_CD3</t>
  </si>
  <si>
    <t>VV_CD45</t>
  </si>
  <si>
    <t>VV_FLOW_CHECK</t>
  </si>
  <si>
    <t>VV_FLOW_COUNT</t>
  </si>
  <si>
    <t>VV_FLOW_SET</t>
  </si>
  <si>
    <t>VV_IgGFITC</t>
  </si>
  <si>
    <t>VV_MiSeq</t>
  </si>
  <si>
    <t>VV_MSB1</t>
  </si>
  <si>
    <t>VV_MSB2</t>
  </si>
  <si>
    <t>VV_PhiX</t>
  </si>
  <si>
    <t>VV_TRIS_E</t>
  </si>
  <si>
    <t>XM_NEG</t>
  </si>
  <si>
    <t>XM_POS</t>
  </si>
  <si>
    <t>Zuiverheid</t>
  </si>
  <si>
    <t>zzDRB3_IMGT</t>
  </si>
  <si>
    <t>zzDRB4_IMGT</t>
  </si>
  <si>
    <t>zzDRB5_IMGT</t>
  </si>
  <si>
    <t>KB</t>
  </si>
  <si>
    <t>BN047</t>
  </si>
  <si>
    <t>Order_patient</t>
  </si>
  <si>
    <t>Ordernummer van patiënt</t>
  </si>
  <si>
    <t>faaa</t>
  </si>
  <si>
    <t>M_Tar_LRD_donor</t>
  </si>
  <si>
    <t>M_Tar_Overl_donor</t>
  </si>
  <si>
    <t>M_HLAtyp_LRD_donor</t>
  </si>
  <si>
    <t>M_HLAtyp_Overl_donor</t>
  </si>
  <si>
    <t>iaaa</t>
  </si>
  <si>
    <t>iaab</t>
  </si>
  <si>
    <t>Am1_LS</t>
  </si>
  <si>
    <t>Am2_LS</t>
  </si>
  <si>
    <t>Bm1_LS</t>
  </si>
  <si>
    <t>Bm2_LS</t>
  </si>
  <si>
    <t>Cm1_LS</t>
  </si>
  <si>
    <t>Cm2_LS</t>
  </si>
  <si>
    <t>DRB1m1_LS</t>
  </si>
  <si>
    <t>DRB1m2_LS</t>
  </si>
  <si>
    <t>DQB1m1_LS</t>
  </si>
  <si>
    <t>DQB1m2_LS</t>
  </si>
  <si>
    <t>DRB3m1_LS</t>
  </si>
  <si>
    <t>DRB3m2_LS</t>
  </si>
  <si>
    <t>DRB4m1_LS</t>
  </si>
  <si>
    <t>DRB4m2_LS</t>
  </si>
  <si>
    <t>DRB5m1_LS</t>
  </si>
  <si>
    <t>DRB5m2_LS</t>
  </si>
  <si>
    <t>HLA-DRB5 allel 2 (lage resolutie)</t>
  </si>
  <si>
    <t>DQA1m_Definitief</t>
  </si>
  <si>
    <t>HLA-DQA1 (lage resolutie)</t>
  </si>
  <si>
    <t>DPA1m1_LS</t>
  </si>
  <si>
    <t>DPA1m2_LS</t>
  </si>
  <si>
    <t>DPB1m1_LS</t>
  </si>
  <si>
    <t>DPB1m2_LS</t>
  </si>
  <si>
    <t>M_A_LR_LS</t>
  </si>
  <si>
    <t>M_B_LR_LS</t>
  </si>
  <si>
    <t>M_C_LR_LS</t>
  </si>
  <si>
    <t>M_DRB1_LR_LS</t>
  </si>
  <si>
    <t>M_DRB3_LR_LS</t>
  </si>
  <si>
    <t>M_DRB4_LR_LS</t>
  </si>
  <si>
    <t>M_DRB5_LR_LS</t>
  </si>
  <si>
    <t>M_DQB1_LR_LS</t>
  </si>
  <si>
    <t>M_DQA1_LR_LS</t>
  </si>
  <si>
    <t>M_DPA1_LR_LS</t>
  </si>
  <si>
    <t>M_DPB1_LR_LS</t>
  </si>
  <si>
    <t>Linkseq</t>
  </si>
  <si>
    <t>LinkSeq</t>
  </si>
  <si>
    <t>Adsorptie irr. AS</t>
  </si>
  <si>
    <t>A* (1)_LS</t>
  </si>
  <si>
    <t>A* (2)_LS</t>
  </si>
  <si>
    <t>auto FCXM B cel</t>
  </si>
  <si>
    <t>Flowcytometrische autokruisproef met B cellen bij donor</t>
  </si>
  <si>
    <t>Auto FCXM T cel</t>
  </si>
  <si>
    <t>Flowcytometrische autokruisproef met T cellen bij donor</t>
  </si>
  <si>
    <t>B* (1)_LS</t>
  </si>
  <si>
    <t>B* (2)_LS</t>
  </si>
  <si>
    <t>CB_vol_Vrieszak</t>
  </si>
  <si>
    <t>Volume vrieszak</t>
  </si>
  <si>
    <t>Volume vrieszak (in ml)</t>
  </si>
  <si>
    <t>C*(1)_LS</t>
  </si>
  <si>
    <t>C*(2)_LS</t>
  </si>
  <si>
    <t>Conclusie Org FCXM</t>
  </si>
  <si>
    <t>Conc_all_ORG_FCXM</t>
  </si>
  <si>
    <t>Conclusie autoFCXM</t>
  </si>
  <si>
    <t>DPA1*(1)_LS</t>
  </si>
  <si>
    <t>HLA-DPA1 allel1 (lage resolutie)</t>
  </si>
  <si>
    <t>DPA1*(2)_LS</t>
  </si>
  <si>
    <t>HLA-DPA1 allel2 (lage resolutie)</t>
  </si>
  <si>
    <t>DPB1*(1)_LS</t>
  </si>
  <si>
    <t>HLA-DPB1 allel1 (lage resolutie)</t>
  </si>
  <si>
    <t>DPB1*(2)_LS</t>
  </si>
  <si>
    <t>HLA-DPB1 allel2 (lage resolutie)</t>
  </si>
  <si>
    <t>DQA1m1_LS</t>
  </si>
  <si>
    <t>DQA1_1_LS</t>
  </si>
  <si>
    <t>DQA1m2_LS</t>
  </si>
  <si>
    <t>DQA1_2_LS</t>
  </si>
  <si>
    <t>DQB1_1_LS</t>
  </si>
  <si>
    <t>DQB1_2_LS</t>
  </si>
  <si>
    <t>DRB1*(1)_LS</t>
  </si>
  <si>
    <t>DRB1* (2)_LS</t>
  </si>
  <si>
    <t>DRB3* (1)_LS</t>
  </si>
  <si>
    <t>HLA-DRB3  allel 1 (lage resolutie)</t>
  </si>
  <si>
    <t>DRB3* (2)_LS</t>
  </si>
  <si>
    <t>HLA-DRB3  allel 2 (lage resolutie)</t>
  </si>
  <si>
    <t>DRB4* (1)_LS</t>
  </si>
  <si>
    <t>HLA-DRB4  allel 1 (lage resolutie)</t>
  </si>
  <si>
    <t>DRB4* (2)_LS</t>
  </si>
  <si>
    <t>HLA-DRB4  allel 2 (lage resolutie)</t>
  </si>
  <si>
    <t>DRB5* (1)_LS</t>
  </si>
  <si>
    <t>HLA-DRB5 allel 1 (lage resolutie)</t>
  </si>
  <si>
    <t>DRB5* (2)_LS</t>
  </si>
  <si>
    <t>FCXM B cel</t>
  </si>
  <si>
    <t>flowcytometrische kruisproef met B cellen bij donor</t>
  </si>
  <si>
    <t>FCXM T cel</t>
  </si>
  <si>
    <t>flowcytometrische kruisproef met T cellen bij donor</t>
  </si>
  <si>
    <t>STAT UITERSTE DATUM</t>
  </si>
  <si>
    <t>Eindresultaat FCXM</t>
  </si>
  <si>
    <t>Flowcytometrische kruisproef met orgaandonor</t>
  </si>
  <si>
    <t>Eindres. autoFCXM</t>
  </si>
  <si>
    <t>Autologe flowcytometrische kruisproef</t>
  </si>
  <si>
    <t>Reagens MSB1</t>
  </si>
  <si>
    <t>Reagens MSB2</t>
  </si>
  <si>
    <t>Tarificatie LRD</t>
  </si>
  <si>
    <t>Tarificatie overleden orgaandonor</t>
  </si>
  <si>
    <t>Ordernummer patiënt</t>
  </si>
  <si>
    <t>Vervaldatum Reagens CD19</t>
  </si>
  <si>
    <t>Vervaldatum Reagens CD3</t>
  </si>
  <si>
    <t>Vervaldatum Reagens CD45</t>
  </si>
  <si>
    <t>Vervaldatum Reagens FLOW CHECK</t>
  </si>
  <si>
    <t>Vervaldatum Reagens FLOW COUNT</t>
  </si>
  <si>
    <t>Vervaldatum Reagens FLOW SET</t>
  </si>
  <si>
    <t>Vervaldatum Reagens IgGFITC</t>
  </si>
  <si>
    <t>Vervaldatum Reagens MiSeq</t>
  </si>
  <si>
    <t>Vervaldatum Reagens MSB1/2 (doos 1)</t>
  </si>
  <si>
    <t>Vervaldatum Reagens MSB2/2 (doos 2)</t>
  </si>
  <si>
    <t>Vervaldatum Reagens PhiX</t>
  </si>
  <si>
    <t>CDC XM negatieve controle</t>
  </si>
  <si>
    <t>CDC XM positieve controle</t>
  </si>
  <si>
    <t>DRB3_IMGT</t>
  </si>
  <si>
    <t>DRB4_IMGT</t>
  </si>
  <si>
    <t>DRB5_IMGT</t>
  </si>
  <si>
    <t>zzzAA_Afnamekit</t>
  </si>
  <si>
    <t>aadba</t>
  </si>
  <si>
    <t>aadca</t>
  </si>
  <si>
    <t>aafa</t>
  </si>
  <si>
    <t>aaga</t>
  </si>
  <si>
    <t>aaka</t>
  </si>
  <si>
    <t>aala</t>
  </si>
  <si>
    <t>aetza</t>
  </si>
  <si>
    <t>aetzab</t>
  </si>
  <si>
    <t>aeua</t>
  </si>
  <si>
    <t>aeva</t>
  </si>
  <si>
    <t>aayaa</t>
  </si>
  <si>
    <t>aayba</t>
  </si>
  <si>
    <t>aetzc</t>
  </si>
  <si>
    <t>aaua</t>
  </si>
  <si>
    <t>aava</t>
  </si>
  <si>
    <t>aapa</t>
  </si>
  <si>
    <t>aaqa</t>
  </si>
  <si>
    <t>adsa</t>
  </si>
  <si>
    <t>adta</t>
  </si>
  <si>
    <t>aeba</t>
  </si>
  <si>
    <t>aeca</t>
  </si>
  <si>
    <t>aeka</t>
  </si>
  <si>
    <t>aela</t>
  </si>
  <si>
    <t>555450; 555472; 555494</t>
  </si>
  <si>
    <t>556673; BN024</t>
  </si>
  <si>
    <t>556673; BN026</t>
  </si>
  <si>
    <t>5; 1; 1</t>
  </si>
  <si>
    <t>555354; 555332; BN007</t>
  </si>
  <si>
    <t>555354; 555332; BN002</t>
  </si>
  <si>
    <t>555354; 555332; BN008</t>
  </si>
  <si>
    <t>Partiële D DAR type 2.00 of 2.01</t>
  </si>
  <si>
    <t>Partiële D cat VI type 4 (DHMii)</t>
  </si>
  <si>
    <t>Cont_Cw</t>
  </si>
  <si>
    <t>Controle Cw</t>
  </si>
  <si>
    <t>aaaagaaba</t>
  </si>
  <si>
    <t>Partiële D DAR type 1.00</t>
  </si>
  <si>
    <t>M_TC_LRD</t>
  </si>
  <si>
    <t>M_HLAtyp_TC_LRD</t>
  </si>
  <si>
    <t>iaca</t>
  </si>
  <si>
    <t>BN048</t>
  </si>
  <si>
    <t>baca</t>
  </si>
  <si>
    <t>Glims</t>
  </si>
  <si>
    <t>M_Carry_Over_CDC</t>
  </si>
  <si>
    <t>bbaa</t>
  </si>
  <si>
    <t>anti-HPA4b (anti-Yuka)</t>
  </si>
  <si>
    <t>no</t>
  </si>
  <si>
    <t>yes</t>
  </si>
  <si>
    <t>VNBB</t>
  </si>
  <si>
    <t>C19_Conclusie</t>
  </si>
  <si>
    <t>Carry-over CDC</t>
  </si>
  <si>
    <t>M HLAtyp TC LRD</t>
  </si>
  <si>
    <t>Totaal aantal viabele  WBC in eindproduct  (Flowcytometer)</t>
  </si>
  <si>
    <t xml:space="preserve">SARS-Coronavirus-2-RNA  - aanwezigheid </t>
  </si>
  <si>
    <t>C19_Target_1</t>
  </si>
  <si>
    <t>COVID-19 Target 1</t>
  </si>
  <si>
    <t>C19_Target_2</t>
  </si>
  <si>
    <t>COVID-19 Target 2</t>
  </si>
  <si>
    <t>C19_Verdunning</t>
  </si>
  <si>
    <t>COVID-19 Verdunning</t>
  </si>
  <si>
    <t>Total number of viable CD34 positive cells (CD34+/7AAD-)(x10^6)</t>
  </si>
  <si>
    <t>Total number of viable CD34 positive cells  (CD34+/7AAD-)(x10^6)</t>
  </si>
  <si>
    <t xml:space="preserve">DNA sample included </t>
  </si>
  <si>
    <t>Hematocrit (%) _x001B_(s0p16h8.5v0s0boT(Ref. 34.2 - 47.1)</t>
  </si>
  <si>
    <t>Hemoglobin (g/dL) _x001B_(s0p16h8.5v0s0boT(Ref. 11.2 - 15.1)</t>
  </si>
  <si>
    <t xml:space="preserve">     % Lymphocytes      _x001B_(s0p16h8.5v0s0boT(Ref. 24 - 50)</t>
  </si>
  <si>
    <t xml:space="preserve">     % Monocytes      _x001B_(s0p16h8.5v0s0boT(Ref. 8 - 15)</t>
  </si>
  <si>
    <t xml:space="preserve">     % Neutrophils      _x001B_(s0p16h8.5v0s0boT(Ref. 34 - 60)</t>
  </si>
  <si>
    <t>Platelets /µL _x001B_(s0p16h8.5v0s0boT(Ref. 190000 - 347000)</t>
  </si>
  <si>
    <t>Total number of nucleated red blood cells (x10^6)  (Flowcytometrie)</t>
  </si>
  <si>
    <t xml:space="preserve">Cord blood is released by IMS Cord Blood  Red Cross Flanders </t>
  </si>
  <si>
    <t>WBC/µl _x001B_(s0p16h8.5v0s0boT(Ref. 9800 - 21000)</t>
  </si>
  <si>
    <t>Total number of viable white blood cells  (CD45+/7AAD-)(x10^6)</t>
  </si>
  <si>
    <t xml:space="preserve">Donor specif. antistoffen HLA-Klasse I </t>
  </si>
  <si>
    <t>Dummy test om orderaanvraag voor HLA vanuit GHB door te sturen met als enig doel de patiëntgegevens in Glims te krijgen. Test wordt automatisch ingevuld.</t>
  </si>
  <si>
    <t xml:space="preserve">HLA-A broad match  </t>
  </si>
  <si>
    <t xml:space="preserve">HLA-A broad mismatch  </t>
  </si>
  <si>
    <t xml:space="preserve">HLA-A split match </t>
  </si>
  <si>
    <t xml:space="preserve">HLA-A split mismatch </t>
  </si>
  <si>
    <t xml:space="preserve">HLA-B broad match  </t>
  </si>
  <si>
    <t xml:space="preserve">HLA-B broad mismatch  </t>
  </si>
  <si>
    <t xml:space="preserve">HLA-B split match </t>
  </si>
  <si>
    <t xml:space="preserve">HLA-B split mismatch </t>
  </si>
  <si>
    <t xml:space="preserve">HLA-C broad match  </t>
  </si>
  <si>
    <t xml:space="preserve">HLA-C broad mismatch  </t>
  </si>
  <si>
    <t xml:space="preserve">HLA-DQA split match </t>
  </si>
  <si>
    <t xml:space="preserve">HLA-DQA split mismatch </t>
  </si>
  <si>
    <t xml:space="preserve">HLA-DQB split match </t>
  </si>
  <si>
    <t xml:space="preserve">HLA-DQB split mismatch </t>
  </si>
  <si>
    <t xml:space="preserve">HLA-DR split match </t>
  </si>
  <si>
    <t xml:space="preserve">HLA-DR split mismatch </t>
  </si>
  <si>
    <t>cytotoxische antistoffen  (B cellen)</t>
  </si>
  <si>
    <t xml:space="preserve">Bepaling om monsterid van susp.monst.in te scannen bij bepaling op k.staal of bij celsusp.Trigger vraagt om barc. van volbloedstaal in te scannen en vergelijkt de 2 barcodes. Indien ze overeenkomen wordt het susp.monster aangemeld. </t>
  </si>
  <si>
    <t>Orderafwijkingen en/of  monsterrejectie:</t>
  </si>
  <si>
    <t>% Panelreactiviteit  (HLA klasse I en II)</t>
  </si>
  <si>
    <t>%Panelreactiviteit   (Klasse I en  II),  IgG</t>
  </si>
  <si>
    <t>Identificatie (LISS/Coombs, Pap 37° C, e.a.)</t>
  </si>
  <si>
    <t>IH: Informatieve test met reden RIZIV terugbetaling Diagnoseregel 33 bij aanvraag andere bloedgroepen HLA: Naam gerelateerde donor</t>
  </si>
  <si>
    <t>IH:Informatieve test UZG met planningsdatum en uur HLA: Adremanummer van gerelateerde donor</t>
  </si>
  <si>
    <t>IH: Informatieve test met reden RIZIV terugbetaling Diagnoseregel 34 bij aanvraag onregelmatige erytrocyten antistoffen HLA: Voornaam gerelateerde donor</t>
  </si>
  <si>
    <t>IH: Informatieve test met Indicatie bij aanvraag anti-A en anti-B HLA: Geslacht van gerelateerde donor</t>
  </si>
  <si>
    <t>IH: Informatieve test UZG met klinische inlichtingen bij bloedaanvraag HLA: Geboortedatum van gerelateerde donor</t>
  </si>
  <si>
    <t>IH: Informatieve test UZG met tel.nr. aanvragende arts HLA: Rijksregisternummer van gerelateerde donor</t>
  </si>
  <si>
    <t xml:space="preserve">IH: Informatieve test UZG met bestemming bloedproducten </t>
  </si>
  <si>
    <t xml:space="preserve">IH: Informatieve test UZG met aangevraagde speciale bloedgroepen </t>
  </si>
  <si>
    <t>IH: Informatieve test UZG: speciale levering HLA: PIN code van relatie</t>
  </si>
  <si>
    <t xml:space="preserve">Anti-HLA klasse II ID </t>
  </si>
  <si>
    <t>Dummy test voor UZG communicatie  Is er melding van eerdere transfusiereacties Ja/neen</t>
  </si>
  <si>
    <t>Dummy test voor UZG communicatie. Melding van eerdere transfusiereacties</t>
  </si>
  <si>
    <t>Dummy test voor UZG communicatie. Gewicht patient bij aanvraag plaatjes</t>
  </si>
  <si>
    <t>Dummy test voor UZG communicatie. Toestemmingsverklaring patient</t>
  </si>
  <si>
    <t>BELAC</t>
  </si>
  <si>
    <t>EFI</t>
  </si>
  <si>
    <t>Korte ID</t>
  </si>
  <si>
    <t>Benaming</t>
  </si>
  <si>
    <t>Scanvolgorde</t>
  </si>
  <si>
    <t>Unit</t>
  </si>
  <si>
    <t>Strikte resultaatcontrole</t>
  </si>
  <si>
    <t>Klasse</t>
  </si>
  <si>
    <t>Allèle A1</t>
  </si>
  <si>
    <t xml:space="preserve">ARN SARS-Coronavirus-2 (respiratoire) - présence </t>
  </si>
  <si>
    <t>RhD</t>
  </si>
  <si>
    <t>Antigène Dr a</t>
  </si>
  <si>
    <t>Rhesus</t>
  </si>
  <si>
    <t>Test de compatibilité avec donneur moelle</t>
  </si>
  <si>
    <t>Test de compatibilité avec donneur d'organe</t>
  </si>
  <si>
    <t>Test de compatibilité par transfusion</t>
  </si>
  <si>
    <t>Test de compatibilité autologe</t>
  </si>
  <si>
    <t>Comptage des cellules foetales dans le sang</t>
  </si>
  <si>
    <t>Resultat</t>
  </si>
  <si>
    <t>Anomalies et/ou  rejet d'échantillons:</t>
  </si>
  <si>
    <t>Identification (LISS/Coombs, Pap 37° C, e.a.)</t>
  </si>
  <si>
    <t>Spécificité impossible à exclure</t>
  </si>
  <si>
    <t>Politique transfusionelle apres typage moleculaire</t>
  </si>
  <si>
    <t>2020 11 02</t>
  </si>
  <si>
    <t>Property en PropertyFR</t>
  </si>
  <si>
    <t>Exporteren van bepalingen en Franstalige bepalingen om gegevens Mastertabel te updaten.</t>
  </si>
  <si>
    <t>1ste HLA bilan bij nier receptor</t>
  </si>
  <si>
    <t>M_001
M_001_S
M_001_V</t>
  </si>
  <si>
    <t xml:space="preserve">1ste HLA bilan bij orgaan receptor </t>
  </si>
  <si>
    <t>M_0011
M_0011_S
M_0011_V</t>
  </si>
  <si>
    <t>2de HLA bilan bij nier receptor</t>
  </si>
  <si>
    <t>M_002
M_002_S
M_002_V</t>
  </si>
  <si>
    <t>2de HLA bilan bij orgaan receptor</t>
  </si>
  <si>
    <t>M_0021
M_0021_S
M_0021_V</t>
  </si>
  <si>
    <t>M_003
M_003_S
M_003_V</t>
  </si>
  <si>
    <t>M_0031
M_0031_S
M_0031_V</t>
  </si>
  <si>
    <t>M_0032
M_0032_S
M_0032_V</t>
  </si>
  <si>
    <t>M_004</t>
  </si>
  <si>
    <t>M_0041</t>
  </si>
  <si>
    <t>M_005</t>
  </si>
  <si>
    <t>M_0051</t>
  </si>
  <si>
    <t>M_0052</t>
  </si>
  <si>
    <t>M_006</t>
  </si>
  <si>
    <t>M_0061</t>
  </si>
  <si>
    <t>M_007</t>
  </si>
  <si>
    <t>M_0071</t>
  </si>
  <si>
    <t>M_0072</t>
  </si>
  <si>
    <t>M_008</t>
  </si>
  <si>
    <t>M_0081</t>
  </si>
  <si>
    <t>M_009</t>
  </si>
  <si>
    <t>M_010</t>
  </si>
  <si>
    <t xml:space="preserve">1ste HLA bilan bij lever receptor </t>
  </si>
  <si>
    <t>M_011
M_011_S
M_011_V</t>
  </si>
  <si>
    <t xml:space="preserve">2de HLA bilan bij lever receptor </t>
  </si>
  <si>
    <t>M_012
M_012_S
M_012_V</t>
  </si>
  <si>
    <t>Bilan bij MOD</t>
  </si>
  <si>
    <t>M_013</t>
  </si>
  <si>
    <t>Bilan bij MOD voor alleen lever</t>
  </si>
  <si>
    <t>M_0131</t>
  </si>
  <si>
    <t>M_014</t>
  </si>
  <si>
    <t>M_015</t>
  </si>
  <si>
    <t>M_016</t>
  </si>
  <si>
    <t>M_0161</t>
  </si>
  <si>
    <t>M_0162</t>
  </si>
  <si>
    <t>M_017</t>
  </si>
  <si>
    <t>Post-TX follow-up bij nier receptor</t>
  </si>
  <si>
    <t>M_018</t>
  </si>
  <si>
    <t>Post-TX follow-up bij orgaan receptor</t>
  </si>
  <si>
    <t>M_0181</t>
  </si>
  <si>
    <t>Post-TX follow-up bij lever receptor</t>
  </si>
  <si>
    <t>M_0182</t>
  </si>
  <si>
    <t>Transplantectomie/ Vermoeden rejectie nier receptor</t>
  </si>
  <si>
    <t>M_019</t>
  </si>
  <si>
    <t>Transplantectomie/ Vermoeden rejectie orgaan receptor</t>
  </si>
  <si>
    <t>M_0191</t>
  </si>
  <si>
    <t>Transplantectomie/ Vermoeden rejectie lever receptor</t>
  </si>
  <si>
    <t>M_0192</t>
  </si>
  <si>
    <t>M_020</t>
  </si>
  <si>
    <t>M_021</t>
  </si>
  <si>
    <t>M_022</t>
  </si>
  <si>
    <t>M_023</t>
  </si>
  <si>
    <t>M_024</t>
  </si>
  <si>
    <t>M_025</t>
  </si>
  <si>
    <t>M_026</t>
  </si>
  <si>
    <t>Verification Typing CB</t>
  </si>
  <si>
    <t>M_0261</t>
  </si>
  <si>
    <t>M_027</t>
  </si>
  <si>
    <t>Refractoriteit voor trombocyt transfusie</t>
  </si>
  <si>
    <t>M_028
M_028_S
M_028_V</t>
  </si>
  <si>
    <t>2de HLA bilan bij refractoriteit voor trombocyt transfusie</t>
  </si>
  <si>
    <t>M_029</t>
  </si>
  <si>
    <t>M_030
M_030_S
M_030_V</t>
  </si>
  <si>
    <t>M_031
M_031_S
M_031_V</t>
  </si>
  <si>
    <t>M_032
M_032_S
M_032_V</t>
  </si>
  <si>
    <t>M_033</t>
  </si>
  <si>
    <t>Trombocyten antistoffen - andere indicaties</t>
  </si>
  <si>
    <t>M_034</t>
  </si>
  <si>
    <t>Alloimmune neonatale neutropenie</t>
  </si>
  <si>
    <t>M_035</t>
  </si>
  <si>
    <t>Chronische (neonatale) neutropenie</t>
  </si>
  <si>
    <t>M_0351</t>
  </si>
  <si>
    <t>HLA-B*27</t>
  </si>
  <si>
    <t>M_036</t>
  </si>
  <si>
    <t>M_038</t>
  </si>
  <si>
    <t>M_039</t>
  </si>
  <si>
    <t>M_040</t>
  </si>
  <si>
    <t>M_041</t>
  </si>
  <si>
    <t>M_042</t>
  </si>
  <si>
    <t>M_0421</t>
  </si>
  <si>
    <t>M_043</t>
  </si>
  <si>
    <t>M_044</t>
  </si>
  <si>
    <t>M_045</t>
  </si>
  <si>
    <t>M_046</t>
  </si>
  <si>
    <t>M_047</t>
  </si>
  <si>
    <t>M_048</t>
  </si>
  <si>
    <t>M_049</t>
  </si>
  <si>
    <t>M_050</t>
  </si>
  <si>
    <t>M_051</t>
  </si>
  <si>
    <t>M_052</t>
  </si>
  <si>
    <t>M_0541</t>
  </si>
  <si>
    <t>M_055</t>
  </si>
  <si>
    <t>M_0551</t>
  </si>
  <si>
    <t>M_0552</t>
  </si>
  <si>
    <t>M_0553</t>
  </si>
  <si>
    <t>M_0554</t>
  </si>
  <si>
    <t>M_0555</t>
  </si>
  <si>
    <t>M_0556</t>
  </si>
  <si>
    <t>M_05571</t>
  </si>
  <si>
    <t>M_05572</t>
  </si>
  <si>
    <t>M_05573</t>
  </si>
  <si>
    <t>M_0558</t>
  </si>
  <si>
    <t>M_0559</t>
  </si>
  <si>
    <t>M_056</t>
  </si>
  <si>
    <t>M_0560</t>
  </si>
  <si>
    <t>M_0561</t>
  </si>
  <si>
    <t>M_0562</t>
  </si>
  <si>
    <t>M_0563</t>
  </si>
  <si>
    <t>M_0564</t>
  </si>
  <si>
    <t>M_0565</t>
  </si>
  <si>
    <t>M_0566</t>
  </si>
  <si>
    <t>M_05671</t>
  </si>
  <si>
    <t>M_05672</t>
  </si>
  <si>
    <t>M_05673</t>
  </si>
  <si>
    <t>M_0568</t>
  </si>
  <si>
    <t>M_0569</t>
  </si>
  <si>
    <t>M_057</t>
  </si>
  <si>
    <t>M_058</t>
  </si>
  <si>
    <t>Febriele transfusiereactie</t>
  </si>
  <si>
    <t>M_059</t>
  </si>
  <si>
    <t>M_060
M_060_S
M_060_V</t>
  </si>
  <si>
    <t>Uitgebreide RBC Genotypering</t>
  </si>
  <si>
    <t>M_061</t>
  </si>
  <si>
    <t>BG Genotypering ABO</t>
  </si>
  <si>
    <t>M_062</t>
  </si>
  <si>
    <t>M_ABO_mol</t>
  </si>
  <si>
    <t>M_063</t>
  </si>
  <si>
    <t>RBC Genotypering</t>
  </si>
  <si>
    <t>M_065</t>
  </si>
  <si>
    <t>STAT RBC Genotypering</t>
  </si>
  <si>
    <t>M_0651</t>
  </si>
  <si>
    <t>Preventie van TRALI</t>
  </si>
  <si>
    <t>M_066</t>
  </si>
  <si>
    <t>Donor betrokken bij TRALI</t>
  </si>
  <si>
    <t>M_067</t>
  </si>
  <si>
    <t>HLA typering bij regelmatige PLT donor</t>
  </si>
  <si>
    <t>M_068</t>
  </si>
  <si>
    <t>HPA typering bij regelmatige PLT donor</t>
  </si>
  <si>
    <t>M_071</t>
  </si>
  <si>
    <t>Advies Transplantstaf</t>
  </si>
  <si>
    <t>M_073</t>
  </si>
  <si>
    <t>Registratie ET wachtlijst</t>
  </si>
  <si>
    <t>M_074</t>
  </si>
  <si>
    <t>Controle typering outsourcing</t>
  </si>
  <si>
    <t>M_075</t>
  </si>
  <si>
    <t>Autokruisproef bij nier receptor</t>
  </si>
  <si>
    <t>M_076</t>
  </si>
  <si>
    <t>Autokruisproef bij orgaan receptor</t>
  </si>
  <si>
    <t>M_0761</t>
  </si>
  <si>
    <t>Autokruisproef bij lever receptor</t>
  </si>
  <si>
    <t>M_0762</t>
  </si>
  <si>
    <t>HLA-DPB1 HR (orgaan)</t>
  </si>
  <si>
    <t>M_077</t>
  </si>
  <si>
    <t>HLA-DPB1 HR</t>
  </si>
  <si>
    <t>M_0771</t>
  </si>
  <si>
    <t>M_HLAtyp_Etnier</t>
  </si>
  <si>
    <t>M_Plaatjes_Unacceptables en ID</t>
  </si>
  <si>
    <t>M_PLT_ID_UNACC</t>
  </si>
  <si>
    <t xml:space="preserve">HLA typ overleden donor TC/ET </t>
  </si>
  <si>
    <t>AANVRAAGPADEN</t>
  </si>
  <si>
    <t>ANALYSES (prof) - aanvraagcodes</t>
  </si>
  <si>
    <t>AANVRAAGCODE (GLIMS)</t>
  </si>
  <si>
    <t>ANALYSES (PROF) AANVRAAGCODE</t>
  </si>
  <si>
    <t>E_bloed</t>
  </si>
  <si>
    <t>M_Recent_XM</t>
  </si>
  <si>
    <t>ACD</t>
  </si>
  <si>
    <t>M_AB_Ser</t>
  </si>
  <si>
    <t>M_HILA_BG</t>
  </si>
  <si>
    <t>WFL</t>
  </si>
  <si>
    <t>M_NIMA</t>
  </si>
  <si>
    <t>M_BronSpecimen_prop</t>
  </si>
  <si>
    <t>M_Babygeg</t>
  </si>
  <si>
    <t>M_recent_AutoXM</t>
  </si>
  <si>
    <t>Website?</t>
  </si>
  <si>
    <t>Retransplantatie nier receptor bilan</t>
  </si>
  <si>
    <t>Retransplantatie orgaan receptor bilan</t>
  </si>
  <si>
    <t>Retransplantatie lever receptor bilan</t>
  </si>
  <si>
    <t>Na immuniserend voorval HLA antistoffen opsporen bij nier receptor</t>
  </si>
  <si>
    <t>Na immuniserend voorval HLA antistoffen opsporen bij orgaan receptor</t>
  </si>
  <si>
    <t>Na immuniserend voorval HLA antistoffen opsporen bij lever receptor</t>
  </si>
  <si>
    <t>Kwartaalscreening HLA antistoffen bij nier receptor</t>
  </si>
  <si>
    <t>Maandelijkse opvolging HLA antistoffen bij geïmmuniseerde hart/long receptor</t>
  </si>
  <si>
    <t>Desensitisatie protocol HLA antistoffen bij nier receptor</t>
  </si>
  <si>
    <t>Desensitisatie protocol HLA antistoffen bij orgaan receptor</t>
  </si>
  <si>
    <t>1ste kruisproef met archief staal bij nier receptor versus LRD</t>
  </si>
  <si>
    <t>Bilan bij ET donoraanbod</t>
  </si>
  <si>
    <t>Prospectieve kruisproef bij nier receptor</t>
  </si>
  <si>
    <t>Prospectieve kruisproef bij geïmmuniseerde hart/long receptor</t>
  </si>
  <si>
    <t>Retrospectieve kruisproef bij niet-geïmmuniseerde hart/long receptor</t>
  </si>
  <si>
    <t>Retrospectieve kruisproef bij lever receptor</t>
  </si>
  <si>
    <t>Peri-TX Prospectieve kruisproef bij LRD</t>
  </si>
  <si>
    <t>1ste pre-transplantatie bilan bij kandidaat stamcelreceptor</t>
  </si>
  <si>
    <t>2de pre-transplantatie bilan bij kandidaat stamcelreceptor</t>
  </si>
  <si>
    <t>Peri-transplantatie HLA antistof bilan bij stamcelreceptor</t>
  </si>
  <si>
    <t>1ste bilan bij familiale stamcel donor</t>
  </si>
  <si>
    <t>Peri-transplantatie bilan bij geselecteerde HLA-identieke donor</t>
  </si>
  <si>
    <t>Peri-transplantatie bilan bij geselecteerde haplo-identieke donor</t>
  </si>
  <si>
    <t>Peri-transplantatie bilan voor navelstrengbloed, ontvangen in TXC</t>
  </si>
  <si>
    <t>Peri-transplantatie bilan voor stamcel mismatch donor</t>
  </si>
  <si>
    <t>Baby met FNAIT</t>
  </si>
  <si>
    <t>Moeder van baby met FNAIT</t>
  </si>
  <si>
    <t>Vader van baby met FNAIT</t>
  </si>
  <si>
    <t>Extended Typing stamcel donor HR A</t>
  </si>
  <si>
    <t>Extended Typing stamcel donor HR B</t>
  </si>
  <si>
    <t>Extended Typing stamcel donor LR C</t>
  </si>
  <si>
    <t>Extended Typing stamcel donor HR C</t>
  </si>
  <si>
    <t>Extended Typing stamcel donor HR DRB1</t>
  </si>
  <si>
    <t>Extended Typing stamcel donor LR DQB1</t>
  </si>
  <si>
    <t>Extended Typing stamcel donor HR DQB1</t>
  </si>
  <si>
    <t>Extended Typing stamcel donor HR DRB3</t>
  </si>
  <si>
    <t>Extended Typing stamcel donor HR DRB4</t>
  </si>
  <si>
    <t>Extended Typing stamcel donor HR DRB5</t>
  </si>
  <si>
    <t>Extended Typing stamcel donor LR A</t>
  </si>
  <si>
    <t>Extended Typing stamcel donor LR B</t>
  </si>
  <si>
    <t>Extended Typing stamcel donor LR DRB1</t>
  </si>
  <si>
    <t>Extended Typing cord blood HR A</t>
  </si>
  <si>
    <t>Extended Typing cord blood HR B</t>
  </si>
  <si>
    <t>Extended Typing cord blood LR C</t>
  </si>
  <si>
    <t>Extended Typing cord blood HR C</t>
  </si>
  <si>
    <t>Extended Typing cord blood HR DRB1</t>
  </si>
  <si>
    <t>Extended Typing cord blood LR DQB1</t>
  </si>
  <si>
    <t>Extended Typing cord blood HR DQB1</t>
  </si>
  <si>
    <t>Extended Typing cord blood HR DRB3</t>
  </si>
  <si>
    <t>Extended Typing cord blood HR DRB4</t>
  </si>
  <si>
    <t>Extended Typing cord blood HR DRB5</t>
  </si>
  <si>
    <t>Extended Typing stamcel donor HR DPB1</t>
  </si>
  <si>
    <t>Extended Typing cord blood HR DPB1</t>
  </si>
  <si>
    <t>Confirmatory Typing cord blood</t>
  </si>
  <si>
    <t>Verification typing stamcel donor</t>
  </si>
  <si>
    <t>Nieuwe stamceldonor (outsourcing)</t>
  </si>
  <si>
    <t>TRALI-betrokken patiënt</t>
  </si>
  <si>
    <t>HLA-B*51 Typering voor ziekte van Behçet</t>
  </si>
  <si>
    <t>HLA-DQ Typering voor Coeliakie-associatie</t>
  </si>
  <si>
    <t>HLA-DQB1/DRB1 Typering voor Narcolepsie associatie</t>
  </si>
  <si>
    <t>HLA-DRB1 Typering voor RA (Reumatoïde arthritis)</t>
  </si>
  <si>
    <t>HLA Typering voor Birdshot retinopathie A29</t>
  </si>
  <si>
    <t>HLA Typering voor Birdshot retinopathie B44</t>
  </si>
  <si>
    <t>HLA-A typering (lage resolutie)</t>
  </si>
  <si>
    <t>HLA-B typering (lage resolutie)</t>
  </si>
  <si>
    <t>HLA-C typering (lage resolutie)</t>
  </si>
  <si>
    <t>HLA-DRB1 typering (lage resolutie)</t>
  </si>
  <si>
    <t>HLA-A typering (hoge resolutie)</t>
  </si>
  <si>
    <t>HLA-B typering (hoge resolutie)</t>
  </si>
  <si>
    <t>HLA-C typering (hoge resolutie)</t>
  </si>
  <si>
    <t>HLA-DRB1 typering (hoge resolutie)</t>
  </si>
  <si>
    <t>HLA-DQB1 typering (hoge resolutie)</t>
  </si>
  <si>
    <t>HLA-DRB3 typering (hoge resolutie)</t>
  </si>
  <si>
    <t>RHD onderzoek (RHD genotypering + transfusieadvies)</t>
  </si>
  <si>
    <t>ReTX nier receptor bilan</t>
  </si>
  <si>
    <t>ReTX orgaan receptor bilan</t>
  </si>
  <si>
    <t>ReTX lever receptor bilan</t>
  </si>
  <si>
    <t>Kwartaalscreening HLA Ab bij nier receptor</t>
  </si>
  <si>
    <t>Maandelijkse opvolging HLA Ab bij geïmm hart/long receptor</t>
  </si>
  <si>
    <t>Na immuniserend voorval HLA Ab opsporen bij nier receptor</t>
  </si>
  <si>
    <t>Na immuniserend voorval HLA Ab opsporen bij orgaan receptor</t>
  </si>
  <si>
    <t>Na immuniserend voorval HLA Ab opsporen bij lever receptor</t>
  </si>
  <si>
    <t>Desensitisatie protocol HLA Ab bij nier receptor</t>
  </si>
  <si>
    <t>Desensitisatie protocol HLA Ab bij orgaan receptor</t>
  </si>
  <si>
    <t>1ste XM met archief staal bij nier receptor versus LRD</t>
  </si>
  <si>
    <t>Bilan bij ET  donoraanbod</t>
  </si>
  <si>
    <t>Prospectieve XM bij nier receptor</t>
  </si>
  <si>
    <t>Prospectieve XM bij geïmm hart/long receptor</t>
  </si>
  <si>
    <t>Retrospectieve XM bij niet-geïmm hart/long receptor</t>
  </si>
  <si>
    <t>Retrospectieve XM bij lever receptor</t>
  </si>
  <si>
    <t>Peri-TX Prospectieve XM bij LRD</t>
  </si>
  <si>
    <t>1ste HLA bilan bij SC receptor</t>
  </si>
  <si>
    <t>2de HLA bilan bij SC receptor</t>
  </si>
  <si>
    <t>Peri-TX HLA bilan bij SC receptor</t>
  </si>
  <si>
    <t>1ste bilan bij familiale SC donor</t>
  </si>
  <si>
    <t>Peri-TX bilan bij HLA identieke HPC donor</t>
  </si>
  <si>
    <t>Peri-TX bilan bij haplo-identieke HPC donor</t>
  </si>
  <si>
    <t>Peri-TX bilan navelstrengbloed, ontvangen in TXC</t>
  </si>
  <si>
    <t>Peri-TX bilan bij SC donor met mismatch</t>
  </si>
  <si>
    <t>PTP (post transfusie purpura)</t>
  </si>
  <si>
    <t>Baby met NAITP</t>
  </si>
  <si>
    <t>Moeder van baby met NAITP</t>
  </si>
  <si>
    <t>Vader van baby met NAITP</t>
  </si>
  <si>
    <t>HLA-DQ (Coeliakie)</t>
  </si>
  <si>
    <t>HLA-DQB1/DRB1 (Narcolepsie)</t>
  </si>
  <si>
    <t>Birdshot retino-pathie A*29</t>
  </si>
  <si>
    <t>Birdshot retino-pathie B*44</t>
  </si>
  <si>
    <t>HLA-B*51 (Behçet)</t>
  </si>
  <si>
    <t>HLA-DRB1 (Reumatoïde arthritis)</t>
  </si>
  <si>
    <t>HLA-A LR</t>
  </si>
  <si>
    <t>HLA-B LR</t>
  </si>
  <si>
    <t>HLA-C LR</t>
  </si>
  <si>
    <t>HLA-DRB1 LR</t>
  </si>
  <si>
    <t>HLA-A HR</t>
  </si>
  <si>
    <t>HLA-B HR</t>
  </si>
  <si>
    <t>HLA-C HR</t>
  </si>
  <si>
    <t>HLA-DRB1 HR</t>
  </si>
  <si>
    <t>HLA-DQB1 HR</t>
  </si>
  <si>
    <t>HLA-DRB3 HR</t>
  </si>
  <si>
    <t>Nieuwe SC donor (outsourcing)</t>
  </si>
  <si>
    <t>Extended Typing SC donor HR A</t>
  </si>
  <si>
    <t>Extended Typing SC donor HR B</t>
  </si>
  <si>
    <t>Extended Typing SC donor LR C</t>
  </si>
  <si>
    <t>Extended Typing SC donor HR C</t>
  </si>
  <si>
    <t>Extended Typing SC donor HR DRB1</t>
  </si>
  <si>
    <t>Extended Typing SC donor LR DQB1</t>
  </si>
  <si>
    <t>Extended Typing SC donor HR DQB1</t>
  </si>
  <si>
    <t>Extended Typing SC donor HR DRB3</t>
  </si>
  <si>
    <t>Extended Typing SC donor HR DRB4</t>
  </si>
  <si>
    <t>Extended Typing SC donor HR DRB5</t>
  </si>
  <si>
    <t>Extended Typing SC donor LR A</t>
  </si>
  <si>
    <t>Extended Typing SC donor LR B</t>
  </si>
  <si>
    <t>Extended Typing CB HR A</t>
  </si>
  <si>
    <t>Extended Typing SC donor LR DRB1</t>
  </si>
  <si>
    <t>Extended Typing CB HR B</t>
  </si>
  <si>
    <t>Extended Typing CB LR C</t>
  </si>
  <si>
    <t>Extended Typing CB HR C</t>
  </si>
  <si>
    <t>Extended Typing CB HR DRB1</t>
  </si>
  <si>
    <t>Extended Typing CB LR DQB1</t>
  </si>
  <si>
    <t>Extended Typing CB HR DQB1</t>
  </si>
  <si>
    <t>Extended Typing CB HR DRB3</t>
  </si>
  <si>
    <t>Extended Typing CB HR DRB4</t>
  </si>
  <si>
    <t>Extended Typing CB HR DRB5</t>
  </si>
  <si>
    <t>Extended Typing SC donor HR DPB1</t>
  </si>
  <si>
    <t>Extended Typing CB HR DPB1</t>
  </si>
  <si>
    <t>Confirmatory Typing CB</t>
  </si>
  <si>
    <t>Verification typing SC donor</t>
  </si>
  <si>
    <t>RHD Genotypering</t>
  </si>
  <si>
    <t>AANVRAAGPADEN (GLIMS)</t>
  </si>
  <si>
    <t xml:space="preserve">RBC Genotypering </t>
  </si>
  <si>
    <t>Post transfusie purpura (PTP)</t>
  </si>
  <si>
    <r>
      <t>Aanvragen bij stamcel</t>
    </r>
    <r>
      <rPr>
        <b/>
        <u/>
        <sz val="10"/>
        <color rgb="FFFF0000"/>
        <rFont val="Segoe UI"/>
        <family val="2"/>
      </rPr>
      <t>RECEPTOR</t>
    </r>
  </si>
  <si>
    <r>
      <t>Aanvragen bij familiale stamcel</t>
    </r>
    <r>
      <rPr>
        <b/>
        <u/>
        <sz val="10"/>
        <color rgb="FF00B050"/>
        <rFont val="Segoe UI"/>
        <family val="2"/>
      </rPr>
      <t>DONOR</t>
    </r>
  </si>
  <si>
    <t>Zwangerschap- en transfusie-gerelateerde pathologie</t>
  </si>
  <si>
    <r>
      <t>Aanvragen bij orgaan</t>
    </r>
    <r>
      <rPr>
        <b/>
        <u/>
        <sz val="10"/>
        <color rgb="FF00B050"/>
        <rFont val="Segoe UI"/>
        <family val="2"/>
      </rPr>
      <t>DONOR</t>
    </r>
  </si>
  <si>
    <t>HLA geassocieerde aandoeningen</t>
  </si>
  <si>
    <t>HLA typeringen</t>
  </si>
  <si>
    <r>
      <t>Pre-transplantatie aanvragen bij orgaan</t>
    </r>
    <r>
      <rPr>
        <b/>
        <u/>
        <sz val="10"/>
        <color rgb="FFFF0000"/>
        <rFont val="Segoe UI"/>
        <family val="2"/>
      </rPr>
      <t>RECEPTOREN</t>
    </r>
  </si>
  <si>
    <r>
      <t>Peri-transplantatie aanvragen bij orgaan</t>
    </r>
    <r>
      <rPr>
        <b/>
        <u/>
        <sz val="10"/>
        <color rgb="FFFF0000"/>
        <rFont val="Segoe UI"/>
        <family val="2"/>
      </rPr>
      <t>RECEPTOREN</t>
    </r>
  </si>
  <si>
    <r>
      <t>Post-transplantatie aanvragen bij orgaan</t>
    </r>
    <r>
      <rPr>
        <b/>
        <u/>
        <sz val="10"/>
        <color rgb="FFFF0000"/>
        <rFont val="Segoe UI"/>
        <family val="2"/>
      </rPr>
      <t>RECEPTOREN</t>
    </r>
  </si>
  <si>
    <t>Aanvragen bij cord blood</t>
  </si>
  <si>
    <t>Bloedgroep genotypering</t>
  </si>
  <si>
    <r>
      <t>Aanvragen bij Niet-familiale stamcel</t>
    </r>
    <r>
      <rPr>
        <b/>
        <u/>
        <sz val="10"/>
        <color rgb="FF00B050"/>
        <rFont val="Segoe UI"/>
        <family val="2"/>
      </rPr>
      <t>DONOR</t>
    </r>
  </si>
  <si>
    <t>Advies transplantstaf</t>
  </si>
  <si>
    <t>Overige</t>
  </si>
  <si>
    <t>Aanvraagpaden Hematopoëtische stamceltransplantatie</t>
  </si>
  <si>
    <t>Aanvraagpaden Orgaantransplantatie</t>
  </si>
  <si>
    <t>Overige aanvraagpaden HILA</t>
  </si>
  <si>
    <t>Admin</t>
  </si>
  <si>
    <t>RBC (10^6/µl)  _x001B_(s0p16h8.5v0s0boT(Ref. 3.07 - 4.24)</t>
  </si>
  <si>
    <t>DummyUZB2</t>
  </si>
  <si>
    <t>Dummy test om orderaanvraag vanuit UZB door te sturen bij orders waarin enkel testen zijn aangevraagd</t>
  </si>
  <si>
    <t>DummyUZG2</t>
  </si>
  <si>
    <t>INT_AUTOXM</t>
  </si>
  <si>
    <t>DVBFUNGLIMS</t>
  </si>
  <si>
    <t>‘Laboratorium voor klinische biologie Rode Kruis-Vlaanderen is geaccrediteerd door BELAC onder certificaatnummer 412-MED’.
De analyses die uitgevoerd worden onder accreditatie zijn opgenomen in de scope, beschikbaar op de website.</t>
  </si>
  <si>
    <t>SSO + HLA_B27</t>
  </si>
  <si>
    <t>2022 01 06</t>
  </si>
  <si>
    <t>aanpassing uitvoeren</t>
  </si>
  <si>
    <t>beschrijven in historiek blad</t>
  </si>
  <si>
    <t>Publicatie website nodig?</t>
  </si>
  <si>
    <t>Kopie maken 'in revisie' - altijd zelfde naam 'Overzicht testen' zoals op website</t>
  </si>
  <si>
    <t>Te verbergen tabbladen op website: 'Sequence nummers'; 'PropertyFR'; 'Property' en 'LOINC'</t>
  </si>
  <si>
    <t>Vergrendelen cellen selecteren</t>
  </si>
  <si>
    <t>Ontgrendelde cellen selecteren</t>
  </si>
  <si>
    <t>Objecten bewerken</t>
  </si>
  <si>
    <t>Scenario's bewerken</t>
  </si>
  <si>
    <t>TABs beveiligen:</t>
  </si>
  <si>
    <t>Bestand beveiligen:</t>
  </si>
  <si>
    <t>Info - werkmap structuur beveiligen</t>
  </si>
  <si>
    <t>AutoFilter toelaten</t>
  </si>
  <si>
    <t>Tabs aan te passen:</t>
  </si>
  <si>
    <t>Historiekblad website aanpassen</t>
  </si>
  <si>
    <t>Origineel</t>
  </si>
  <si>
    <t>Ook hier idem historiekblad website aanpassen</t>
  </si>
  <si>
    <t>!!! Oppassen bij lijnen toevoegen of verwijderen =&gt; dit kan ervoor zorgen dat de link met tab aanvraagpaden allemaal opnieuw aangemaakt moeten worden</t>
  </si>
  <si>
    <t>16d</t>
  </si>
  <si>
    <t>Aanvraagcodes, Keuzelijsten HILA, Keuzelijsten BL en Sequence nummers</t>
  </si>
  <si>
    <t>Instellen kop- en voetteksten, correctie versie met historiek</t>
  </si>
  <si>
    <t>2023 03 23</t>
  </si>
  <si>
    <t>Tab aanvraagpaden - filter op ja - verberg daarna deze kolom</t>
  </si>
  <si>
    <t>Tabs Mastertabel HILA en BL - filter op website 'ja' en 'HL7". Verberg/verwijder daarna kolommen zonder * (zie beschreven in bijlage KH H3 - Tests per WP) - nakijken</t>
  </si>
  <si>
    <t>Te verwijderen tabs op website: keuzelijsten HILA, BL, QC, historiek, Nota's voor beheer KC</t>
  </si>
  <si>
    <t>Op website: Aanvraagpaden HILA,Mastertabel HILA, Mastertabel BL, Aanvraagcodes BP, Historiek website</t>
  </si>
  <si>
    <t>DummyTSN</t>
  </si>
  <si>
    <t>Status Neonatale type and screen</t>
  </si>
  <si>
    <t>2023 08 08</t>
  </si>
  <si>
    <t>Toevoeging analyse 'Dummy TSN'</t>
  </si>
  <si>
    <t>Wijziging veld BELAC van ? naar yes voor:
- TF_Advies
- ABOdiscordant
- ABO_MR
- Major_KP
Wijziging veld BELAC van ? naar no voor:
- bloedgroep_ext
- VB_verz_naar
- BTM_rapport
- Hemovigilantie
- identificatieR, -R2, -R3 en -R4
- EC_ID_Fam
- dummyUZA, -TS en -TSN
- opmerking
- besluit</t>
  </si>
  <si>
    <t>‘Laboratorium voor klinische biologie Rode Kruis-Vlaanderen is geaccrediteerd door BELAC onder certificaatnummer 412-MED’.
De analyses die uitgevoerd worden onder accreditatie zijn opgenomen in de scope, beschikbaar op de website.
HILA is geaccrediteerd door European Federation of Immunogenetics (EFI) onder nummer 02-BE-005.955.</t>
  </si>
  <si>
    <t>Outsourcing (Histogenetics), ASHI accreditatie</t>
  </si>
  <si>
    <t>DPA1HR1</t>
  </si>
  <si>
    <t>DPA1HR2</t>
  </si>
  <si>
    <t>DPA1HR</t>
  </si>
  <si>
    <t>DQA1HR</t>
  </si>
  <si>
    <t>DQA1HR1</t>
  </si>
  <si>
    <t>DQA1HR2</t>
  </si>
  <si>
    <t>DRB3HR</t>
  </si>
  <si>
    <t>DRB3HR1</t>
  </si>
  <si>
    <t>DRB3HR2</t>
  </si>
  <si>
    <t>DRB4HR</t>
  </si>
  <si>
    <t>DRB5HR</t>
  </si>
  <si>
    <t>DRB4HR1</t>
  </si>
  <si>
    <t>DRB4HR2</t>
  </si>
  <si>
    <t>DRB5HR1</t>
  </si>
  <si>
    <t>DRB5HR2</t>
  </si>
  <si>
    <t>HLA-DPA1 allel 1 (hoge resolutie)</t>
  </si>
  <si>
    <t>HLA-DPA1 allel 2 (hoge resolutie)</t>
  </si>
  <si>
    <t>HLA-DQA1 allel 1 (hoge resolutie)</t>
  </si>
  <si>
    <t>HLA-DQA1 allel 2 (hoge resolutie)</t>
  </si>
  <si>
    <t>HLA-DRB3 allel 1 (hoge resolutie)</t>
  </si>
  <si>
    <t>HLA-DRB3 allel 2 (hoge resolutie)</t>
  </si>
  <si>
    <t>HLA-DRB4 allel 1 (hoge resolutie)</t>
  </si>
  <si>
    <t>HLA-DRB4 allel 2 (hoge resolutie)</t>
  </si>
  <si>
    <t>HLA-DRB5 allel 1 (hoge resolutie)</t>
  </si>
  <si>
    <t>HLA-DRB5 allel 2 (hoge resolutie)</t>
  </si>
  <si>
    <t>aetm</t>
  </si>
  <si>
    <t>aetn</t>
  </si>
  <si>
    <t>addj</t>
  </si>
  <si>
    <t>addk</t>
  </si>
  <si>
    <t>adyc</t>
  </si>
  <si>
    <t>adyd</t>
  </si>
  <si>
    <t>aehc</t>
  </si>
  <si>
    <t>aehd</t>
  </si>
  <si>
    <t>aerc</t>
  </si>
  <si>
    <t>aerd</t>
  </si>
  <si>
    <t>No</t>
  </si>
  <si>
    <t>M_MUD_SearchUZL</t>
  </si>
  <si>
    <t>niet van toepassing</t>
  </si>
  <si>
    <t>BN049</t>
  </si>
  <si>
    <t>Hoge resolutie (HR) HLA bilan</t>
  </si>
  <si>
    <t>M_NGSSOT</t>
  </si>
  <si>
    <t>555332; BN010; 555354</t>
  </si>
  <si>
    <t>1; 1; 5</t>
  </si>
  <si>
    <t>555332; BN011; 555354</t>
  </si>
  <si>
    <t>555332; BN012; 555354</t>
  </si>
  <si>
    <t>556452; BN013; 555354</t>
  </si>
  <si>
    <t>556452; 555354</t>
  </si>
  <si>
    <t>1; 5</t>
  </si>
  <si>
    <t>556452; BN005; 555354</t>
  </si>
  <si>
    <t>555391; BN015; 555354</t>
  </si>
  <si>
    <t>Aanvraagpaden HILA, Mastertabel HILA</t>
  </si>
  <si>
    <t>1ste kruisproef met nieuw staal bij lever receptor versus LD</t>
  </si>
  <si>
    <t>2de kruisproef met nieuw staal bij nier receptor versus LD</t>
  </si>
  <si>
    <t>1ste kruisproef met nieuw staal bij nier receptor versus LD</t>
  </si>
  <si>
    <t>2de kruisproef met nieuw staal bij lever receptor versus LD</t>
  </si>
  <si>
    <t>1ste HLA bilan LD</t>
  </si>
  <si>
    <t>2e HLA bilan LD</t>
  </si>
  <si>
    <t>2de XM met nieuw staal bij lever receptor versus LD</t>
  </si>
  <si>
    <t>2de XM met nieuw staal bij nier receptor versus LD</t>
  </si>
  <si>
    <t>1ste XM met nieuw staal bij lever receptor versus LD</t>
  </si>
  <si>
    <t>1ste XM met nieuw staal bij nier receptor versus LD</t>
  </si>
  <si>
    <t>Aanvragen bij Living DONOR (LD)</t>
  </si>
  <si>
    <t>&lt;</t>
  </si>
  <si>
    <t>Mastertabel HILA, Aanvraagpaden HILA</t>
  </si>
  <si>
    <t>DVBFUNGLIMS-160</t>
  </si>
  <si>
    <t>2024 09 13</t>
  </si>
  <si>
    <t/>
  </si>
  <si>
    <t>2025 03 25</t>
  </si>
  <si>
    <t>M_B27 B27:
* Kolom alternatieve methode: SSO --&gt; NVT
* Kolom Ingave: Manueel --&gt; GLIMS berekening
* Kolom Prestatiecodes: BN001 --&gt; BN002
M_Positie_3: volledige rij verwijderd</t>
  </si>
  <si>
    <t>M_B27 B27:
* Kolom Prestatiecodes: BN001 --&gt; BN002
M_Positie_3: volledige rij verwijderd</t>
  </si>
  <si>
    <t>DVBFUNGLIMS-222</t>
  </si>
  <si>
    <t>Wijzigingsbeheer</t>
  </si>
  <si>
    <t xml:space="preserve">Werkblad </t>
  </si>
  <si>
    <t>Datum laatste wijziging</t>
  </si>
  <si>
    <t>Wijzigingen</t>
  </si>
  <si>
    <t>Alle werkbladen</t>
  </si>
  <si>
    <t>Aanvraagpaden HILA, Mastertabel HILA, Mastertabel BL
Aanvraagcodes BP 20170328
Historiek website</t>
  </si>
  <si>
    <t>Opstart historiek website
Toevoeging nieuw tabblad met de aanvraagpaden en bijhorende analyses, gelinkt met het tabblad 'Mastertabel HILA'.</t>
  </si>
  <si>
    <t>- Correctie M_B27 kolommen en 'Double Blind Entry' (nee) en 'confirmatie' (automatisch).
- Correctie TAT van 14 naar 16 dagen voor: Int_coeliakie, 	Int_narcolepsie, AmHR1_NMDP,AmHR2_NMDP, BmHR1_NMDP,BmHR2_NMDP, CmHR1_NMDP, CmHR2_NMDP, DRB1HR1_NMDP, DRB1HR2_NMDP, DQA1AL1_conc, DQA1AL2_conc, DQB1HR1_NMDP, DQB1HR2_NMDP, DRB3_1_MD, DRB3_2_MD, DRB3_1_conc, DRB3_2_conc, DRB4_1_MD,DRB4_2_MD, DRB4_1_MD, DRB4_2_MD, DRB4_1_conc, DRB4_2_conc, DRB5_1_MD, DRB5_2_MD,DRB5_1_conc,DRB5_2_conc, DPA1AL1_conc, DPA1AL2_conc, DPB1m1_conc, DPB1m2_conc, DPB1AL1_conc, DPB1AL2_conc
- Correctie TAT M_Anti_HLA_ E en M_Anti_HLA_ II_E van 7 naar 14 dagen</t>
  </si>
  <si>
    <t>2024 07 16</t>
  </si>
  <si>
    <t>toevoeging aanvraagpad Hoge resolutie (HR) HLA bilan + aanpassing prestatiecodes en maxima verrekencodes voor dit aanvraagpad</t>
  </si>
  <si>
    <t xml:space="preserve">Herziening aanvraagpaden LD-Donor (M_009, M_010) (LRD benaming gewijzigd naar LD)
* LRD gewijzigd naar LD
* verwijderen 2de kruisproef met archief staal bij nier receptor versus LRD (M_0082) 
* M_009: aanpassing inhoud: HR NGS: A, B, C, DRB1, DQA1,DQB1, DPA1, DPB1, DRB3/4/5
* M_010: aanpassing inhoud: SSO A, B, C, DR, DQ
</t>
  </si>
  <si>
    <t>Versie website</t>
  </si>
  <si>
    <t>20121218</t>
  </si>
  <si>
    <t>Mastertabel</t>
  </si>
  <si>
    <t>AKE</t>
  </si>
  <si>
    <t>- M_0531: M_C_LR_SSO en M_DRB1_HR toevoegen aan pad
- toevoegen M_DQA_LR_SSO met wijziging Coeliakie</t>
  </si>
  <si>
    <t>1.0</t>
  </si>
  <si>
    <t>20121219</t>
  </si>
  <si>
    <t>Nieuwe tarificatiecode voor DP typering bij donor</t>
  </si>
  <si>
    <t>20121220</t>
  </si>
  <si>
    <t>Mastertabel + Prijslijst + Prestatiecodes</t>
  </si>
  <si>
    <t>Verrekencodes voor DQA en bijgevolg Coeliakie</t>
  </si>
  <si>
    <t>20130107</t>
  </si>
  <si>
    <t>LOINC codes DQA</t>
  </si>
  <si>
    <t>20130124</t>
  </si>
  <si>
    <t>Benaming Nier/Pancreas wijzigen naar (Nier/)Pancreas</t>
  </si>
  <si>
    <t>20130125</t>
  </si>
  <si>
    <t>- BN code voor HLA identificatie toevoegen aan bilan refractoriteit
- Prijzen BG genotypering (mail MPE 25-jan-2013)</t>
  </si>
  <si>
    <t>20130131</t>
  </si>
  <si>
    <t>Mastertabel + Prestatiecodes</t>
  </si>
  <si>
    <t>- Reflextesten Peri/Post Tx bilan waren niet correct voor LSA (wel correct in GLIMS)
- Prijzen BG genotypering (mail MPE 30-jan-2013)</t>
  </si>
  <si>
    <t>20130212</t>
  </si>
  <si>
    <t>Nieuwe LOINC code voor PRA_zDTT_50_H</t>
  </si>
  <si>
    <t>20130219</t>
  </si>
  <si>
    <t>M_031: toevoegen M_PLT en M_anti_HLA_E</t>
  </si>
  <si>
    <t>20130228</t>
  </si>
  <si>
    <t>Matertabel + Prestatiecodes</t>
  </si>
  <si>
    <t>Wijzigen terminologie + lay-out</t>
  </si>
  <si>
    <t>20130304</t>
  </si>
  <si>
    <t>TAN</t>
  </si>
  <si>
    <t>Toevoegen M_0541</t>
  </si>
  <si>
    <t>20130306</t>
  </si>
  <si>
    <t>Leuven code --&gt; Code op vraag van MPE</t>
  </si>
  <si>
    <t>Confirmatie LR typering: automatisch --&gt; door MLT</t>
  </si>
  <si>
    <t>20130312</t>
  </si>
  <si>
    <t>Toevoegen code 9590 (Registratie ET wachtlijst)</t>
  </si>
  <si>
    <t>M_ET_Registratie wordt M_074</t>
  </si>
  <si>
    <t>20130315</t>
  </si>
  <si>
    <t>Correspondentengroepen aanvullen met GRATIS
Rij correspondentengroepen hernoemd naar POLIS
(op vraag van NB)</t>
  </si>
  <si>
    <t>20130402</t>
  </si>
  <si>
    <t>Prijslijst niet op site</t>
  </si>
  <si>
    <t>Aanpassen van:
1. BN018: €191 --&gt; €193,02
2. BN019,BN020,BN021: €31,85 --&gt; €32,17
3. BN028: €510 --&gt; €514,72</t>
  </si>
  <si>
    <t>20130405</t>
  </si>
  <si>
    <t>Aanpassen:
1. 556334 ipb 556312 igv ma en pa NAITP
2. M_0531: BN005,BN013,BN010,BN011,BN012
3. BN022 reflex mogelijk igv M_066
4. M_021: geen 555376
5. BN033-BN034: max 1 ipv 16 (oude RIZIV)</t>
  </si>
  <si>
    <t>20130411</t>
  </si>
  <si>
    <t>Wijziging LOINC Prosp_XM_niet-nier van 6635 naar 8797</t>
  </si>
  <si>
    <t>20130412</t>
  </si>
  <si>
    <t>Toevoegen Dum_Familiedossier</t>
  </si>
  <si>
    <t>20130426</t>
  </si>
  <si>
    <t>M_074: Unacc_hist toegevoegd aan pad</t>
  </si>
  <si>
    <t>20130506</t>
  </si>
  <si>
    <t>EKE</t>
  </si>
  <si>
    <t>Toevoegen M_SSP_RBG aan M_EKE INS RBC</t>
  </si>
  <si>
    <t>Wijzgiging automatische autorisatie --&gt; door KB bij comment bepalingen SBT</t>
  </si>
  <si>
    <t>Toevoegen Opm_HILA en Opm_KS aan M_HLA_KB</t>
  </si>
  <si>
    <t>M_BG_Ext werd uit pad MOD gehaald (na PTF 16/05/2013)</t>
  </si>
  <si>
    <t>M_VTgeg nieuw igv M_058</t>
  </si>
  <si>
    <t>1.1</t>
  </si>
  <si>
    <t>Keuzelijsten</t>
  </si>
  <si>
    <t>Toevoegen tabblad Keuzelijsten HLA typ v 1.0</t>
  </si>
  <si>
    <t>Aanpassing Narcolepsie en Coeliakie</t>
  </si>
  <si>
    <t>- Toevoegen M_TAR_SCRec + als nieuw lid van M_021
- Nieuwe externe comment voor M_Recent_Staal</t>
  </si>
  <si>
    <t>BVA</t>
  </si>
  <si>
    <t>-Toevoegen Sequence nummers (tabblad 'volgorde testen' toegevoegd (verborgen))</t>
  </si>
  <si>
    <t>Mastertabel + volgorde testen</t>
  </si>
  <si>
    <t>Spec_HLA_ABC_temp en Spec_HLA_DRDQ_temp werden van de rapporteringsordening gehaald.</t>
  </si>
  <si>
    <t>Aanpassing bepalingsordening M_HLA_KB (theek, ambiguïteiten)</t>
  </si>
  <si>
    <t>1.2</t>
  </si>
  <si>
    <t>Aanpassen bepalingsordening M_HLA_KB (DNA_acceptatie, DNA_ratio, DNA_concentratie)</t>
  </si>
  <si>
    <t>Weghalen meeste externe comments voor &lt;TH_STAT_BG_Testlimitaties_v01 en TH_SB_Testlimitaties_v01 + Aanpassen tekst</t>
  </si>
  <si>
    <t>Automatische autorisatie M_TAR_SCRec en M_HLATyp_Etnier</t>
  </si>
  <si>
    <t>Toevoegen van keuze 'niet relevant' bij MD DRB345</t>
  </si>
  <si>
    <t>Uitzetten automatische autorisatie M_TAR_SCRec</t>
  </si>
  <si>
    <t>Toevoegen BN035, BN036 en BN037 (Wijzigingschecklist LVCB)</t>
  </si>
  <si>
    <t>1.3</t>
  </si>
  <si>
    <t>Wijziging prijs BN028 (Wijzigingschecklist Prijswijziging BN028)</t>
  </si>
  <si>
    <t>Toevoegen van B50(B21) en B50(B45) aan Bm1_MD en Bm2_MD</t>
  </si>
  <si>
    <r>
      <t>HPA-1a/b (P</t>
    </r>
    <r>
      <rPr>
        <sz val="10"/>
        <color rgb="FFFF0000"/>
        <rFont val="Segoe UI"/>
        <family val="2"/>
      </rPr>
      <t>l</t>
    </r>
    <r>
      <rPr>
        <sz val="10"/>
        <color theme="1"/>
        <rFont val="Segoe UI"/>
        <family val="2"/>
      </rPr>
      <t>A)</t>
    </r>
  </si>
  <si>
    <t>Prijslijst op website</t>
  </si>
  <si>
    <t>Verhogen BN prijzen met 1% op basis van gezondheidsindex.</t>
  </si>
  <si>
    <t>1.4</t>
  </si>
  <si>
    <t>Toevoegen van kolom met WPs</t>
  </si>
  <si>
    <t>Toevoegen van M_075</t>
  </si>
  <si>
    <t>Toevoegen Studie Novartis</t>
  </si>
  <si>
    <t>Aanpassen BN prijzen op basis van Wijzigingschecklist 20140422</t>
  </si>
  <si>
    <t>1.5</t>
  </si>
  <si>
    <t>Toevoegen van studie Novartis TRANSFORM</t>
  </si>
  <si>
    <t>Toevoegen van studie MERCK DRUG14-475</t>
  </si>
  <si>
    <t xml:space="preserve">Mastertabel </t>
  </si>
  <si>
    <t>Wijziging volgnummer bloedgroep_ext volgens IH config</t>
  </si>
  <si>
    <t>B27: Double Blind Entry = Ja</t>
  </si>
  <si>
    <t>Toevoegen van M_TC_zGALA</t>
  </si>
  <si>
    <t>Toevoegen ABOm1, ABOm2, RHDm, DPB1HR1 en DPB1HR2 (cfr. wijzigingschecklist)</t>
  </si>
  <si>
    <t>Toevoegen M_EKE NEQ DISEASE</t>
  </si>
  <si>
    <t>Toevoegen bilan M_076, M_0761 en M_0762</t>
  </si>
  <si>
    <t>Mastertabel en Prestatiecode</t>
  </si>
  <si>
    <t>Toevoegen 555376 aan M_021</t>
  </si>
  <si>
    <t>Toevoegen van studie IWT-TEMPLATE</t>
  </si>
  <si>
    <t>Toevoegen M_0568, M_0569, M_077, M_0771, M_BM2: DPB1</t>
  </si>
  <si>
    <t>RFS</t>
  </si>
  <si>
    <t>Checklist Wijzigingsbeheer: wijziging RIZIV nomenclatuur</t>
  </si>
  <si>
    <t>2017 03 28</t>
  </si>
  <si>
    <t>Checklist Wijzigingsbeheer: wijziging RBC genotypering</t>
  </si>
  <si>
    <t>Checklist Wijzigingsbeheer: wijziging GLIMS Donor theek</t>
  </si>
  <si>
    <t>Alle tabbladen</t>
  </si>
  <si>
    <t>Voettekst aangepast aan LKB wegens migratie van mastertabel HILA en BL</t>
  </si>
  <si>
    <t>Mastertabel en Keuzelijsten</t>
  </si>
  <si>
    <t>Mastertabel hernoemd naar Mastertabel HILA en Keuzelijsten HILA</t>
  </si>
  <si>
    <t>Historiek BL wordt toegevoegd</t>
  </si>
  <si>
    <t>zie hieronder</t>
  </si>
  <si>
    <t>20130710</t>
  </si>
  <si>
    <t>Mastertabel (0.1)</t>
  </si>
  <si>
    <t>Eerste versie</t>
  </si>
  <si>
    <t>20150415</t>
  </si>
  <si>
    <t>Mastertabel (1.0) en Keuzelijsten (1.0)</t>
  </si>
  <si>
    <t>Mastertabel en keuzelijsten werden gefinaliseerd voor rondsturen</t>
  </si>
  <si>
    <t>20150522</t>
  </si>
  <si>
    <t>Mastertabel (1.1)</t>
  </si>
  <si>
    <t>Toevoegen DummyTS en NIResultaat</t>
  </si>
  <si>
    <t>20150805</t>
  </si>
  <si>
    <t>Toevoegen kolom primaire testen en reflextesten (op vraag van UZB)</t>
  </si>
  <si>
    <t>Aanvraagcodes BP (1.0)</t>
  </si>
  <si>
    <t>Aanmaak nieuwe tabbladen</t>
  </si>
  <si>
    <t>20150930</t>
  </si>
  <si>
    <t>Volledig document</t>
  </si>
  <si>
    <t>Benaming aanpassen Mastertabel IH --&gt; Mastertabel BL.  Wachtwoord blijft behouden</t>
  </si>
  <si>
    <t>20160413</t>
  </si>
  <si>
    <t>Keuzelijsten (1.2)</t>
  </si>
  <si>
    <t>Aanpassing keuzelijst identificatie (wordt uitgevoerd op 20/04/2016)</t>
  </si>
  <si>
    <t>Mastertabel v1.1</t>
  </si>
  <si>
    <t>D6 beschrijving aangepast van resus D (inclusief zwakke D) naar Resus D variant (DVI+)</t>
  </si>
  <si>
    <t>20160415</t>
  </si>
  <si>
    <t>Aanmaken DummyOA_TS</t>
  </si>
  <si>
    <t>20160929</t>
  </si>
  <si>
    <t>Mastertabel v1.2</t>
  </si>
  <si>
    <t>Schrappen fenotype horende bij titraties</t>
  </si>
  <si>
    <t>20161005</t>
  </si>
  <si>
    <t>Toevoegen Resultaat_Scr_KT</t>
  </si>
  <si>
    <t>20161014</t>
  </si>
  <si>
    <t>Ordening rode testen aanvullen</t>
  </si>
  <si>
    <t>20161212</t>
  </si>
  <si>
    <t>Aanpassen van wijzigingen n.a.v. Checklist Wijzigingsbeheer - WP Identificatie en Checklist Wijzigingsbeheer - RIZIV nomenclatuur</t>
  </si>
  <si>
    <t>20170221</t>
  </si>
  <si>
    <t>Toevoegen van nieuwe antigenen</t>
  </si>
  <si>
    <t>Keuzelijsten BL v1.2</t>
  </si>
  <si>
    <t>Keuzelijst antigenen 'niet uitvoerbaar' vervangen door 'niet interpreteerbaar'</t>
  </si>
  <si>
    <t>Kolom type werd toegevoegd om onderscheid te maken tussen HFA antigenen en andere antigenen</t>
  </si>
  <si>
    <t>Mastertabel BL v1.2</t>
  </si>
  <si>
    <t>dum_ag testen en Cont_ind werden allen verwijderd</t>
  </si>
  <si>
    <t>vb_verz_op en vb_ontv_op werden allen verwijderd</t>
  </si>
  <si>
    <t>volgnummer vb_verz_naar gewijzigd naar aaaayaae zodat het op einde van lijst komt</t>
  </si>
  <si>
    <t>Keuzelijsten antigenen werden hernoemd</t>
  </si>
  <si>
    <t>Verwijderen Foetale cellen: KL_aantalgeteld, KL_aantalpos, fetpos_neg, KL_aantal_ml</t>
  </si>
  <si>
    <t>2017 10 13</t>
  </si>
  <si>
    <t>Automatische autorisatie titer anti_A, anti_B</t>
  </si>
  <si>
    <t>Toevoegen van HLA match en DSA</t>
  </si>
  <si>
    <t>Toevoegen van Extern commentaar bij Uvar_mol</t>
  </si>
  <si>
    <t>Automatische AUT nat_anti_A, nat_anti_b, IMM_a_A, IMM_a_B + DBE</t>
  </si>
  <si>
    <t>Keuzelijsten BL</t>
  </si>
  <si>
    <t>Uniformisatie keuzelijsten nat_anti_A, nat_anti_b, IMM_a_A, IMM_a_B naar aA/aB en extra "eerste ingave"</t>
  </si>
  <si>
    <t>Opkuis en uniformisatie naar volgende keuzelijsten: ABO_RMR, CcEe_RMR, zout, Mima, IC, IS, KP, INF</t>
  </si>
  <si>
    <t>2017 09 12</t>
  </si>
  <si>
    <t>Sequence nummers</t>
  </si>
  <si>
    <t>Export sequence nummers met nieuwe testen NGS</t>
  </si>
  <si>
    <t>2017 09 25</t>
  </si>
  <si>
    <t>Aanpassingen NGS en deleten van kolommen met bilans.
Toevoegen van tabblad met Prestatiecodes per bilan.</t>
  </si>
  <si>
    <t>2017 10 16</t>
  </si>
  <si>
    <t>Hernieuwing keuzelijst</t>
  </si>
  <si>
    <t>2018 10 16</t>
  </si>
  <si>
    <t>2017 10 26</t>
  </si>
  <si>
    <t>Toevoegen I_RefNr en I_Deadline</t>
  </si>
  <si>
    <t>2018 01 09</t>
  </si>
  <si>
    <t>Toevoegen Flowcytometrie</t>
  </si>
  <si>
    <t>2018 01 23</t>
  </si>
  <si>
    <t>Toevoegen DummyUZB</t>
  </si>
  <si>
    <t>2018 02 02</t>
  </si>
  <si>
    <t>Tag toegevoegd aan uniforme keuzelijst voor antigenen</t>
  </si>
  <si>
    <t>Toevoegen van testen beschreven in CWB EKS-20171019A -  CSL Behring.</t>
  </si>
  <si>
    <t>Bepaling 'Opmerking' AUT door KLB ipv automatisch wegens gebruik voor preanalytische vereisten</t>
  </si>
  <si>
    <t>2019 05 15</t>
  </si>
  <si>
    <t>Toevoegen van BN047: coeliakie en narcolepsie</t>
  </si>
  <si>
    <t>2018 12 04</t>
  </si>
  <si>
    <t>Toevoegen van Order_patient</t>
  </si>
  <si>
    <t>2019 01 24</t>
  </si>
  <si>
    <t>Toevoegen van alle LinkSeq properties 'xxx_LS' en DQA1m_Defintief met bijhorende nieuwe aanvraagcodes 'xxx_LS'</t>
  </si>
  <si>
    <t>Export sequence nummers met nieuwe testen LS</t>
  </si>
  <si>
    <t>2019 03 21</t>
  </si>
  <si>
    <t>Cont_Cw toegevoegd</t>
  </si>
  <si>
    <t>2019 04 08</t>
  </si>
  <si>
    <t>Max regels waren foutief opgelijst voor BL, deze werden gecorrigeerd</t>
  </si>
  <si>
    <t>2019 05 08</t>
  </si>
  <si>
    <t>Export sequence nummers</t>
  </si>
  <si>
    <t>2019 05 20</t>
  </si>
  <si>
    <t>M_Carry_Over_CDC toevoegen</t>
  </si>
  <si>
    <t>2019 10 30</t>
  </si>
  <si>
    <t>Keuzelijsten HILA</t>
  </si>
  <si>
    <t>Keuzelijst 'Spec_Plaatjes":Toevoegen anti-HPA4b (anti-Yuka)</t>
  </si>
  <si>
    <t>2020 10 30</t>
  </si>
  <si>
    <t>Toevoegen van accreditatiekolommen BELAC en EFI.</t>
  </si>
  <si>
    <t>Toevoegen van accreditatiekolommen BELAC.</t>
  </si>
  <si>
    <t>2021 03 19</t>
  </si>
  <si>
    <t>DAL</t>
  </si>
  <si>
    <t>SSO m1,m2,m1_MD,m2_MD voor A,B,C,DRB1,DQB1 'confirmatie' van 'LT' naar 'Biomedisch expert' gewijzigd en 'autorisatie' van 'KLB' naar 'automatisch' gewijzigd</t>
  </si>
  <si>
    <t>Aanvraagpaden HILA</t>
  </si>
  <si>
    <t>Toevoegen van aanvraagpaden HILA met vaste leden van bilan</t>
  </si>
  <si>
    <t>HLA genotype, coeliakie-geass.= BELAC = yes + GLIMS aanpassing</t>
  </si>
  <si>
    <t>DVBFUNGLIMS-41</t>
  </si>
  <si>
    <t>HLA genotype, narcolepsie-geass.= BELAC = yes + GLIMS aanpassing</t>
  </si>
  <si>
    <t>HLA genotype, retinop.-geass A29= BELAC = yes + GLIMS aanpassing</t>
  </si>
  <si>
    <t>HLA genotype, retinop.-geass. B44= BELAC = yes + GLIMS aanpassing</t>
  </si>
  <si>
    <t>HLA-B51= BELAC = yes + GLIMS aanpassing</t>
  </si>
  <si>
    <t>NIMA= BELAC = Admin</t>
  </si>
  <si>
    <t>KIR Ligand Mismatch= BELAC = Admin</t>
  </si>
  <si>
    <t>KIR Ligand Mismatch Groep= BELAC = Admin</t>
  </si>
  <si>
    <t>Unacceptable Ag, historisch= BELAC = Admin</t>
  </si>
  <si>
    <t>% virtuele PRA= BELAC = Admin</t>
  </si>
  <si>
    <t>Prospectieve kruisproef vereist= BELAC = Admin</t>
  </si>
  <si>
    <t>Historische stalen geselecteerd= BELAC = Admin</t>
  </si>
  <si>
    <t>Identificatie orgaandonor= BELAC = Admin</t>
  </si>
  <si>
    <t>Opmerkingen:= BELAC = Admin</t>
  </si>
  <si>
    <t>Ordernummer van patiënt= BELAC = Admin</t>
  </si>
  <si>
    <t>Bron van specimen= BELAC = Admin</t>
  </si>
  <si>
    <t>Aangevraagd pad= BELAC = Admin</t>
  </si>
  <si>
    <t>Orgaan= BELAC = Admin</t>
  </si>
  <si>
    <t>Bloedgroep ENIS= BELAC = Admin</t>
  </si>
  <si>
    <t>Bloedgroep check= BELAC = Admin</t>
  </si>
  <si>
    <t>Datum recent staal= BELAC = Admin</t>
  </si>
  <si>
    <t>Terugdraaien van: SSO m1,m2,m1_MD,m2_MD voor A,B,C,DRB1,DQB1 'confirmatie' van 'LT' naar 'Biomedisch expert' gewijzigd en 'autorisatie' van 'KLB' naar 'automatisch' gewijzigd</t>
  </si>
  <si>
    <t>Am2_MD_HR, Bm2_MD_HR, Cm2_MD_HR, DRB1m2_MD_HR, DQB1m2_MD_HR, DRB3_2_MD, DRB4_2_MD, DRB5_2_MD (SBT) deactiveren</t>
  </si>
  <si>
    <t>DPB1HR1 en DPB1HR2: BELAC en EFI = yes voor historische resultaten. Momenteel enkel nog in gebruik in geval van uitbesteding naar Histogenetics (ASHI geaccrediteerd)</t>
  </si>
  <si>
    <t>Vermelden van ASHI bij outsourcing + externe commentaar SBT_Histogenetics</t>
  </si>
  <si>
    <t>KMO</t>
  </si>
  <si>
    <t>Aanpassing linken naar Mastertabel HILA
Verbeteren van de lay-out en link naar aanvraagpaden</t>
  </si>
  <si>
    <t>Historiek website</t>
  </si>
  <si>
    <t>opstart werkblad</t>
  </si>
  <si>
    <t>JKE</t>
  </si>
  <si>
    <t>Correctie M_B27 kolommen en 'Double Blind Entry' (nee) en 'confirmatie' (automatisch).</t>
  </si>
  <si>
    <t>DVBFUNGLIMS-17</t>
  </si>
  <si>
    <t>2023 03 24</t>
  </si>
  <si>
    <t>RNE</t>
  </si>
  <si>
    <t>Correctie TAT van 14 naar 16 dagen voor: Int_coeliakie, 	Int_narcolepsie, AmHR1_NMDP,AmHR2_NMDP, BmHR1_NMDP,BmHR2_NMDP, CmHR1_NMDP, CmHR2_NMDP, DRB1HR1_NMDP, DRB1HR2_NMDP, DQA1AL1_conc, DQA1AL2_conc, DQB1HR1_NMDP, DQB1HR2_NMDP, DRB3_1_MD, DRB3_2_MD, DRB3_1_conc, DRB3_2_conc, DRB4_1_MD,DRB4_2_MD, DRB4_1_MD, DRB4_2_MD, DRB4_1_conc, DRB4_2_conc, DRB5_1_MD, DRB5_2_MD,DRB5_1_conc,DRB5_2_conc, DPA1AL1_conc, DPA1AL2_conc, DPB1m1_conc, DPB1m2_conc, DPB1AL1_conc, DPB1AL2_conc</t>
  </si>
  <si>
    <t>Correctie TAT M_Anti_HLA_ E en M_Anti_HLA_ II_E van 7 naar 14 dagen</t>
  </si>
  <si>
    <t>Wijziging 'yes' naar 'no' voor Lua</t>
  </si>
  <si>
    <t>2023 06 01</t>
  </si>
  <si>
    <t>CWB Overname MUD match UZL door HILA: toevoeging analyse M_MUD_SearchUZL</t>
  </si>
  <si>
    <t>DVBFUNGLIMS-111</t>
  </si>
  <si>
    <t>Toevoeging analyse voor Dummy TSN</t>
  </si>
  <si>
    <t>Wijziging 'no' naar 'yes' voor Lua</t>
  </si>
  <si>
    <t>Wijziging inhoud kolommen Ingave, WP, double blink entry (correctie) en confirmatie voor analyses SSP (=alle analyses met '_LS') n.a.v. nieuwe LinkSeq koppeling</t>
  </si>
  <si>
    <t>DVBFUNGLIMS-46</t>
  </si>
  <si>
    <t>11 loci protocol Histogenetics: Toevoegen DPA1HR, DQA1HR, DRB3HR, DRB4HR en DRB5HR. Aanpassen bestaande bepaling M_A_HR, M_B_HR, M_C_HR, M_DRB1_HR, M_DQB1_HR  en M_DPB1_HR.</t>
  </si>
  <si>
    <t>DVBFUNGLIMS-131</t>
  </si>
  <si>
    <t>CWB FluoQubes -vERYfy - FluoGene v1.8.0.0 - wijziging BELAC accreditatie status van ? Naar no voor de analyses M_RBC_SSP en M_RBC</t>
  </si>
  <si>
    <t>DVBFUNGLIMS-216</t>
  </si>
  <si>
    <t xml:space="preserve">CWB nieuw aanvraagpad HR HLA bilan - toevoeging aanvraagpad + aanpassing prestatiecodes en maxima verrekencodes </t>
  </si>
  <si>
    <t>DVBFUNGLIMS-171</t>
  </si>
  <si>
    <t>CMS</t>
  </si>
  <si>
    <t>Trigram</t>
  </si>
  <si>
    <r>
      <t xml:space="preserve">CWB - LD fase 2-Herziening aanvraagpaden LD-Donor (M_009, M_010)
</t>
    </r>
    <r>
      <rPr>
        <u/>
        <sz val="10"/>
        <rFont val="Segoe UI"/>
        <family val="2"/>
      </rPr>
      <t xml:space="preserve">tabblad mastertabel HILA: 
</t>
    </r>
    <r>
      <rPr>
        <sz val="10"/>
        <rFont val="Segoe UI"/>
        <family val="2"/>
      </rPr>
      <t xml:space="preserve">M_LRD_archief verwijderen
</t>
    </r>
    <r>
      <rPr>
        <u/>
        <sz val="10"/>
        <rFont val="Segoe UI"/>
        <family val="2"/>
      </rPr>
      <t>Tabblad aanvraagpaden HILA</t>
    </r>
    <r>
      <rPr>
        <sz val="10"/>
        <rFont val="Segoe UI"/>
        <family val="2"/>
      </rPr>
      <t xml:space="preserve">
* LRD wijzigen naar LD
* verwijderen 2de kruisproef met archief staal bij nier receptor versus LRD (M_0082) 
* M_009: 2 ACD tubes verwijderen + aanpassing inhoud: HR NGS: A, B, C, DRB1, DQA1,DQB1, DPA1, DPB1, DRB3/4/5
* M_010: aanpassing inhoud: SSO A, B, C, DR, DQ
Verwijdering van oude hyperlinks bij analyses die in kolom 'website' met 'neen' staan aangeduid</t>
    </r>
  </si>
  <si>
    <t>2025 07 01</t>
  </si>
  <si>
    <t xml:space="preserve">* Historiek tabblad vervangen door tabblad wijzigingsbeheer
* Wijziging aan kop-en voettekst ikv nieuw eKMS Scilife (toevoeging strings). Datum laatste wijziging per tabblad blijft behouden (zie bovenstaande historiek voor datum laatste wijziging) en niet aangepast naar datum van deze wijziging. </t>
  </si>
  <si>
    <t>Afwerking CWB - Uitgebruikname HR SSP kits en pre DV1: M_A_HR_SSP, M_B_HR_SSP, M_C_HR_SSP, M_DRB1_HR_SSP, M_DQB1_HR_SSP verwijderen</t>
  </si>
  <si>
    <t>M_A_HR_SSP, M_B_HR_SSP, M_C_HR_SSP, M_DRB1_HR_SSP, M_DQB1_HR_SSP verwijderd</t>
  </si>
  <si>
    <t>2025 10 08</t>
  </si>
  <si>
    <t>Toevoegen IgA_DC_R, DC_IgA</t>
  </si>
  <si>
    <t>DVBFUNGLIMS-210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</si>
</sst>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mmdd"/>
    <numFmt numFmtId="165" formatCode="yyyy\ mm\ dd"/>
  </numFmts>
  <fonts count="58" x14ac:knownFonts="1">
    <font>
      <sz val="11"/>
      <color theme="1"/>
      <name val="Trebuchet MS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theme="1"/>
      <name val="Segoe UI"/>
      <family val="2"/>
    </font>
    <font>
      <b/>
      <sz val="11"/>
      <color theme="1"/>
      <name val="Trebuchet MS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1"/>
      <name val="Trebuchet MS"/>
      <family val="2"/>
    </font>
    <font>
      <sz val="11"/>
      <name val="Trebuchet MS"/>
      <family val="2"/>
    </font>
    <font>
      <sz val="11"/>
      <color rgb="FFFF0000"/>
      <name val="Trebuchet MS"/>
      <family val="2"/>
    </font>
    <font>
      <b/>
      <sz val="10"/>
      <color theme="1"/>
      <name val="Trebuchet MS"/>
      <family val="2"/>
    </font>
    <font>
      <sz val="10"/>
      <color theme="1"/>
      <name val="Trebuchet MS"/>
      <family val="2"/>
    </font>
    <font>
      <sz val="10"/>
      <name val="Trebuchet MS"/>
      <family val="2"/>
    </font>
    <font>
      <b/>
      <sz val="10"/>
      <name val="Trebuchet MS"/>
      <family val="2"/>
    </font>
    <font>
      <sz val="11"/>
      <color theme="1"/>
      <name val="Trebuchet MS"/>
      <family val="2"/>
    </font>
    <font>
      <sz val="10"/>
      <name val="Segoe UI"/>
      <family val="2"/>
    </font>
    <font>
      <b/>
      <sz val="10"/>
      <name val="Segoe UI"/>
      <family val="2"/>
    </font>
    <font>
      <i/>
      <sz val="10"/>
      <name val="Segoe UI"/>
      <family val="2"/>
    </font>
    <font>
      <b/>
      <sz val="9"/>
      <name val="Segoe UI"/>
      <family val="2"/>
    </font>
    <font>
      <sz val="9"/>
      <name val="Segoe UI"/>
      <family val="2"/>
    </font>
    <font>
      <i/>
      <sz val="9"/>
      <name val="Segoe UI"/>
      <family val="2"/>
    </font>
    <font>
      <b/>
      <sz val="10"/>
      <color theme="1"/>
      <name val="Segoe UI"/>
      <family val="2"/>
    </font>
    <font>
      <b/>
      <i/>
      <sz val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0" tint="-0.14999847407452621"/>
      <name val="Trebuchet MS"/>
      <family val="2"/>
    </font>
    <font>
      <b/>
      <sz val="10"/>
      <color theme="1"/>
      <name val="Verdana"/>
      <family val="2"/>
    </font>
    <font>
      <strike/>
      <sz val="10"/>
      <color theme="1"/>
      <name val="Verdana"/>
      <family val="2"/>
    </font>
    <font>
      <b/>
      <strike/>
      <sz val="10"/>
      <name val="Segoe UI"/>
      <family val="2"/>
    </font>
    <font>
      <strike/>
      <sz val="10"/>
      <name val="Segoe UI"/>
      <family val="2"/>
    </font>
    <font>
      <u/>
      <sz val="11"/>
      <color theme="10"/>
      <name val="Trebuchet MS"/>
      <family val="2"/>
    </font>
    <font>
      <b/>
      <sz val="10"/>
      <color rgb="FFFF0000"/>
      <name val="Segoe UI"/>
      <family val="2"/>
    </font>
    <font>
      <b/>
      <u/>
      <sz val="10"/>
      <color rgb="FFFF0000"/>
      <name val="Segoe UI"/>
      <family val="2"/>
    </font>
    <font>
      <b/>
      <sz val="10"/>
      <color rgb="FF00B050"/>
      <name val="Segoe UI"/>
      <family val="2"/>
    </font>
    <font>
      <b/>
      <u/>
      <sz val="10"/>
      <color rgb="FF00B050"/>
      <name val="Segoe UI"/>
      <family val="2"/>
    </font>
    <font>
      <b/>
      <sz val="10"/>
      <color rgb="FF0070C0"/>
      <name val="Segoe UI"/>
      <family val="2"/>
    </font>
    <font>
      <b/>
      <sz val="10"/>
      <color rgb="FF7030A0"/>
      <name val="Segoe UI"/>
      <family val="2"/>
    </font>
    <font>
      <b/>
      <sz val="10"/>
      <color theme="0"/>
      <name val="Segoe UI"/>
      <family val="2"/>
    </font>
    <font>
      <b/>
      <sz val="11"/>
      <name val="Segoe UI"/>
      <family val="2"/>
    </font>
    <font>
      <sz val="10"/>
      <color rgb="FF0070C0"/>
      <name val="Segoe UI"/>
      <family val="2"/>
    </font>
    <font>
      <u/>
      <sz val="11"/>
      <color rgb="FF0070C0"/>
      <name val="Segoe UI"/>
      <family val="2"/>
    </font>
    <font>
      <sz val="11"/>
      <color theme="1"/>
      <name val="Segoe UI"/>
      <family val="2"/>
    </font>
    <font>
      <sz val="12"/>
      <name val="Trebuchet MS"/>
      <family val="2"/>
    </font>
    <font>
      <b/>
      <sz val="12"/>
      <name val="Trebuchet MS"/>
      <family val="2"/>
    </font>
    <font>
      <sz val="10"/>
      <color rgb="FFFF0000"/>
      <name val="Segoe UI"/>
      <family val="2"/>
    </font>
    <font>
      <u/>
      <sz val="10"/>
      <name val="Segoe UI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6" fillId="0" borderId="0"/>
    <xf numFmtId="0" fontId="26" fillId="0" borderId="0"/>
    <xf numFmtId="0" fontId="42" fillId="0" borderId="0" applyNumberFormat="0" applyFill="0" applyBorder="0" applyAlignment="0" applyProtection="0"/>
    <xf numFmtId="0" fontId="6" fillId="0" borderId="0"/>
  </cellStyleXfs>
  <cellXfs count="292">
    <xf numFmtId="0" fontId="0" fillId="0" borderId="0" xfId="0"/>
    <xf numFmtId="0" fontId="16" fillId="0" borderId="0" xfId="0" applyFont="1"/>
    <xf numFmtId="0" fontId="23" fillId="0" borderId="1" xfId="0" applyFont="1" applyBorder="1" applyAlignment="1">
      <alignment vertical="top" wrapText="1"/>
    </xf>
    <xf numFmtId="0" fontId="23" fillId="0" borderId="0" xfId="0" applyFont="1"/>
    <xf numFmtId="0" fontId="23" fillId="0" borderId="0" xfId="0" applyFont="1" applyAlignment="1">
      <alignment vertical="top" wrapText="1"/>
    </xf>
    <xf numFmtId="0" fontId="22" fillId="4" borderId="1" xfId="0" applyFont="1" applyFill="1" applyBorder="1"/>
    <xf numFmtId="0" fontId="22" fillId="4" borderId="1" xfId="0" applyFont="1" applyFill="1" applyBorder="1" applyAlignment="1">
      <alignment vertical="top" wrapText="1"/>
    </xf>
    <xf numFmtId="0" fontId="23" fillId="0" borderId="3" xfId="0" applyFont="1" applyBorder="1" applyAlignment="1">
      <alignment vertical="top"/>
    </xf>
    <xf numFmtId="0" fontId="23" fillId="0" borderId="1" xfId="0" applyFont="1" applyBorder="1" applyAlignment="1">
      <alignment vertical="top"/>
    </xf>
    <xf numFmtId="0" fontId="24" fillId="0" borderId="1" xfId="0" applyFont="1" applyBorder="1" applyAlignment="1">
      <alignment vertical="top" wrapText="1"/>
    </xf>
    <xf numFmtId="0" fontId="24" fillId="0" borderId="0" xfId="0" applyFont="1" applyBorder="1" applyAlignment="1">
      <alignment vertical="top" wrapText="1"/>
    </xf>
    <xf numFmtId="0" fontId="24" fillId="0" borderId="1" xfId="0" applyFont="1" applyFill="1" applyBorder="1" applyAlignment="1">
      <alignment vertical="top"/>
    </xf>
    <xf numFmtId="0" fontId="24" fillId="0" borderId="1" xfId="0" applyFont="1" applyFill="1" applyBorder="1"/>
    <xf numFmtId="0" fontId="25" fillId="4" borderId="1" xfId="0" applyFont="1" applyFill="1" applyBorder="1"/>
    <xf numFmtId="0" fontId="24" fillId="0" borderId="1" xfId="0" applyFont="1" applyFill="1" applyBorder="1" applyAlignment="1">
      <alignment vertical="top" wrapText="1"/>
    </xf>
    <xf numFmtId="0" fontId="24" fillId="0" borderId="1" xfId="0" applyFont="1" applyBorder="1"/>
    <xf numFmtId="0" fontId="24" fillId="0" borderId="0" xfId="0" applyFont="1"/>
    <xf numFmtId="0" fontId="24" fillId="0" borderId="0" xfId="0" applyFont="1" applyAlignment="1">
      <alignment vertical="top" wrapText="1"/>
    </xf>
    <xf numFmtId="0" fontId="23" fillId="0" borderId="1" xfId="0" applyFont="1" applyFill="1" applyBorder="1" applyAlignment="1">
      <alignment vertical="top" wrapText="1"/>
    </xf>
    <xf numFmtId="0" fontId="20" fillId="0" borderId="1" xfId="0" applyFont="1" applyBorder="1" applyAlignment="1">
      <alignment horizontal="left" vertical="center"/>
    </xf>
    <xf numFmtId="0" fontId="0" fillId="0" borderId="0" xfId="0" applyAlignment="1"/>
    <xf numFmtId="0" fontId="27" fillId="0" borderId="1" xfId="0" applyFont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0" fontId="27" fillId="0" borderId="1" xfId="0" applyFont="1" applyFill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/>
    </xf>
    <xf numFmtId="0" fontId="30" fillId="0" borderId="0" xfId="0" applyFont="1" applyBorder="1" applyAlignment="1">
      <alignment vertical="center" wrapText="1"/>
    </xf>
    <xf numFmtId="0" fontId="30" fillId="8" borderId="1" xfId="0" applyFont="1" applyFill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left" vertical="center" wrapText="1"/>
    </xf>
    <xf numFmtId="0" fontId="30" fillId="5" borderId="1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vertical="center" wrapText="1"/>
    </xf>
    <xf numFmtId="0" fontId="31" fillId="0" borderId="1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vertical="center"/>
    </xf>
    <xf numFmtId="0" fontId="31" fillId="0" borderId="1" xfId="0" applyFont="1" applyFill="1" applyBorder="1" applyAlignment="1">
      <alignment horizontal="left" vertical="center"/>
    </xf>
    <xf numFmtId="0" fontId="31" fillId="0" borderId="1" xfId="0" applyFont="1" applyFill="1" applyBorder="1" applyAlignment="1">
      <alignment vertical="center"/>
    </xf>
    <xf numFmtId="0" fontId="31" fillId="0" borderId="1" xfId="0" applyFont="1" applyBorder="1" applyAlignment="1">
      <alignment vertical="center" wrapText="1"/>
    </xf>
    <xf numFmtId="0" fontId="31" fillId="0" borderId="1" xfId="0" applyFont="1" applyFill="1" applyBorder="1" applyAlignment="1">
      <alignment vertical="center" wrapText="1"/>
    </xf>
    <xf numFmtId="0" fontId="31" fillId="0" borderId="1" xfId="0" applyFont="1" applyBorder="1" applyAlignment="1">
      <alignment horizontal="left" vertical="center"/>
    </xf>
    <xf numFmtId="0" fontId="31" fillId="5" borderId="1" xfId="0" applyFont="1" applyFill="1" applyBorder="1" applyAlignment="1">
      <alignment horizontal="left" vertical="center" wrapText="1"/>
    </xf>
    <xf numFmtId="0" fontId="31" fillId="5" borderId="1" xfId="0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vertical="center"/>
    </xf>
    <xf numFmtId="0" fontId="31" fillId="3" borderId="1" xfId="0" applyFont="1" applyFill="1" applyBorder="1" applyAlignment="1">
      <alignment horizontal="left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 wrapText="1"/>
    </xf>
    <xf numFmtId="0" fontId="32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28" fillId="0" borderId="1" xfId="0" applyFont="1" applyBorder="1" applyAlignment="1">
      <alignment horizontal="left"/>
    </xf>
    <xf numFmtId="0" fontId="28" fillId="0" borderId="1" xfId="0" applyFont="1" applyBorder="1" applyAlignment="1">
      <alignment vertical="center" wrapText="1"/>
    </xf>
    <xf numFmtId="0" fontId="28" fillId="0" borderId="1" xfId="0" applyFont="1" applyFill="1" applyBorder="1" applyAlignment="1">
      <alignment vertical="top" wrapText="1"/>
    </xf>
    <xf numFmtId="0" fontId="27" fillId="0" borderId="1" xfId="0" applyFont="1" applyBorder="1"/>
    <xf numFmtId="0" fontId="27" fillId="0" borderId="1" xfId="0" applyFont="1" applyBorder="1" applyAlignment="1">
      <alignment horizontal="left" vertical="top" wrapText="1"/>
    </xf>
    <xf numFmtId="0" fontId="28" fillId="5" borderId="1" xfId="0" applyFont="1" applyFill="1" applyBorder="1" applyAlignment="1">
      <alignment horizontal="left" vertical="center" wrapText="1"/>
    </xf>
    <xf numFmtId="0" fontId="28" fillId="5" borderId="1" xfId="0" applyFont="1" applyFill="1" applyBorder="1" applyAlignment="1">
      <alignment horizontal="left" vertical="top" wrapText="1"/>
    </xf>
    <xf numFmtId="0" fontId="28" fillId="5" borderId="1" xfId="0" applyFont="1" applyFill="1" applyBorder="1" applyAlignment="1">
      <alignment horizontal="center" vertical="top" wrapText="1"/>
    </xf>
    <xf numFmtId="0" fontId="27" fillId="0" borderId="1" xfId="0" applyFont="1" applyBorder="1" applyAlignment="1">
      <alignment vertical="top"/>
    </xf>
    <xf numFmtId="0" fontId="27" fillId="0" borderId="1" xfId="0" applyFont="1" applyBorder="1" applyAlignment="1">
      <alignment vertical="top" wrapText="1"/>
    </xf>
    <xf numFmtId="0" fontId="27" fillId="0" borderId="1" xfId="0" applyFont="1" applyFill="1" applyBorder="1"/>
    <xf numFmtId="0" fontId="27" fillId="0" borderId="1" xfId="0" applyFont="1" applyFill="1" applyBorder="1" applyAlignment="1">
      <alignment horizontal="left" vertical="top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wrapText="1"/>
    </xf>
    <xf numFmtId="0" fontId="28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Fill="1" applyBorder="1" applyAlignment="1">
      <alignment vertical="top" wrapText="1"/>
    </xf>
    <xf numFmtId="0" fontId="27" fillId="2" borderId="1" xfId="0" applyFont="1" applyFill="1" applyBorder="1" applyAlignment="1">
      <alignment horizontal="left" vertical="top" wrapText="1"/>
    </xf>
    <xf numFmtId="0" fontId="28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center" wrapText="1"/>
    </xf>
    <xf numFmtId="0" fontId="16" fillId="0" borderId="1" xfId="0" applyFont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vertical="center" wrapText="1"/>
    </xf>
    <xf numFmtId="0" fontId="20" fillId="8" borderId="1" xfId="0" applyFont="1" applyFill="1" applyBorder="1" applyAlignment="1">
      <alignment vertical="center" wrapText="1"/>
    </xf>
    <xf numFmtId="0" fontId="20" fillId="8" borderId="1" xfId="0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/>
    </xf>
    <xf numFmtId="0" fontId="0" fillId="0" borderId="1" xfId="0" applyFont="1" applyBorder="1" applyAlignment="1">
      <alignment wrapText="1"/>
    </xf>
    <xf numFmtId="0" fontId="21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27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37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38" fillId="6" borderId="1" xfId="0" applyFont="1" applyFill="1" applyBorder="1"/>
    <xf numFmtId="0" fontId="38" fillId="3" borderId="0" xfId="0" applyFont="1" applyFill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5" borderId="1" xfId="0" applyFill="1" applyBorder="1"/>
    <xf numFmtId="0" fontId="38" fillId="13" borderId="1" xfId="0" applyFont="1" applyFill="1" applyBorder="1"/>
    <xf numFmtId="0" fontId="0" fillId="14" borderId="1" xfId="0" applyFill="1" applyBorder="1"/>
    <xf numFmtId="0" fontId="39" fillId="3" borderId="1" xfId="0" applyFont="1" applyFill="1" applyBorder="1" applyAlignment="1">
      <alignment horizontal="center" vertical="center"/>
    </xf>
    <xf numFmtId="0" fontId="38" fillId="15" borderId="1" xfId="0" applyFont="1" applyFill="1" applyBorder="1"/>
    <xf numFmtId="0" fontId="0" fillId="16" borderId="1" xfId="0" applyFill="1" applyBorder="1"/>
    <xf numFmtId="0" fontId="30" fillId="0" borderId="0" xfId="0" applyFont="1" applyBorder="1" applyAlignment="1">
      <alignment horizontal="center" vertical="center" wrapText="1"/>
    </xf>
    <xf numFmtId="0" fontId="28" fillId="0" borderId="2" xfId="0" applyFont="1" applyBorder="1" applyAlignment="1">
      <alignment vertical="center"/>
    </xf>
    <xf numFmtId="0" fontId="27" fillId="0" borderId="1" xfId="0" applyFont="1" applyBorder="1" applyAlignment="1">
      <alignment horizontal="center" vertical="top"/>
    </xf>
    <xf numFmtId="0" fontId="40" fillId="0" borderId="1" xfId="0" applyFont="1" applyBorder="1" applyAlignment="1">
      <alignment horizontal="left" vertical="center" wrapText="1"/>
    </xf>
    <xf numFmtId="0" fontId="41" fillId="0" borderId="1" xfId="0" applyFont="1" applyBorder="1"/>
    <xf numFmtId="0" fontId="27" fillId="17" borderId="1" xfId="0" applyFont="1" applyFill="1" applyBorder="1" applyAlignment="1">
      <alignment horizontal="center" vertical="top"/>
    </xf>
    <xf numFmtId="0" fontId="27" fillId="7" borderId="1" xfId="0" applyFont="1" applyFill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7" fillId="3" borderId="1" xfId="0" applyFont="1" applyFill="1" applyBorder="1" applyAlignment="1">
      <alignment horizontal="left" vertical="center"/>
    </xf>
    <xf numFmtId="0" fontId="27" fillId="3" borderId="1" xfId="0" applyFont="1" applyFill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center"/>
    </xf>
    <xf numFmtId="0" fontId="20" fillId="8" borderId="4" xfId="0" applyFont="1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32" fillId="0" borderId="1" xfId="0" applyFont="1" applyFill="1" applyBorder="1" applyAlignment="1">
      <alignment vertical="center" wrapText="1"/>
    </xf>
    <xf numFmtId="0" fontId="15" fillId="0" borderId="0" xfId="0" applyFont="1"/>
    <xf numFmtId="0" fontId="15" fillId="0" borderId="0" xfId="0" applyFont="1" applyAlignment="1">
      <alignment horizontal="left"/>
    </xf>
    <xf numFmtId="0" fontId="30" fillId="0" borderId="0" xfId="0" applyFont="1" applyFill="1" applyBorder="1" applyAlignment="1">
      <alignment horizontal="left" vertical="center" wrapText="1"/>
    </xf>
    <xf numFmtId="0" fontId="31" fillId="5" borderId="1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horizontal="left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left" vertical="center" wrapText="1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horizontal="center" vertical="center" wrapText="1"/>
    </xf>
    <xf numFmtId="0" fontId="31" fillId="0" borderId="0" xfId="0" applyFont="1" applyFill="1" applyBorder="1" applyAlignment="1">
      <alignment vertical="center"/>
    </xf>
    <xf numFmtId="0" fontId="30" fillId="8" borderId="1" xfId="0" applyFont="1" applyFill="1" applyBorder="1" applyAlignment="1">
      <alignment horizontal="left" vertical="center" wrapText="1"/>
    </xf>
    <xf numFmtId="0" fontId="30" fillId="8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vertical="center"/>
    </xf>
    <xf numFmtId="0" fontId="27" fillId="0" borderId="1" xfId="0" applyFont="1" applyFill="1" applyBorder="1" applyAlignment="1">
      <alignment vertical="center"/>
    </xf>
    <xf numFmtId="0" fontId="28" fillId="0" borderId="1" xfId="0" applyFont="1" applyBorder="1" applyAlignment="1">
      <alignment vertical="center"/>
    </xf>
    <xf numFmtId="0" fontId="31" fillId="0" borderId="1" xfId="2" applyFont="1" applyFill="1" applyBorder="1" applyAlignment="1">
      <alignment horizontal="left" vertical="center" wrapText="1"/>
    </xf>
    <xf numFmtId="0" fontId="31" fillId="0" borderId="1" xfId="0" applyFont="1" applyFill="1" applyBorder="1"/>
    <xf numFmtId="0" fontId="31" fillId="0" borderId="1" xfId="2" applyFont="1" applyFill="1" applyBorder="1" applyAlignment="1">
      <alignment horizontal="center" vertical="center" wrapText="1"/>
    </xf>
    <xf numFmtId="0" fontId="31" fillId="3" borderId="0" xfId="0" applyFont="1" applyFill="1" applyBorder="1" applyAlignment="1">
      <alignment vertical="center"/>
    </xf>
    <xf numFmtId="0" fontId="14" fillId="0" borderId="0" xfId="0" applyFont="1"/>
    <xf numFmtId="0" fontId="28" fillId="11" borderId="0" xfId="0" applyFont="1" applyFill="1" applyBorder="1" applyAlignment="1">
      <alignment horizontal="left" vertical="center"/>
    </xf>
    <xf numFmtId="0" fontId="27" fillId="0" borderId="0" xfId="0" applyFont="1" applyBorder="1" applyAlignment="1">
      <alignment horizontal="left" vertical="center"/>
    </xf>
    <xf numFmtId="0" fontId="28" fillId="9" borderId="0" xfId="0" applyFont="1" applyFill="1" applyBorder="1" applyAlignment="1">
      <alignment horizontal="left" vertical="center" wrapText="1"/>
    </xf>
    <xf numFmtId="0" fontId="34" fillId="9" borderId="0" xfId="0" applyFont="1" applyFill="1" applyBorder="1" applyAlignment="1">
      <alignment horizontal="left" vertical="center" wrapText="1"/>
    </xf>
    <xf numFmtId="0" fontId="28" fillId="11" borderId="0" xfId="0" applyFont="1" applyFill="1" applyBorder="1" applyAlignment="1">
      <alignment horizontal="left" vertical="center" wrapText="1"/>
    </xf>
    <xf numFmtId="0" fontId="27" fillId="9" borderId="0" xfId="0" applyFont="1" applyFill="1" applyBorder="1" applyAlignment="1">
      <alignment horizontal="left" vertical="center"/>
    </xf>
    <xf numFmtId="0" fontId="27" fillId="11" borderId="0" xfId="0" applyFont="1" applyFill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29" fillId="0" borderId="0" xfId="0" applyFont="1" applyBorder="1" applyAlignment="1">
      <alignment horizontal="left" vertical="center"/>
    </xf>
    <xf numFmtId="0" fontId="27" fillId="7" borderId="2" xfId="0" applyFont="1" applyFill="1" applyBorder="1" applyAlignment="1">
      <alignment horizontal="left" vertical="center"/>
    </xf>
    <xf numFmtId="0" fontId="29" fillId="7" borderId="2" xfId="0" applyFont="1" applyFill="1" applyBorder="1" applyAlignment="1">
      <alignment horizontal="left" vertical="center"/>
    </xf>
    <xf numFmtId="0" fontId="27" fillId="7" borderId="2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center" vertical="top" wrapText="1"/>
    </xf>
    <xf numFmtId="0" fontId="27" fillId="0" borderId="1" xfId="0" applyFont="1" applyFill="1" applyBorder="1" applyAlignment="1">
      <alignment horizontal="center" vertical="top"/>
    </xf>
    <xf numFmtId="0" fontId="30" fillId="0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3" fillId="0" borderId="0" xfId="0" applyFont="1" applyAlignment="1">
      <alignment horizontal="left" vertical="center"/>
    </xf>
    <xf numFmtId="0" fontId="12" fillId="0" borderId="0" xfId="0" applyFont="1"/>
    <xf numFmtId="0" fontId="31" fillId="0" borderId="1" xfId="0" applyFont="1" applyFill="1" applyBorder="1" applyAlignment="1">
      <alignment horizontal="left" vertical="center" wrapText="1"/>
    </xf>
    <xf numFmtId="0" fontId="0" fillId="0" borderId="0" xfId="0" applyFill="1"/>
    <xf numFmtId="0" fontId="0" fillId="0" borderId="0" xfId="0" applyBorder="1"/>
    <xf numFmtId="0" fontId="31" fillId="0" borderId="1" xfId="0" applyFont="1" applyFill="1" applyBorder="1" applyAlignment="1">
      <alignment horizontal="left" vertical="center" wrapText="1"/>
    </xf>
    <xf numFmtId="0" fontId="30" fillId="8" borderId="3" xfId="0" applyFont="1" applyFill="1" applyBorder="1" applyAlignment="1">
      <alignment horizontal="left" vertical="center" wrapText="1"/>
    </xf>
    <xf numFmtId="0" fontId="30" fillId="8" borderId="3" xfId="0" applyFont="1" applyFill="1" applyBorder="1" applyAlignment="1">
      <alignment horizontal="center" vertical="center" wrapText="1"/>
    </xf>
    <xf numFmtId="0" fontId="30" fillId="0" borderId="7" xfId="0" applyFont="1" applyFill="1" applyBorder="1" applyAlignment="1">
      <alignment vertical="top" wrapText="1"/>
    </xf>
    <xf numFmtId="0" fontId="8" fillId="0" borderId="0" xfId="0" applyFont="1"/>
    <xf numFmtId="0" fontId="28" fillId="0" borderId="1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27" fillId="0" borderId="5" xfId="0" applyFont="1" applyBorder="1" applyAlignment="1">
      <alignment vertical="top"/>
    </xf>
    <xf numFmtId="0" fontId="27" fillId="0" borderId="2" xfId="0" applyFont="1" applyBorder="1" applyAlignment="1">
      <alignment horizontal="left"/>
    </xf>
    <xf numFmtId="0" fontId="28" fillId="3" borderId="6" xfId="0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left"/>
    </xf>
    <xf numFmtId="0" fontId="31" fillId="0" borderId="1" xfId="0" applyFont="1" applyFill="1" applyBorder="1" applyAlignment="1">
      <alignment horizontal="left" vertical="center" wrapText="1"/>
    </xf>
    <xf numFmtId="0" fontId="21" fillId="0" borderId="0" xfId="0" applyFont="1"/>
    <xf numFmtId="0" fontId="31" fillId="0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 wrapText="1"/>
    </xf>
    <xf numFmtId="0" fontId="31" fillId="0" borderId="0" xfId="0" applyFont="1" applyAlignment="1">
      <alignment vertical="center"/>
    </xf>
    <xf numFmtId="0" fontId="20" fillId="0" borderId="0" xfId="0" applyFont="1"/>
    <xf numFmtId="0" fontId="27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vertical="center"/>
    </xf>
    <xf numFmtId="0" fontId="27" fillId="0" borderId="1" xfId="0" applyFont="1" applyFill="1" applyBorder="1" applyAlignment="1">
      <alignment horizontal="left" vertical="center" wrapText="1"/>
    </xf>
    <xf numFmtId="0" fontId="53" fillId="0" borderId="1" xfId="0" applyFont="1" applyFill="1" applyBorder="1"/>
    <xf numFmtId="0" fontId="52" fillId="0" borderId="1" xfId="3" applyFont="1" applyFill="1" applyBorder="1" applyAlignment="1">
      <alignment vertical="center"/>
    </xf>
    <xf numFmtId="0" fontId="11" fillId="0" borderId="1" xfId="0" applyFont="1" applyBorder="1"/>
    <xf numFmtId="0" fontId="52" fillId="0" borderId="1" xfId="3" applyFont="1" applyFill="1" applyBorder="1" applyAlignment="1">
      <alignment vertical="center" wrapText="1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 wrapText="1"/>
    </xf>
    <xf numFmtId="0" fontId="49" fillId="19" borderId="1" xfId="0" applyFont="1" applyFill="1" applyBorder="1" applyAlignment="1">
      <alignment horizontal="center" vertical="center" wrapText="1"/>
    </xf>
    <xf numFmtId="0" fontId="27" fillId="18" borderId="1" xfId="0" applyFont="1" applyFill="1" applyBorder="1" applyAlignment="1">
      <alignment horizontal="left" vertical="center" wrapText="1"/>
    </xf>
    <xf numFmtId="0" fontId="27" fillId="8" borderId="1" xfId="0" applyFont="1" applyFill="1" applyBorder="1" applyAlignment="1">
      <alignment vertical="center" wrapText="1"/>
    </xf>
    <xf numFmtId="0" fontId="10" fillId="0" borderId="1" xfId="0" applyFont="1" applyBorder="1"/>
    <xf numFmtId="0" fontId="7" fillId="0" borderId="1" xfId="0" applyFont="1" applyFill="1" applyBorder="1" applyAlignment="1">
      <alignment vertical="center"/>
    </xf>
    <xf numFmtId="0" fontId="51" fillId="0" borderId="1" xfId="0" applyFont="1" applyFill="1" applyBorder="1" applyAlignment="1">
      <alignment vertical="center"/>
    </xf>
    <xf numFmtId="0" fontId="9" fillId="0" borderId="1" xfId="0" applyFont="1" applyFill="1" applyBorder="1"/>
    <xf numFmtId="0" fontId="0" fillId="0" borderId="1" xfId="0" applyBorder="1"/>
    <xf numFmtId="0" fontId="30" fillId="0" borderId="1" xfId="0" applyFont="1" applyFill="1" applyBorder="1" applyAlignment="1">
      <alignment horizontal="left" vertical="center" wrapText="1"/>
    </xf>
    <xf numFmtId="0" fontId="54" fillId="3" borderId="0" xfId="4" applyFont="1" applyFill="1" applyAlignment="1">
      <alignment vertical="center"/>
    </xf>
    <xf numFmtId="0" fontId="55" fillId="3" borderId="0" xfId="4" applyFont="1" applyFill="1" applyAlignment="1">
      <alignment vertical="center"/>
    </xf>
    <xf numFmtId="0" fontId="6" fillId="3" borderId="0" xfId="4" applyFill="1" applyAlignment="1">
      <alignment vertical="center"/>
    </xf>
    <xf numFmtId="0" fontId="28" fillId="20" borderId="10" xfId="4" applyFont="1" applyFill="1" applyBorder="1" applyAlignment="1">
      <alignment horizontal="center" vertical="center"/>
    </xf>
    <xf numFmtId="0" fontId="28" fillId="20" borderId="11" xfId="4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31" fillId="0" borderId="1" xfId="0" quotePrefix="1" applyFont="1" applyBorder="1" applyAlignment="1">
      <alignment vertical="center" wrapText="1"/>
    </xf>
    <xf numFmtId="1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3" xfId="0" quotePrefix="1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wrapText="1"/>
    </xf>
    <xf numFmtId="0" fontId="5" fillId="0" borderId="1" xfId="0" quotePrefix="1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/>
    </xf>
    <xf numFmtId="0" fontId="5" fillId="3" borderId="0" xfId="4" applyFont="1" applyFill="1" applyBorder="1" applyAlignment="1">
      <alignment vertical="center"/>
    </xf>
    <xf numFmtId="0" fontId="5" fillId="3" borderId="0" xfId="4" applyFont="1" applyFill="1" applyAlignment="1">
      <alignment vertical="center"/>
    </xf>
    <xf numFmtId="0" fontId="5" fillId="3" borderId="4" xfId="4" applyFont="1" applyFill="1" applyBorder="1" applyAlignment="1">
      <alignment horizontal="center" vertical="center" wrapText="1"/>
    </xf>
    <xf numFmtId="0" fontId="5" fillId="3" borderId="1" xfId="4" applyFont="1" applyFill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8" fillId="20" borderId="16" xfId="4" applyFont="1" applyFill="1" applyBorder="1" applyAlignment="1">
      <alignment horizontal="center" vertical="center" wrapText="1"/>
    </xf>
    <xf numFmtId="0" fontId="28" fillId="20" borderId="17" xfId="4" applyFont="1" applyFill="1" applyBorder="1" applyAlignment="1">
      <alignment horizontal="center" vertical="center" wrapText="1"/>
    </xf>
    <xf numFmtId="0" fontId="33" fillId="10" borderId="17" xfId="0" applyFont="1" applyFill="1" applyBorder="1" applyAlignment="1">
      <alignment horizontal="center" vertical="center"/>
    </xf>
    <xf numFmtId="0" fontId="33" fillId="10" borderId="18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 wrapText="1"/>
    </xf>
    <xf numFmtId="0" fontId="5" fillId="3" borderId="1" xfId="4" applyFont="1" applyFill="1" applyBorder="1" applyAlignment="1">
      <alignment horizontal="left" vertical="center"/>
    </xf>
    <xf numFmtId="0" fontId="4" fillId="3" borderId="1" xfId="4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3" fillId="0" borderId="0" xfId="0" applyFont="1"/>
    <xf numFmtId="0" fontId="3" fillId="3" borderId="1" xfId="4" applyFont="1" applyFill="1" applyBorder="1" applyAlignment="1">
      <alignment vertical="center"/>
    </xf>
    <xf numFmtId="0" fontId="3" fillId="3" borderId="1" xfId="4" applyFont="1" applyFill="1" applyBorder="1" applyAlignment="1">
      <alignment horizontal="center" vertical="center"/>
    </xf>
    <xf numFmtId="0" fontId="2" fillId="3" borderId="1" xfId="4" applyFont="1" applyFill="1" applyBorder="1" applyAlignment="1">
      <alignment vertical="center"/>
    </xf>
    <xf numFmtId="0" fontId="2" fillId="3" borderId="1" xfId="4" applyFont="1" applyFill="1" applyBorder="1" applyAlignment="1">
      <alignment horizontal="left" vertical="center"/>
    </xf>
    <xf numFmtId="0" fontId="28" fillId="18" borderId="1" xfId="0" applyFont="1" applyFill="1" applyBorder="1" applyAlignment="1">
      <alignment horizontal="center" vertical="center" wrapText="1"/>
    </xf>
    <xf numFmtId="0" fontId="47" fillId="18" borderId="1" xfId="0" applyFont="1" applyFill="1" applyBorder="1" applyAlignment="1">
      <alignment horizontal="center" vertical="center" wrapText="1"/>
    </xf>
    <xf numFmtId="0" fontId="43" fillId="8" borderId="1" xfId="0" applyFont="1" applyFill="1" applyBorder="1" applyAlignment="1">
      <alignment horizontal="center" vertical="center" wrapText="1"/>
    </xf>
    <xf numFmtId="0" fontId="47" fillId="8" borderId="1" xfId="0" applyFont="1" applyFill="1" applyBorder="1" applyAlignment="1">
      <alignment horizontal="center" vertical="center" wrapText="1"/>
    </xf>
    <xf numFmtId="0" fontId="53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53" fillId="0" borderId="1" xfId="0" applyFont="1" applyFill="1" applyBorder="1" applyAlignment="1">
      <alignment horizontal="center"/>
    </xf>
    <xf numFmtId="0" fontId="28" fillId="8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vertical="center"/>
    </xf>
    <xf numFmtId="0" fontId="45" fillId="8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48" fillId="8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50" fillId="0" borderId="8" xfId="0" applyFont="1" applyFill="1" applyBorder="1" applyAlignment="1">
      <alignment horizontal="left" vertical="top" wrapText="1"/>
    </xf>
    <xf numFmtId="0" fontId="50" fillId="0" borderId="9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center" wrapText="1"/>
    </xf>
    <xf numFmtId="0" fontId="30" fillId="0" borderId="3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20" fillId="8" borderId="4" xfId="0" applyFont="1" applyFill="1" applyBorder="1" applyAlignment="1">
      <alignment horizontal="center" vertical="center" wrapText="1"/>
    </xf>
    <xf numFmtId="0" fontId="20" fillId="8" borderId="5" xfId="0" applyFont="1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8" fillId="20" borderId="7" xfId="4" applyFont="1" applyFill="1" applyBorder="1" applyAlignment="1">
      <alignment horizontal="center" vertical="center" wrapText="1"/>
    </xf>
    <xf numFmtId="0" fontId="28" fillId="20" borderId="8" xfId="4" applyFont="1" applyFill="1" applyBorder="1" applyAlignment="1">
      <alignment horizontal="center" vertical="center" wrapText="1"/>
    </xf>
    <xf numFmtId="0" fontId="28" fillId="20" borderId="9" xfId="4" applyFont="1" applyFill="1" applyBorder="1" applyAlignment="1">
      <alignment horizontal="center" vertical="center" wrapText="1"/>
    </xf>
    <xf numFmtId="0" fontId="28" fillId="20" borderId="10" xfId="4" applyFont="1" applyFill="1" applyBorder="1" applyAlignment="1">
      <alignment horizontal="center" vertical="center" wrapText="1"/>
    </xf>
    <xf numFmtId="0" fontId="28" fillId="20" borderId="14" xfId="4" applyFont="1" applyFill="1" applyBorder="1" applyAlignment="1">
      <alignment horizontal="center" vertical="center" wrapText="1"/>
    </xf>
    <xf numFmtId="0" fontId="28" fillId="20" borderId="15" xfId="4" applyFont="1" applyFill="1" applyBorder="1" applyAlignment="1">
      <alignment horizontal="center" vertical="center" wrapText="1"/>
    </xf>
  </cellXfs>
  <cellStyles count="5">
    <cellStyle name="Hyperlink" xfId="3" builtinId="8"/>
    <cellStyle name="Standaard" xfId="0" builtinId="0"/>
    <cellStyle name="Standaard 2" xfId="2" xr:uid="{00000000-0005-0000-0000-000001000000}"/>
    <cellStyle name="Standaard 3" xfId="4" xr:uid="{69D55CC1-F09B-4BA0-839D-297A8B47B329}"/>
    <cellStyle name="Standaard 7" xfId="1" xr:uid="{00000000-0005-0000-0000-000002000000}"/>
  </cellStyles>
  <dxfs count="7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3399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18380</xdr:colOff>
      <xdr:row>0</xdr:row>
      <xdr:rowOff>18226</xdr:rowOff>
    </xdr:from>
    <xdr:to>
      <xdr:col>0</xdr:col>
      <xdr:colOff>897691</xdr:colOff>
      <xdr:row>0</xdr:row>
      <xdr:rowOff>874606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B8EF7938-9B5B-40DA-884D-9588EC854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18380" y="18226"/>
          <a:ext cx="885026" cy="8563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22190</xdr:colOff>
      <xdr:row>8</xdr:row>
      <xdr:rowOff>22036</xdr:rowOff>
    </xdr:from>
    <xdr:to>
      <xdr:col>1</xdr:col>
      <xdr:colOff>893881</xdr:colOff>
      <xdr:row>8</xdr:row>
      <xdr:rowOff>894889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B610B83A-C883-4D00-97FD-CEF4DE267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1467749" y="22036"/>
          <a:ext cx="875501" cy="8766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15F78-F81D-4162-B75E-B1C9E32091A7}">
  <sheetPr codeName="Blad1">
    <tabColor rgb="FFFF0000"/>
  </sheetPr>
  <dimension ref="A1:G763"/>
  <sheetViews>
    <sheetView showFormulas="1" showGridLines="0" zoomScale="80" zoomScaleNormal="80" workbookViewId="0">
      <selection activeCell="B13" sqref="B13:B20"/>
    </sheetView>
  </sheetViews>
  <sheetFormatPr defaultRowHeight="16" outlineLevelCol="1" x14ac:dyDescent="0.35"/>
  <cols>
    <col min="1" max="1" width="21.33203125" style="192" customWidth="1"/>
    <col min="2" max="2" width="49.08203125" style="192" customWidth="1" outlineLevel="1"/>
    <col min="3" max="3" width="23.75" style="193" customWidth="1" outlineLevel="1"/>
    <col min="4" max="4" width="32" style="206" customWidth="1"/>
    <col min="5" max="5" width="8.75" style="208" customWidth="1"/>
    <col min="7" max="7" width="14.33203125" bestFit="1" customWidth="1"/>
  </cols>
  <sheetData>
    <row r="1" spans="1:7" ht="30" customHeight="1" x14ac:dyDescent="0.35">
      <c r="A1" s="201" t="s">
        <v>9104</v>
      </c>
      <c r="B1" s="201" t="s">
        <v>9267</v>
      </c>
      <c r="C1" s="201" t="s">
        <v>9106</v>
      </c>
      <c r="D1" s="201" t="s">
        <v>9107</v>
      </c>
      <c r="E1" s="201" t="s">
        <v>9118</v>
      </c>
      <c r="G1" s="168"/>
    </row>
    <row r="2" spans="1:7" ht="30" customHeight="1" x14ac:dyDescent="0.35">
      <c r="A2" s="256" t="s">
        <v>9285</v>
      </c>
      <c r="B2" s="256"/>
      <c r="C2" s="256"/>
      <c r="D2" s="257"/>
      <c r="E2" s="202" t="s">
        <v>367</v>
      </c>
    </row>
    <row r="3" spans="1:7" ht="26.15" customHeight="1" x14ac:dyDescent="0.35">
      <c r="A3" s="258" t="s">
        <v>9276</v>
      </c>
      <c r="B3" s="258"/>
      <c r="C3" s="258"/>
      <c r="D3" s="259"/>
      <c r="E3" s="203" t="s">
        <v>367</v>
      </c>
    </row>
    <row r="4" spans="1:7" ht="16.5" customHeight="1" x14ac:dyDescent="0.45">
      <c r="A4" s="260" t="s">
        <v>8942</v>
      </c>
      <c r="B4" s="260" t="s">
        <v>8942</v>
      </c>
      <c r="C4" s="260" t="s">
        <v>8943</v>
      </c>
      <c r="D4" s="198" t="s">
        <v>53</v>
      </c>
      <c r="E4" s="197" t="s">
        <v>367</v>
      </c>
      <c r="F4" s="168"/>
    </row>
    <row r="5" spans="1:7" ht="16.5" customHeight="1" x14ac:dyDescent="0.45">
      <c r="A5" s="261"/>
      <c r="B5" s="261"/>
      <c r="C5" s="261"/>
      <c r="D5" s="198" t="s">
        <v>1301</v>
      </c>
      <c r="E5" s="197" t="s">
        <v>367</v>
      </c>
    </row>
    <row r="6" spans="1:7" ht="16.5" customHeight="1" x14ac:dyDescent="0.45">
      <c r="A6" s="261"/>
      <c r="B6" s="261"/>
      <c r="C6" s="261"/>
      <c r="D6" s="198" t="s">
        <v>1300</v>
      </c>
      <c r="E6" s="197" t="s">
        <v>367</v>
      </c>
    </row>
    <row r="7" spans="1:7" ht="16.5" customHeight="1" x14ac:dyDescent="0.45">
      <c r="A7" s="261"/>
      <c r="B7" s="261"/>
      <c r="C7" s="261"/>
      <c r="D7" s="198" t="s">
        <v>1303</v>
      </c>
      <c r="E7" s="197" t="s">
        <v>366</v>
      </c>
    </row>
    <row r="8" spans="1:7" ht="16.5" customHeight="1" x14ac:dyDescent="0.45">
      <c r="A8" s="261"/>
      <c r="B8" s="261"/>
      <c r="C8" s="261"/>
      <c r="D8" s="198" t="s">
        <v>290</v>
      </c>
      <c r="E8" s="197" t="s">
        <v>367</v>
      </c>
    </row>
    <row r="9" spans="1:7" ht="16.5" customHeight="1" x14ac:dyDescent="0.45">
      <c r="A9" s="261"/>
      <c r="B9" s="261"/>
      <c r="C9" s="261"/>
      <c r="D9" s="198" t="s">
        <v>292</v>
      </c>
      <c r="E9" s="197" t="s">
        <v>367</v>
      </c>
    </row>
    <row r="10" spans="1:7" ht="16.5" customHeight="1" x14ac:dyDescent="0.45">
      <c r="A10" s="261"/>
      <c r="B10" s="261"/>
      <c r="C10" s="261"/>
      <c r="D10" s="198" t="s">
        <v>291</v>
      </c>
      <c r="E10" s="204" t="s">
        <v>367</v>
      </c>
    </row>
    <row r="11" spans="1:7" ht="16.5" customHeight="1" x14ac:dyDescent="0.45">
      <c r="A11" s="261"/>
      <c r="B11" s="261"/>
      <c r="C11" s="261"/>
      <c r="D11" s="198" t="s">
        <v>293</v>
      </c>
      <c r="E11" s="197" t="s">
        <v>367</v>
      </c>
    </row>
    <row r="12" spans="1:7" ht="16.5" customHeight="1" x14ac:dyDescent="0.45">
      <c r="A12" s="261"/>
      <c r="B12" s="261"/>
      <c r="C12" s="261"/>
      <c r="D12" s="198" t="s">
        <v>294</v>
      </c>
      <c r="E12" s="197" t="s">
        <v>367</v>
      </c>
    </row>
    <row r="13" spans="1:7" ht="16.5" customHeight="1" x14ac:dyDescent="0.45">
      <c r="A13" s="260" t="s">
        <v>8944</v>
      </c>
      <c r="B13" s="260" t="s">
        <v>8944</v>
      </c>
      <c r="C13" s="260" t="s">
        <v>8945</v>
      </c>
      <c r="D13" s="198" t="s">
        <v>53</v>
      </c>
      <c r="E13" s="197" t="s">
        <v>367</v>
      </c>
    </row>
    <row r="14" spans="1:7" ht="16.5" customHeight="1" x14ac:dyDescent="0.45">
      <c r="A14" s="260"/>
      <c r="B14" s="261"/>
      <c r="C14" s="261"/>
      <c r="D14" s="198" t="s">
        <v>1301</v>
      </c>
      <c r="E14" s="197" t="s">
        <v>367</v>
      </c>
    </row>
    <row r="15" spans="1:7" ht="16.5" customHeight="1" x14ac:dyDescent="0.45">
      <c r="A15" s="260"/>
      <c r="B15" s="261"/>
      <c r="C15" s="261"/>
      <c r="D15" s="198" t="s">
        <v>1300</v>
      </c>
      <c r="E15" s="197" t="s">
        <v>367</v>
      </c>
    </row>
    <row r="16" spans="1:7" ht="16.5" customHeight="1" x14ac:dyDescent="0.45">
      <c r="A16" s="260"/>
      <c r="B16" s="261"/>
      <c r="C16" s="261"/>
      <c r="D16" s="198" t="s">
        <v>290</v>
      </c>
      <c r="E16" s="197" t="s">
        <v>367</v>
      </c>
    </row>
    <row r="17" spans="1:6" ht="16.5" customHeight="1" x14ac:dyDescent="0.45">
      <c r="A17" s="260"/>
      <c r="B17" s="261"/>
      <c r="C17" s="261"/>
      <c r="D17" s="198" t="s">
        <v>292</v>
      </c>
      <c r="E17" s="197" t="s">
        <v>367</v>
      </c>
    </row>
    <row r="18" spans="1:6" ht="16.5" customHeight="1" x14ac:dyDescent="0.45">
      <c r="A18" s="260"/>
      <c r="B18" s="261"/>
      <c r="C18" s="261"/>
      <c r="D18" s="198" t="s">
        <v>291</v>
      </c>
      <c r="E18" s="197" t="s">
        <v>367</v>
      </c>
    </row>
    <row r="19" spans="1:6" ht="16.5" customHeight="1" x14ac:dyDescent="0.45">
      <c r="A19" s="260"/>
      <c r="B19" s="261"/>
      <c r="C19" s="261"/>
      <c r="D19" s="198" t="s">
        <v>293</v>
      </c>
      <c r="E19" s="197" t="s">
        <v>367</v>
      </c>
    </row>
    <row r="20" spans="1:6" ht="16.5" customHeight="1" x14ac:dyDescent="0.45">
      <c r="A20" s="260"/>
      <c r="B20" s="261"/>
      <c r="C20" s="261"/>
      <c r="D20" s="198" t="s">
        <v>294</v>
      </c>
      <c r="E20" s="197" t="s">
        <v>367</v>
      </c>
    </row>
    <row r="21" spans="1:6" ht="16.5" customHeight="1" x14ac:dyDescent="0.45">
      <c r="A21" s="260" t="s">
        <v>9369</v>
      </c>
      <c r="B21" s="260" t="s">
        <v>9369</v>
      </c>
      <c r="C21" s="260" t="s">
        <v>9370</v>
      </c>
      <c r="D21" s="198" t="s">
        <v>8536</v>
      </c>
      <c r="E21" s="197" t="s">
        <v>367</v>
      </c>
      <c r="F21" s="191"/>
    </row>
    <row r="22" spans="1:6" ht="16.5" customHeight="1" x14ac:dyDescent="0.45">
      <c r="A22" s="261"/>
      <c r="B22" s="261"/>
      <c r="C22" s="261"/>
      <c r="D22" s="198" t="s">
        <v>8537</v>
      </c>
      <c r="E22" s="197" t="s">
        <v>367</v>
      </c>
      <c r="F22" s="191"/>
    </row>
    <row r="23" spans="1:6" ht="16.5" customHeight="1" x14ac:dyDescent="0.45">
      <c r="A23" s="261"/>
      <c r="B23" s="261"/>
      <c r="C23" s="261"/>
      <c r="D23" s="198" t="s">
        <v>8538</v>
      </c>
      <c r="E23" s="197" t="s">
        <v>367</v>
      </c>
      <c r="F23" s="191"/>
    </row>
    <row r="24" spans="1:6" ht="16.5" customHeight="1" x14ac:dyDescent="0.45">
      <c r="A24" s="261"/>
      <c r="B24" s="261"/>
      <c r="C24" s="261"/>
      <c r="D24" s="198" t="s">
        <v>8539</v>
      </c>
      <c r="E24" s="197" t="s">
        <v>367</v>
      </c>
      <c r="F24" s="191"/>
    </row>
    <row r="25" spans="1:6" ht="16.5" customHeight="1" x14ac:dyDescent="0.45">
      <c r="A25" s="261"/>
      <c r="B25" s="261"/>
      <c r="C25" s="261"/>
      <c r="D25" s="198" t="s">
        <v>8540</v>
      </c>
      <c r="E25" s="197" t="s">
        <v>367</v>
      </c>
      <c r="F25" s="191"/>
    </row>
    <row r="26" spans="1:6" ht="16.5" customHeight="1" x14ac:dyDescent="0.45">
      <c r="A26" s="261"/>
      <c r="B26" s="261"/>
      <c r="C26" s="261"/>
      <c r="D26" s="198" t="s">
        <v>8541</v>
      </c>
      <c r="E26" s="197" t="s">
        <v>367</v>
      </c>
      <c r="F26" s="191"/>
    </row>
    <row r="27" spans="1:6" ht="16.5" customHeight="1" x14ac:dyDescent="0.45">
      <c r="A27" s="261"/>
      <c r="B27" s="261"/>
      <c r="C27" s="261"/>
      <c r="D27" s="198" t="s">
        <v>8545</v>
      </c>
      <c r="E27" s="197" t="s">
        <v>367</v>
      </c>
      <c r="F27" s="191"/>
    </row>
    <row r="28" spans="1:6" ht="16.5" customHeight="1" x14ac:dyDescent="0.45">
      <c r="A28" s="261"/>
      <c r="B28" s="261"/>
      <c r="C28" s="261"/>
      <c r="D28" s="198" t="s">
        <v>8546</v>
      </c>
      <c r="E28" s="197" t="s">
        <v>367</v>
      </c>
      <c r="F28" s="191"/>
    </row>
    <row r="29" spans="1:6" ht="16.5" customHeight="1" x14ac:dyDescent="0.45">
      <c r="A29" s="261"/>
      <c r="B29" s="261"/>
      <c r="C29" s="261"/>
      <c r="D29" s="198" t="s">
        <v>8542</v>
      </c>
      <c r="E29" s="197" t="s">
        <v>367</v>
      </c>
      <c r="F29" s="191"/>
    </row>
    <row r="30" spans="1:6" ht="16.5" customHeight="1" x14ac:dyDescent="0.45">
      <c r="A30" s="261"/>
      <c r="B30" s="261"/>
      <c r="C30" s="261"/>
      <c r="D30" s="198" t="s">
        <v>8543</v>
      </c>
      <c r="E30" s="197" t="s">
        <v>367</v>
      </c>
      <c r="F30" s="191"/>
    </row>
    <row r="31" spans="1:6" ht="16.5" customHeight="1" x14ac:dyDescent="0.45">
      <c r="A31" s="261"/>
      <c r="B31" s="261"/>
      <c r="C31" s="261"/>
      <c r="D31" s="198" t="s">
        <v>8544</v>
      </c>
      <c r="E31" s="197" t="s">
        <v>367</v>
      </c>
      <c r="F31" s="191"/>
    </row>
    <row r="32" spans="1:6" ht="16.5" customHeight="1" x14ac:dyDescent="0.45">
      <c r="A32" s="260" t="s">
        <v>8967</v>
      </c>
      <c r="B32" s="260" t="s">
        <v>8967</v>
      </c>
      <c r="C32" s="260" t="s">
        <v>8968</v>
      </c>
      <c r="D32" s="198" t="s">
        <v>1301</v>
      </c>
      <c r="E32" s="197" t="s">
        <v>367</v>
      </c>
    </row>
    <row r="33" spans="1:5" ht="16.5" customHeight="1" x14ac:dyDescent="0.45">
      <c r="A33" s="261"/>
      <c r="B33" s="260"/>
      <c r="C33" s="260"/>
      <c r="D33" s="198" t="s">
        <v>1300</v>
      </c>
      <c r="E33" s="197" t="s">
        <v>367</v>
      </c>
    </row>
    <row r="34" spans="1:5" ht="16.5" customHeight="1" x14ac:dyDescent="0.45">
      <c r="A34" s="261"/>
      <c r="B34" s="260"/>
      <c r="C34" s="260"/>
      <c r="D34" s="198" t="s">
        <v>290</v>
      </c>
      <c r="E34" s="197" t="s">
        <v>367</v>
      </c>
    </row>
    <row r="35" spans="1:5" ht="16.5" customHeight="1" x14ac:dyDescent="0.45">
      <c r="A35" s="261"/>
      <c r="B35" s="260"/>
      <c r="C35" s="260"/>
      <c r="D35" s="198" t="s">
        <v>292</v>
      </c>
      <c r="E35" s="197" t="s">
        <v>367</v>
      </c>
    </row>
    <row r="36" spans="1:5" ht="16.5" customHeight="1" x14ac:dyDescent="0.45">
      <c r="A36" s="261"/>
      <c r="B36" s="260"/>
      <c r="C36" s="260"/>
      <c r="D36" s="198" t="s">
        <v>291</v>
      </c>
      <c r="E36" s="197" t="s">
        <v>367</v>
      </c>
    </row>
    <row r="37" spans="1:5" ht="16.5" customHeight="1" x14ac:dyDescent="0.45">
      <c r="A37" s="261"/>
      <c r="B37" s="260"/>
      <c r="C37" s="260"/>
      <c r="D37" s="198" t="s">
        <v>293</v>
      </c>
      <c r="E37" s="197" t="s">
        <v>367</v>
      </c>
    </row>
    <row r="38" spans="1:5" ht="16.5" customHeight="1" x14ac:dyDescent="0.45">
      <c r="A38" s="261"/>
      <c r="B38" s="260"/>
      <c r="C38" s="260"/>
      <c r="D38" s="198" t="s">
        <v>294</v>
      </c>
      <c r="E38" s="197" t="s">
        <v>367</v>
      </c>
    </row>
    <row r="39" spans="1:5" ht="16.5" customHeight="1" x14ac:dyDescent="0.45">
      <c r="A39" s="260" t="s">
        <v>8946</v>
      </c>
      <c r="B39" s="260" t="s">
        <v>8946</v>
      </c>
      <c r="C39" s="260" t="s">
        <v>8947</v>
      </c>
      <c r="D39" s="198" t="s">
        <v>53</v>
      </c>
      <c r="E39" s="197" t="s">
        <v>367</v>
      </c>
    </row>
    <row r="40" spans="1:5" ht="16.5" customHeight="1" x14ac:dyDescent="0.45">
      <c r="A40" s="260"/>
      <c r="B40" s="260"/>
      <c r="C40" s="260"/>
      <c r="D40" s="198" t="s">
        <v>1301</v>
      </c>
      <c r="E40" s="197" t="s">
        <v>367</v>
      </c>
    </row>
    <row r="41" spans="1:5" ht="16.5" customHeight="1" x14ac:dyDescent="0.45">
      <c r="A41" s="260"/>
      <c r="B41" s="260"/>
      <c r="C41" s="260"/>
      <c r="D41" s="198" t="s">
        <v>1300</v>
      </c>
      <c r="E41" s="197" t="s">
        <v>367</v>
      </c>
    </row>
    <row r="42" spans="1:5" ht="16.5" customHeight="1" x14ac:dyDescent="0.45">
      <c r="A42" s="262"/>
      <c r="B42" s="262"/>
      <c r="C42" s="262"/>
      <c r="D42" s="198" t="s">
        <v>1303</v>
      </c>
      <c r="E42" s="197" t="s">
        <v>366</v>
      </c>
    </row>
    <row r="43" spans="1:5" ht="16.5" customHeight="1" x14ac:dyDescent="0.45">
      <c r="A43" s="260"/>
      <c r="B43" s="260"/>
      <c r="C43" s="260"/>
      <c r="D43" s="198" t="s">
        <v>290</v>
      </c>
      <c r="E43" s="197" t="s">
        <v>367</v>
      </c>
    </row>
    <row r="44" spans="1:5" ht="16.5" customHeight="1" x14ac:dyDescent="0.45">
      <c r="A44" s="260"/>
      <c r="B44" s="260"/>
      <c r="C44" s="260"/>
      <c r="D44" s="198" t="s">
        <v>292</v>
      </c>
      <c r="E44" s="197" t="s">
        <v>367</v>
      </c>
    </row>
    <row r="45" spans="1:5" ht="16.5" customHeight="1" x14ac:dyDescent="0.45">
      <c r="A45" s="260"/>
      <c r="B45" s="260"/>
      <c r="C45" s="260"/>
      <c r="D45" s="198" t="s">
        <v>291</v>
      </c>
      <c r="E45" s="197" t="s">
        <v>367</v>
      </c>
    </row>
    <row r="46" spans="1:5" ht="16.5" customHeight="1" x14ac:dyDescent="0.45">
      <c r="A46" s="260"/>
      <c r="B46" s="260"/>
      <c r="C46" s="260"/>
      <c r="D46" s="198" t="s">
        <v>293</v>
      </c>
      <c r="E46" s="197" t="s">
        <v>367</v>
      </c>
    </row>
    <row r="47" spans="1:5" ht="16.5" customHeight="1" x14ac:dyDescent="0.45">
      <c r="A47" s="260"/>
      <c r="B47" s="260"/>
      <c r="C47" s="260"/>
      <c r="D47" s="198" t="s">
        <v>294</v>
      </c>
      <c r="E47" s="197" t="s">
        <v>367</v>
      </c>
    </row>
    <row r="48" spans="1:5" ht="16.5" x14ac:dyDescent="0.45">
      <c r="A48" s="264" t="s">
        <v>8948</v>
      </c>
      <c r="B48" s="264" t="s">
        <v>8948</v>
      </c>
      <c r="C48" s="264" t="s">
        <v>8949</v>
      </c>
      <c r="D48" s="198" t="s">
        <v>53</v>
      </c>
      <c r="E48" s="197" t="s">
        <v>367</v>
      </c>
    </row>
    <row r="49" spans="1:5" ht="16.5" x14ac:dyDescent="0.45">
      <c r="A49" s="264"/>
      <c r="B49" s="264"/>
      <c r="C49" s="264"/>
      <c r="D49" s="198" t="s">
        <v>1301</v>
      </c>
      <c r="E49" s="197" t="s">
        <v>367</v>
      </c>
    </row>
    <row r="50" spans="1:5" ht="16.5" x14ac:dyDescent="0.45">
      <c r="A50" s="264"/>
      <c r="B50" s="264"/>
      <c r="C50" s="264"/>
      <c r="D50" s="198" t="s">
        <v>1300</v>
      </c>
      <c r="E50" s="197" t="s">
        <v>367</v>
      </c>
    </row>
    <row r="51" spans="1:5" ht="16.5" x14ac:dyDescent="0.45">
      <c r="A51" s="264"/>
      <c r="B51" s="264"/>
      <c r="C51" s="264"/>
      <c r="D51" s="198" t="s">
        <v>290</v>
      </c>
      <c r="E51" s="197" t="s">
        <v>367</v>
      </c>
    </row>
    <row r="52" spans="1:5" ht="16.5" x14ac:dyDescent="0.45">
      <c r="A52" s="264"/>
      <c r="B52" s="264"/>
      <c r="C52" s="264"/>
      <c r="D52" s="198" t="s">
        <v>292</v>
      </c>
      <c r="E52" s="197" t="s">
        <v>367</v>
      </c>
    </row>
    <row r="53" spans="1:5" ht="16.5" x14ac:dyDescent="0.45">
      <c r="A53" s="264"/>
      <c r="B53" s="264"/>
      <c r="C53" s="264"/>
      <c r="D53" s="198" t="s">
        <v>291</v>
      </c>
      <c r="E53" s="197" t="s">
        <v>367</v>
      </c>
    </row>
    <row r="54" spans="1:5" ht="16.5" x14ac:dyDescent="0.45">
      <c r="A54" s="264"/>
      <c r="B54" s="264"/>
      <c r="C54" s="264"/>
      <c r="D54" s="198" t="s">
        <v>293</v>
      </c>
      <c r="E54" s="197" t="s">
        <v>367</v>
      </c>
    </row>
    <row r="55" spans="1:5" ht="16.5" x14ac:dyDescent="0.45">
      <c r="A55" s="264"/>
      <c r="B55" s="264"/>
      <c r="C55" s="264"/>
      <c r="D55" s="198" t="s">
        <v>294</v>
      </c>
      <c r="E55" s="197" t="s">
        <v>367</v>
      </c>
    </row>
    <row r="56" spans="1:5" ht="16.5" x14ac:dyDescent="0.45">
      <c r="A56" s="264" t="s">
        <v>8969</v>
      </c>
      <c r="B56" s="264" t="s">
        <v>8969</v>
      </c>
      <c r="C56" s="264" t="s">
        <v>8970</v>
      </c>
      <c r="D56" s="198" t="s">
        <v>1301</v>
      </c>
      <c r="E56" s="197" t="s">
        <v>367</v>
      </c>
    </row>
    <row r="57" spans="1:5" ht="16.5" x14ac:dyDescent="0.45">
      <c r="A57" s="264"/>
      <c r="B57" s="264"/>
      <c r="C57" s="264"/>
      <c r="D57" s="198" t="s">
        <v>1300</v>
      </c>
      <c r="E57" s="197" t="s">
        <v>367</v>
      </c>
    </row>
    <row r="58" spans="1:5" ht="16.5" x14ac:dyDescent="0.45">
      <c r="A58" s="264"/>
      <c r="B58" s="264"/>
      <c r="C58" s="264"/>
      <c r="D58" s="198" t="s">
        <v>290</v>
      </c>
      <c r="E58" s="197" t="s">
        <v>367</v>
      </c>
    </row>
    <row r="59" spans="1:5" ht="16.5" x14ac:dyDescent="0.45">
      <c r="A59" s="264"/>
      <c r="B59" s="264"/>
      <c r="C59" s="264"/>
      <c r="D59" s="198" t="s">
        <v>292</v>
      </c>
      <c r="E59" s="197" t="s">
        <v>367</v>
      </c>
    </row>
    <row r="60" spans="1:5" ht="16.5" x14ac:dyDescent="0.45">
      <c r="A60" s="264"/>
      <c r="B60" s="264"/>
      <c r="C60" s="264"/>
      <c r="D60" s="198" t="s">
        <v>291</v>
      </c>
      <c r="E60" s="197" t="s">
        <v>367</v>
      </c>
    </row>
    <row r="61" spans="1:5" ht="16.5" x14ac:dyDescent="0.45">
      <c r="A61" s="264"/>
      <c r="B61" s="264"/>
      <c r="C61" s="264"/>
      <c r="D61" s="198" t="s">
        <v>293</v>
      </c>
      <c r="E61" s="197" t="s">
        <v>367</v>
      </c>
    </row>
    <row r="62" spans="1:5" ht="16.5" x14ac:dyDescent="0.45">
      <c r="A62" s="264"/>
      <c r="B62" s="264"/>
      <c r="C62" s="264"/>
      <c r="D62" s="198" t="s">
        <v>294</v>
      </c>
      <c r="E62" s="197" t="s">
        <v>367</v>
      </c>
    </row>
    <row r="63" spans="1:5" ht="16.5" x14ac:dyDescent="0.45">
      <c r="A63" s="264" t="s">
        <v>9119</v>
      </c>
      <c r="B63" s="264" t="s">
        <v>9193</v>
      </c>
      <c r="C63" s="264" t="s">
        <v>8950</v>
      </c>
      <c r="D63" s="198" t="s">
        <v>53</v>
      </c>
      <c r="E63" s="197" t="s">
        <v>367</v>
      </c>
    </row>
    <row r="64" spans="1:5" ht="16.5" x14ac:dyDescent="0.45">
      <c r="A64" s="264"/>
      <c r="B64" s="264"/>
      <c r="C64" s="264"/>
      <c r="D64" s="198" t="s">
        <v>1301</v>
      </c>
      <c r="E64" s="197" t="s">
        <v>367</v>
      </c>
    </row>
    <row r="65" spans="1:5" ht="16.5" x14ac:dyDescent="0.45">
      <c r="A65" s="264"/>
      <c r="B65" s="264"/>
      <c r="C65" s="264"/>
      <c r="D65" s="198" t="s">
        <v>1300</v>
      </c>
      <c r="E65" s="197" t="s">
        <v>367</v>
      </c>
    </row>
    <row r="66" spans="1:5" ht="16.5" x14ac:dyDescent="0.45">
      <c r="A66" s="264"/>
      <c r="B66" s="264"/>
      <c r="C66" s="264"/>
      <c r="D66" s="195" t="s">
        <v>1303</v>
      </c>
      <c r="E66" s="197" t="s">
        <v>366</v>
      </c>
    </row>
    <row r="67" spans="1:5" x14ac:dyDescent="0.45">
      <c r="A67" s="264"/>
      <c r="B67" s="264"/>
      <c r="C67" s="264"/>
      <c r="D67" s="192" t="s">
        <v>9108</v>
      </c>
      <c r="E67" s="197" t="s">
        <v>366</v>
      </c>
    </row>
    <row r="68" spans="1:5" ht="16.5" x14ac:dyDescent="0.45">
      <c r="A68" s="264" t="s">
        <v>9120</v>
      </c>
      <c r="B68" s="264" t="s">
        <v>9194</v>
      </c>
      <c r="C68" s="264" t="s">
        <v>8951</v>
      </c>
      <c r="D68" s="198" t="s">
        <v>53</v>
      </c>
      <c r="E68" s="197" t="s">
        <v>367</v>
      </c>
    </row>
    <row r="69" spans="1:5" ht="16.5" x14ac:dyDescent="0.45">
      <c r="A69" s="264"/>
      <c r="B69" s="264"/>
      <c r="C69" s="264"/>
      <c r="D69" s="198" t="s">
        <v>1301</v>
      </c>
      <c r="E69" s="197" t="s">
        <v>367</v>
      </c>
    </row>
    <row r="70" spans="1:5" ht="16.5" x14ac:dyDescent="0.45">
      <c r="A70" s="264"/>
      <c r="B70" s="264"/>
      <c r="C70" s="264"/>
      <c r="D70" s="198" t="s">
        <v>1300</v>
      </c>
      <c r="E70" s="197" t="s">
        <v>367</v>
      </c>
    </row>
    <row r="71" spans="1:5" x14ac:dyDescent="0.45">
      <c r="A71" s="264"/>
      <c r="B71" s="264"/>
      <c r="C71" s="264"/>
      <c r="D71" s="192" t="s">
        <v>9108</v>
      </c>
      <c r="E71" s="197" t="s">
        <v>366</v>
      </c>
    </row>
    <row r="72" spans="1:5" ht="16.5" x14ac:dyDescent="0.45">
      <c r="A72" s="264" t="s">
        <v>9121</v>
      </c>
      <c r="B72" s="264" t="s">
        <v>9195</v>
      </c>
      <c r="C72" s="264" t="s">
        <v>8952</v>
      </c>
      <c r="D72" s="198" t="s">
        <v>53</v>
      </c>
      <c r="E72" s="197" t="s">
        <v>367</v>
      </c>
    </row>
    <row r="73" spans="1:5" ht="16.5" x14ac:dyDescent="0.45">
      <c r="A73" s="264"/>
      <c r="B73" s="264"/>
      <c r="C73" s="264"/>
      <c r="D73" s="198" t="s">
        <v>1301</v>
      </c>
      <c r="E73" s="197" t="s">
        <v>367</v>
      </c>
    </row>
    <row r="74" spans="1:5" ht="16.5" x14ac:dyDescent="0.45">
      <c r="A74" s="264"/>
      <c r="B74" s="264"/>
      <c r="C74" s="264"/>
      <c r="D74" s="198" t="s">
        <v>1300</v>
      </c>
      <c r="E74" s="197" t="s">
        <v>367</v>
      </c>
    </row>
    <row r="75" spans="1:5" x14ac:dyDescent="0.45">
      <c r="A75" s="264"/>
      <c r="B75" s="264"/>
      <c r="C75" s="264"/>
      <c r="D75" s="192" t="s">
        <v>9108</v>
      </c>
      <c r="E75" s="197" t="s">
        <v>366</v>
      </c>
    </row>
    <row r="76" spans="1:5" ht="16.5" x14ac:dyDescent="0.45">
      <c r="A76" s="264" t="s">
        <v>9125</v>
      </c>
      <c r="B76" s="264" t="s">
        <v>9196</v>
      </c>
      <c r="C76" s="265" t="s">
        <v>8953</v>
      </c>
      <c r="D76" s="198" t="s">
        <v>1301</v>
      </c>
      <c r="E76" s="197" t="s">
        <v>367</v>
      </c>
    </row>
    <row r="77" spans="1:5" ht="16.5" x14ac:dyDescent="0.45">
      <c r="A77" s="264"/>
      <c r="B77" s="264"/>
      <c r="C77" s="265"/>
      <c r="D77" s="198" t="s">
        <v>1300</v>
      </c>
      <c r="E77" s="197" t="s">
        <v>367</v>
      </c>
    </row>
    <row r="78" spans="1:5" ht="16.5" x14ac:dyDescent="0.45">
      <c r="A78" s="264"/>
      <c r="B78" s="264"/>
      <c r="C78" s="265"/>
      <c r="D78" s="195" t="s">
        <v>1303</v>
      </c>
      <c r="E78" s="197" t="s">
        <v>366</v>
      </c>
    </row>
    <row r="79" spans="1:5" ht="16.5" x14ac:dyDescent="0.45">
      <c r="A79" s="264" t="s">
        <v>9126</v>
      </c>
      <c r="B79" s="264" t="s">
        <v>9197</v>
      </c>
      <c r="C79" s="265" t="s">
        <v>8954</v>
      </c>
      <c r="D79" s="198" t="s">
        <v>1301</v>
      </c>
      <c r="E79" s="197" t="s">
        <v>367</v>
      </c>
    </row>
    <row r="80" spans="1:5" ht="16.5" x14ac:dyDescent="0.45">
      <c r="A80" s="264"/>
      <c r="B80" s="264"/>
      <c r="C80" s="265"/>
      <c r="D80" s="198" t="s">
        <v>1300</v>
      </c>
      <c r="E80" s="197" t="s">
        <v>367</v>
      </c>
    </row>
    <row r="81" spans="1:5" ht="16.5" x14ac:dyDescent="0.45">
      <c r="A81" s="264" t="s">
        <v>9122</v>
      </c>
      <c r="B81" s="264" t="s">
        <v>9198</v>
      </c>
      <c r="C81" s="265" t="s">
        <v>8955</v>
      </c>
      <c r="D81" s="198" t="s">
        <v>1301</v>
      </c>
      <c r="E81" s="197" t="s">
        <v>367</v>
      </c>
    </row>
    <row r="82" spans="1:5" ht="16.5" x14ac:dyDescent="0.45">
      <c r="A82" s="264"/>
      <c r="B82" s="264"/>
      <c r="C82" s="265"/>
      <c r="D82" s="198" t="s">
        <v>1300</v>
      </c>
      <c r="E82" s="197" t="s">
        <v>367</v>
      </c>
    </row>
    <row r="83" spans="1:5" ht="16.5" x14ac:dyDescent="0.45">
      <c r="A83" s="264"/>
      <c r="B83" s="264"/>
      <c r="C83" s="265"/>
      <c r="D83" s="198" t="s">
        <v>53</v>
      </c>
      <c r="E83" s="197" t="s">
        <v>367</v>
      </c>
    </row>
    <row r="84" spans="1:5" ht="16.5" x14ac:dyDescent="0.45">
      <c r="A84" s="264"/>
      <c r="B84" s="264"/>
      <c r="C84" s="265"/>
      <c r="D84" s="195" t="s">
        <v>1303</v>
      </c>
      <c r="E84" s="197" t="s">
        <v>366</v>
      </c>
    </row>
    <row r="85" spans="1:5" ht="16.5" x14ac:dyDescent="0.45">
      <c r="A85" s="264" t="s">
        <v>9123</v>
      </c>
      <c r="B85" s="264" t="s">
        <v>9199</v>
      </c>
      <c r="C85" s="265" t="s">
        <v>8956</v>
      </c>
      <c r="D85" s="198" t="s">
        <v>1301</v>
      </c>
      <c r="E85" s="197" t="s">
        <v>367</v>
      </c>
    </row>
    <row r="86" spans="1:5" ht="16.5" x14ac:dyDescent="0.45">
      <c r="A86" s="264"/>
      <c r="B86" s="264"/>
      <c r="C86" s="265"/>
      <c r="D86" s="198" t="s">
        <v>1300</v>
      </c>
      <c r="E86" s="197" t="s">
        <v>367</v>
      </c>
    </row>
    <row r="87" spans="1:5" ht="16.5" x14ac:dyDescent="0.45">
      <c r="A87" s="264"/>
      <c r="B87" s="264"/>
      <c r="C87" s="265"/>
      <c r="D87" s="198" t="s">
        <v>53</v>
      </c>
      <c r="E87" s="197" t="s">
        <v>367</v>
      </c>
    </row>
    <row r="88" spans="1:5" ht="16.5" x14ac:dyDescent="0.45">
      <c r="A88" s="264" t="s">
        <v>9124</v>
      </c>
      <c r="B88" s="264" t="s">
        <v>9200</v>
      </c>
      <c r="C88" s="265" t="s">
        <v>8957</v>
      </c>
      <c r="D88" s="198" t="s">
        <v>1301</v>
      </c>
      <c r="E88" s="197" t="s">
        <v>367</v>
      </c>
    </row>
    <row r="89" spans="1:5" ht="16.5" x14ac:dyDescent="0.45">
      <c r="A89" s="264"/>
      <c r="B89" s="264"/>
      <c r="C89" s="265"/>
      <c r="D89" s="198" t="s">
        <v>1300</v>
      </c>
      <c r="E89" s="197" t="s">
        <v>367</v>
      </c>
    </row>
    <row r="90" spans="1:5" ht="16.5" x14ac:dyDescent="0.45">
      <c r="A90" s="264"/>
      <c r="B90" s="264"/>
      <c r="C90" s="265"/>
      <c r="D90" s="198" t="s">
        <v>53</v>
      </c>
      <c r="E90" s="197" t="s">
        <v>367</v>
      </c>
    </row>
    <row r="91" spans="1:5" ht="16.5" x14ac:dyDescent="0.45">
      <c r="A91" s="264" t="s">
        <v>9127</v>
      </c>
      <c r="B91" s="264" t="s">
        <v>9201</v>
      </c>
      <c r="C91" s="265" t="s">
        <v>8958</v>
      </c>
      <c r="D91" s="198" t="s">
        <v>43</v>
      </c>
      <c r="E91" s="197" t="s">
        <v>367</v>
      </c>
    </row>
    <row r="92" spans="1:5" ht="16.5" x14ac:dyDescent="0.45">
      <c r="A92" s="264"/>
      <c r="B92" s="264"/>
      <c r="C92" s="265"/>
      <c r="D92" s="198" t="s">
        <v>45</v>
      </c>
      <c r="E92" s="197" t="s">
        <v>367</v>
      </c>
    </row>
    <row r="93" spans="1:5" ht="16.5" x14ac:dyDescent="0.45">
      <c r="A93" s="264"/>
      <c r="B93" s="264"/>
      <c r="C93" s="265"/>
      <c r="D93" s="198" t="s">
        <v>239</v>
      </c>
      <c r="E93" s="197" t="s">
        <v>367</v>
      </c>
    </row>
    <row r="94" spans="1:5" ht="16.5" x14ac:dyDescent="0.45">
      <c r="A94" s="264"/>
      <c r="B94" s="264"/>
      <c r="C94" s="265"/>
      <c r="D94" s="198" t="s">
        <v>238</v>
      </c>
      <c r="E94" s="197" t="s">
        <v>367</v>
      </c>
    </row>
    <row r="95" spans="1:5" ht="16.5" x14ac:dyDescent="0.45">
      <c r="A95" s="264"/>
      <c r="B95" s="264"/>
      <c r="C95" s="265"/>
      <c r="D95" s="198" t="s">
        <v>54</v>
      </c>
      <c r="E95" s="197" t="s">
        <v>367</v>
      </c>
    </row>
    <row r="96" spans="1:5" ht="16.5" x14ac:dyDescent="0.45">
      <c r="A96" s="264"/>
      <c r="B96" s="264"/>
      <c r="C96" s="265"/>
      <c r="D96" s="195" t="s">
        <v>1385</v>
      </c>
      <c r="E96" s="197" t="s">
        <v>366</v>
      </c>
    </row>
    <row r="97" spans="1:5" ht="16.5" x14ac:dyDescent="0.45">
      <c r="A97" s="264"/>
      <c r="B97" s="264"/>
      <c r="C97" s="265"/>
      <c r="D97" s="195" t="s">
        <v>1303</v>
      </c>
      <c r="E97" s="197" t="s">
        <v>366</v>
      </c>
    </row>
    <row r="98" spans="1:5" ht="16.5" x14ac:dyDescent="0.45">
      <c r="A98" s="264" t="s">
        <v>9128</v>
      </c>
      <c r="B98" s="264" t="s">
        <v>9202</v>
      </c>
      <c r="C98" s="265" t="s">
        <v>8959</v>
      </c>
      <c r="D98" s="198" t="s">
        <v>43</v>
      </c>
      <c r="E98" s="197" t="s">
        <v>367</v>
      </c>
    </row>
    <row r="99" spans="1:5" ht="16.5" x14ac:dyDescent="0.45">
      <c r="A99" s="264"/>
      <c r="B99" s="264"/>
      <c r="C99" s="265"/>
      <c r="D99" s="198" t="s">
        <v>45</v>
      </c>
      <c r="E99" s="197" t="s">
        <v>367</v>
      </c>
    </row>
    <row r="100" spans="1:5" ht="16.5" x14ac:dyDescent="0.45">
      <c r="A100" s="264"/>
      <c r="B100" s="264"/>
      <c r="C100" s="265"/>
      <c r="D100" s="198" t="s">
        <v>239</v>
      </c>
      <c r="E100" s="197" t="s">
        <v>367</v>
      </c>
    </row>
    <row r="101" spans="1:5" ht="16.5" x14ac:dyDescent="0.45">
      <c r="A101" s="264"/>
      <c r="B101" s="264"/>
      <c r="C101" s="265"/>
      <c r="D101" s="198" t="s">
        <v>238</v>
      </c>
      <c r="E101" s="197" t="s">
        <v>367</v>
      </c>
    </row>
    <row r="102" spans="1:5" ht="16.5" x14ac:dyDescent="0.45">
      <c r="A102" s="264"/>
      <c r="B102" s="264"/>
      <c r="C102" s="265"/>
      <c r="D102" s="198" t="s">
        <v>54</v>
      </c>
      <c r="E102" s="197" t="s">
        <v>367</v>
      </c>
    </row>
    <row r="103" spans="1:5" ht="16.5" x14ac:dyDescent="0.45">
      <c r="A103" s="264"/>
      <c r="B103" s="264"/>
      <c r="C103" s="265"/>
      <c r="D103" s="195" t="s">
        <v>1385</v>
      </c>
      <c r="E103" s="197" t="s">
        <v>366</v>
      </c>
    </row>
    <row r="104" spans="1:5" ht="16.5" x14ac:dyDescent="0.45">
      <c r="A104" s="264" t="s">
        <v>9383</v>
      </c>
      <c r="B104" s="264" t="s">
        <v>9390</v>
      </c>
      <c r="C104" s="265" t="s">
        <v>8960</v>
      </c>
      <c r="D104" s="198" t="s">
        <v>1301</v>
      </c>
      <c r="E104" s="197" t="s">
        <v>367</v>
      </c>
    </row>
    <row r="105" spans="1:5" ht="16.5" x14ac:dyDescent="0.45">
      <c r="A105" s="264"/>
      <c r="B105" s="264"/>
      <c r="C105" s="265"/>
      <c r="D105" s="198" t="s">
        <v>1300</v>
      </c>
      <c r="E105" s="197" t="s">
        <v>367</v>
      </c>
    </row>
    <row r="106" spans="1:5" ht="16.5" x14ac:dyDescent="0.45">
      <c r="A106" s="264"/>
      <c r="B106" s="264"/>
      <c r="C106" s="265"/>
      <c r="D106" s="195" t="s">
        <v>1303</v>
      </c>
      <c r="E106" s="197" t="s">
        <v>366</v>
      </c>
    </row>
    <row r="107" spans="1:5" ht="16.5" x14ac:dyDescent="0.45">
      <c r="A107" s="264"/>
      <c r="B107" s="264"/>
      <c r="C107" s="265"/>
      <c r="D107" s="198" t="s">
        <v>9109</v>
      </c>
      <c r="E107" s="197" t="s">
        <v>367</v>
      </c>
    </row>
    <row r="108" spans="1:5" x14ac:dyDescent="0.45">
      <c r="A108" s="264"/>
      <c r="B108" s="264"/>
      <c r="C108" s="265"/>
      <c r="D108" s="192" t="s">
        <v>9110</v>
      </c>
      <c r="E108" s="197" t="s">
        <v>366</v>
      </c>
    </row>
    <row r="109" spans="1:5" x14ac:dyDescent="0.45">
      <c r="A109" s="264"/>
      <c r="B109" s="264"/>
      <c r="C109" s="265"/>
      <c r="D109" s="192" t="s">
        <v>9110</v>
      </c>
      <c r="E109" s="197" t="s">
        <v>366</v>
      </c>
    </row>
    <row r="110" spans="1:5" ht="16.5" x14ac:dyDescent="0.45">
      <c r="A110" s="264" t="s">
        <v>9381</v>
      </c>
      <c r="B110" s="264" t="s">
        <v>9389</v>
      </c>
      <c r="C110" s="265" t="s">
        <v>8961</v>
      </c>
      <c r="D110" s="198" t="s">
        <v>1301</v>
      </c>
      <c r="E110" s="197" t="s">
        <v>367</v>
      </c>
    </row>
    <row r="111" spans="1:5" ht="16.5" x14ac:dyDescent="0.45">
      <c r="A111" s="264"/>
      <c r="B111" s="264"/>
      <c r="C111" s="265"/>
      <c r="D111" s="198" t="s">
        <v>1300</v>
      </c>
      <c r="E111" s="197" t="s">
        <v>367</v>
      </c>
    </row>
    <row r="112" spans="1:5" ht="16.5" x14ac:dyDescent="0.45">
      <c r="A112" s="264"/>
      <c r="B112" s="264"/>
      <c r="C112" s="265"/>
      <c r="D112" s="198" t="s">
        <v>9109</v>
      </c>
      <c r="E112" s="197" t="s">
        <v>367</v>
      </c>
    </row>
    <row r="113" spans="1:5" x14ac:dyDescent="0.45">
      <c r="A113" s="264"/>
      <c r="B113" s="264"/>
      <c r="C113" s="265"/>
      <c r="D113" s="192" t="s">
        <v>9110</v>
      </c>
      <c r="E113" s="197" t="s">
        <v>366</v>
      </c>
    </row>
    <row r="114" spans="1:5" x14ac:dyDescent="0.45">
      <c r="A114" s="264"/>
      <c r="B114" s="264"/>
      <c r="C114" s="265"/>
      <c r="D114" s="192" t="s">
        <v>9110</v>
      </c>
      <c r="E114" s="197" t="s">
        <v>366</v>
      </c>
    </row>
    <row r="115" spans="1:5" ht="22.4" customHeight="1" x14ac:dyDescent="0.45">
      <c r="A115" s="192" t="s">
        <v>9129</v>
      </c>
      <c r="B115" s="192" t="s">
        <v>9203</v>
      </c>
      <c r="C115" s="193" t="s">
        <v>8962</v>
      </c>
      <c r="D115" s="195" t="s">
        <v>1604</v>
      </c>
      <c r="E115" s="197" t="s">
        <v>366</v>
      </c>
    </row>
    <row r="116" spans="1:5" ht="16.5" x14ac:dyDescent="0.45">
      <c r="A116" s="264" t="s">
        <v>9382</v>
      </c>
      <c r="B116" s="264" t="s">
        <v>9388</v>
      </c>
      <c r="C116" s="265" t="s">
        <v>8963</v>
      </c>
      <c r="D116" s="198" t="s">
        <v>1301</v>
      </c>
      <c r="E116" s="197" t="s">
        <v>367</v>
      </c>
    </row>
    <row r="117" spans="1:5" ht="16.5" x14ac:dyDescent="0.45">
      <c r="A117" s="264"/>
      <c r="B117" s="264"/>
      <c r="C117" s="265"/>
      <c r="D117" s="198" t="s">
        <v>1300</v>
      </c>
      <c r="E117" s="197" t="s">
        <v>367</v>
      </c>
    </row>
    <row r="118" spans="1:5" ht="16.5" x14ac:dyDescent="0.45">
      <c r="A118" s="264"/>
      <c r="B118" s="264"/>
      <c r="C118" s="265"/>
      <c r="D118" s="195" t="s">
        <v>1303</v>
      </c>
      <c r="E118" s="197" t="s">
        <v>366</v>
      </c>
    </row>
    <row r="119" spans="1:5" ht="16.5" x14ac:dyDescent="0.45">
      <c r="A119" s="264"/>
      <c r="B119" s="264"/>
      <c r="C119" s="265"/>
      <c r="D119" s="198" t="s">
        <v>9109</v>
      </c>
      <c r="E119" s="197" t="s">
        <v>367</v>
      </c>
    </row>
    <row r="120" spans="1:5" x14ac:dyDescent="0.45">
      <c r="A120" s="264"/>
      <c r="B120" s="264"/>
      <c r="C120" s="265"/>
      <c r="D120" s="192" t="s">
        <v>9110</v>
      </c>
      <c r="E120" s="197" t="s">
        <v>366</v>
      </c>
    </row>
    <row r="121" spans="1:5" x14ac:dyDescent="0.45">
      <c r="A121" s="264"/>
      <c r="B121" s="264"/>
      <c r="C121" s="265"/>
      <c r="D121" s="192" t="s">
        <v>9110</v>
      </c>
      <c r="E121" s="197" t="s">
        <v>366</v>
      </c>
    </row>
    <row r="122" spans="1:5" ht="16.5" x14ac:dyDescent="0.45">
      <c r="A122" s="264" t="s">
        <v>9384</v>
      </c>
      <c r="B122" s="264" t="s">
        <v>9387</v>
      </c>
      <c r="C122" s="265" t="s">
        <v>8964</v>
      </c>
      <c r="D122" s="198" t="s">
        <v>1301</v>
      </c>
      <c r="E122" s="197" t="s">
        <v>367</v>
      </c>
    </row>
    <row r="123" spans="1:5" ht="16.5" x14ac:dyDescent="0.45">
      <c r="A123" s="264"/>
      <c r="B123" s="264"/>
      <c r="C123" s="265"/>
      <c r="D123" s="198" t="s">
        <v>1300</v>
      </c>
      <c r="E123" s="197" t="s">
        <v>367</v>
      </c>
    </row>
    <row r="124" spans="1:5" ht="16.5" x14ac:dyDescent="0.45">
      <c r="A124" s="264"/>
      <c r="B124" s="264"/>
      <c r="C124" s="265"/>
      <c r="D124" s="198" t="s">
        <v>9109</v>
      </c>
      <c r="E124" s="197" t="s">
        <v>367</v>
      </c>
    </row>
    <row r="125" spans="1:5" x14ac:dyDescent="0.45">
      <c r="A125" s="264"/>
      <c r="B125" s="264"/>
      <c r="C125" s="265"/>
      <c r="D125" s="192" t="s">
        <v>9110</v>
      </c>
      <c r="E125" s="197" t="s">
        <v>366</v>
      </c>
    </row>
    <row r="126" spans="1:5" x14ac:dyDescent="0.45">
      <c r="A126" s="264"/>
      <c r="B126" s="264"/>
      <c r="C126" s="265"/>
      <c r="D126" s="192" t="s">
        <v>9110</v>
      </c>
      <c r="E126" s="197" t="s">
        <v>366</v>
      </c>
    </row>
    <row r="127" spans="1:5" ht="16.5" x14ac:dyDescent="0.45">
      <c r="A127" s="264" t="s">
        <v>9090</v>
      </c>
      <c r="B127" s="264" t="s">
        <v>9090</v>
      </c>
      <c r="C127" s="265" t="s">
        <v>9091</v>
      </c>
      <c r="D127" s="198" t="s">
        <v>9117</v>
      </c>
      <c r="E127" s="197" t="s">
        <v>367</v>
      </c>
    </row>
    <row r="128" spans="1:5" ht="16.5" x14ac:dyDescent="0.45">
      <c r="A128" s="264"/>
      <c r="B128" s="264"/>
      <c r="C128" s="265"/>
      <c r="D128" s="198" t="s">
        <v>1301</v>
      </c>
      <c r="E128" s="197" t="s">
        <v>367</v>
      </c>
    </row>
    <row r="129" spans="1:5" ht="16.5" x14ac:dyDescent="0.45">
      <c r="A129" s="264"/>
      <c r="B129" s="264"/>
      <c r="C129" s="265"/>
      <c r="D129" s="198" t="s">
        <v>1300</v>
      </c>
      <c r="E129" s="197" t="s">
        <v>367</v>
      </c>
    </row>
    <row r="130" spans="1:5" ht="16.5" x14ac:dyDescent="0.45">
      <c r="A130" s="264"/>
      <c r="B130" s="264"/>
      <c r="C130" s="265"/>
      <c r="D130" s="198" t="s">
        <v>54</v>
      </c>
      <c r="E130" s="197" t="s">
        <v>367</v>
      </c>
    </row>
    <row r="131" spans="1:5" ht="16.5" x14ac:dyDescent="0.45">
      <c r="A131" s="264"/>
      <c r="B131" s="264"/>
      <c r="C131" s="265"/>
      <c r="D131" s="195" t="s">
        <v>1303</v>
      </c>
      <c r="E131" s="197" t="s">
        <v>366</v>
      </c>
    </row>
    <row r="132" spans="1:5" x14ac:dyDescent="0.45">
      <c r="A132" s="264"/>
      <c r="B132" s="264"/>
      <c r="C132" s="265"/>
      <c r="D132" s="192" t="s">
        <v>9110</v>
      </c>
      <c r="E132" s="197" t="s">
        <v>366</v>
      </c>
    </row>
    <row r="133" spans="1:5" x14ac:dyDescent="0.45">
      <c r="A133" s="264"/>
      <c r="B133" s="264"/>
      <c r="C133" s="265"/>
      <c r="D133" s="192" t="s">
        <v>9110</v>
      </c>
      <c r="E133" s="197" t="s">
        <v>366</v>
      </c>
    </row>
    <row r="134" spans="1:5" ht="16.5" x14ac:dyDescent="0.45">
      <c r="A134" s="264" t="s">
        <v>9092</v>
      </c>
      <c r="B134" s="264" t="s">
        <v>9092</v>
      </c>
      <c r="C134" s="265" t="s">
        <v>9093</v>
      </c>
      <c r="D134" s="198" t="s">
        <v>9117</v>
      </c>
      <c r="E134" s="197" t="s">
        <v>367</v>
      </c>
    </row>
    <row r="135" spans="1:5" ht="16.5" x14ac:dyDescent="0.45">
      <c r="A135" s="264"/>
      <c r="B135" s="264"/>
      <c r="C135" s="265"/>
      <c r="D135" s="198" t="s">
        <v>1301</v>
      </c>
      <c r="E135" s="197" t="s">
        <v>367</v>
      </c>
    </row>
    <row r="136" spans="1:5" ht="16.5" x14ac:dyDescent="0.45">
      <c r="A136" s="264"/>
      <c r="B136" s="264"/>
      <c r="C136" s="265"/>
      <c r="D136" s="198" t="s">
        <v>1300</v>
      </c>
      <c r="E136" s="197" t="s">
        <v>367</v>
      </c>
    </row>
    <row r="137" spans="1:5" ht="16.5" x14ac:dyDescent="0.45">
      <c r="A137" s="264"/>
      <c r="B137" s="264"/>
      <c r="C137" s="265"/>
      <c r="D137" s="198" t="s">
        <v>54</v>
      </c>
      <c r="E137" s="197" t="s">
        <v>367</v>
      </c>
    </row>
    <row r="138" spans="1:5" x14ac:dyDescent="0.45">
      <c r="A138" s="264"/>
      <c r="B138" s="264"/>
      <c r="C138" s="265"/>
      <c r="D138" s="192" t="s">
        <v>9110</v>
      </c>
      <c r="E138" s="197" t="s">
        <v>366</v>
      </c>
    </row>
    <row r="139" spans="1:5" x14ac:dyDescent="0.45">
      <c r="A139" s="264"/>
      <c r="B139" s="264"/>
      <c r="C139" s="265"/>
      <c r="D139" s="192" t="s">
        <v>9110</v>
      </c>
      <c r="E139" s="197" t="s">
        <v>366</v>
      </c>
    </row>
    <row r="140" spans="1:5" ht="16.5" x14ac:dyDescent="0.45">
      <c r="A140" s="264" t="s">
        <v>9094</v>
      </c>
      <c r="B140" s="264" t="s">
        <v>9094</v>
      </c>
      <c r="C140" s="265" t="s">
        <v>9095</v>
      </c>
      <c r="D140" s="198" t="s">
        <v>9117</v>
      </c>
      <c r="E140" s="197" t="s">
        <v>367</v>
      </c>
    </row>
    <row r="141" spans="1:5" ht="16.5" x14ac:dyDescent="0.45">
      <c r="A141" s="264"/>
      <c r="B141" s="264"/>
      <c r="C141" s="265"/>
      <c r="D141" s="198" t="s">
        <v>1301</v>
      </c>
      <c r="E141" s="197" t="s">
        <v>367</v>
      </c>
    </row>
    <row r="142" spans="1:5" ht="16.5" x14ac:dyDescent="0.45">
      <c r="A142" s="264"/>
      <c r="B142" s="264"/>
      <c r="C142" s="265"/>
      <c r="D142" s="198" t="s">
        <v>1300</v>
      </c>
      <c r="E142" s="197" t="s">
        <v>367</v>
      </c>
    </row>
    <row r="143" spans="1:5" ht="16.5" x14ac:dyDescent="0.45">
      <c r="A143" s="264"/>
      <c r="B143" s="264"/>
      <c r="C143" s="265"/>
      <c r="D143" s="198" t="s">
        <v>54</v>
      </c>
      <c r="E143" s="197" t="s">
        <v>367</v>
      </c>
    </row>
    <row r="144" spans="1:5" x14ac:dyDescent="0.45">
      <c r="A144" s="264"/>
      <c r="B144" s="264"/>
      <c r="C144" s="265"/>
      <c r="D144" s="192" t="s">
        <v>9110</v>
      </c>
      <c r="E144" s="197" t="s">
        <v>366</v>
      </c>
    </row>
    <row r="145" spans="1:7" x14ac:dyDescent="0.45">
      <c r="A145" s="264"/>
      <c r="B145" s="264"/>
      <c r="C145" s="265"/>
      <c r="D145" s="192" t="s">
        <v>9110</v>
      </c>
      <c r="E145" s="197" t="s">
        <v>366</v>
      </c>
    </row>
    <row r="146" spans="1:7" ht="16.5" x14ac:dyDescent="0.45">
      <c r="A146" s="264" t="s">
        <v>9086</v>
      </c>
      <c r="B146" s="264" t="s">
        <v>9086</v>
      </c>
      <c r="C146" s="265" t="s">
        <v>9087</v>
      </c>
      <c r="D146" s="198" t="s">
        <v>1624</v>
      </c>
      <c r="E146" s="197" t="s">
        <v>367</v>
      </c>
      <c r="F146" s="168"/>
      <c r="G146" s="168"/>
    </row>
    <row r="147" spans="1:7" ht="16.5" x14ac:dyDescent="0.45">
      <c r="A147" s="264"/>
      <c r="B147" s="264"/>
      <c r="C147" s="265"/>
      <c r="D147" s="198" t="s">
        <v>85</v>
      </c>
      <c r="E147" s="197" t="s">
        <v>367</v>
      </c>
      <c r="F147" s="168"/>
      <c r="G147" s="168"/>
    </row>
    <row r="148" spans="1:7" ht="16.5" x14ac:dyDescent="0.45">
      <c r="A148" s="264"/>
      <c r="B148" s="264"/>
      <c r="C148" s="265"/>
      <c r="D148" s="198" t="s">
        <v>1625</v>
      </c>
      <c r="E148" s="197" t="s">
        <v>367</v>
      </c>
      <c r="F148" s="168"/>
      <c r="G148" s="168"/>
    </row>
    <row r="149" spans="1:7" ht="16.5" x14ac:dyDescent="0.45">
      <c r="A149" s="264"/>
      <c r="B149" s="264"/>
      <c r="C149" s="265"/>
      <c r="D149" s="198" t="s">
        <v>1631</v>
      </c>
      <c r="E149" s="197" t="s">
        <v>367</v>
      </c>
      <c r="F149" s="168"/>
      <c r="G149" s="168"/>
    </row>
    <row r="150" spans="1:7" ht="16.5" x14ac:dyDescent="0.45">
      <c r="A150" s="264"/>
      <c r="B150" s="264"/>
      <c r="C150" s="265"/>
      <c r="D150" s="198" t="s">
        <v>1401</v>
      </c>
      <c r="E150" s="197" t="s">
        <v>367</v>
      </c>
      <c r="F150" s="168"/>
      <c r="G150" s="168"/>
    </row>
    <row r="151" spans="1:7" ht="16.5" x14ac:dyDescent="0.45">
      <c r="A151" s="264"/>
      <c r="B151" s="264"/>
      <c r="C151" s="265"/>
      <c r="D151" s="198" t="s">
        <v>1402</v>
      </c>
      <c r="E151" s="197" t="s">
        <v>367</v>
      </c>
      <c r="F151" s="168"/>
      <c r="G151" s="168"/>
    </row>
    <row r="152" spans="1:7" ht="16.5" x14ac:dyDescent="0.45">
      <c r="A152" s="264"/>
      <c r="B152" s="264"/>
      <c r="C152" s="265"/>
      <c r="D152" s="198" t="s">
        <v>1403</v>
      </c>
      <c r="E152" s="197" t="s">
        <v>367</v>
      </c>
      <c r="F152" s="168"/>
      <c r="G152" s="168"/>
    </row>
    <row r="153" spans="1:7" ht="16.5" x14ac:dyDescent="0.45">
      <c r="A153" s="264"/>
      <c r="B153" s="264"/>
      <c r="C153" s="265"/>
      <c r="D153" s="198" t="s">
        <v>1404</v>
      </c>
      <c r="E153" s="197" t="s">
        <v>367</v>
      </c>
      <c r="F153" s="168"/>
      <c r="G153" s="168"/>
    </row>
    <row r="154" spans="1:7" ht="16.5" x14ac:dyDescent="0.45">
      <c r="A154" s="264"/>
      <c r="B154" s="264"/>
      <c r="C154" s="265"/>
      <c r="D154" s="198" t="s">
        <v>1405</v>
      </c>
      <c r="E154" s="197" t="s">
        <v>367</v>
      </c>
      <c r="F154" s="168"/>
      <c r="G154" s="168"/>
    </row>
    <row r="155" spans="1:7" ht="16.5" x14ac:dyDescent="0.45">
      <c r="A155" s="264"/>
      <c r="B155" s="264"/>
      <c r="C155" s="265"/>
      <c r="D155" s="198" t="s">
        <v>1299</v>
      </c>
      <c r="E155" s="197" t="s">
        <v>367</v>
      </c>
      <c r="F155" s="168"/>
      <c r="G155" s="168"/>
    </row>
    <row r="156" spans="1:7" ht="26.15" customHeight="1" x14ac:dyDescent="0.45">
      <c r="A156" s="258" t="s">
        <v>9282</v>
      </c>
      <c r="B156" s="258"/>
      <c r="C156" s="258"/>
      <c r="D156" s="259"/>
      <c r="E156" s="197" t="s">
        <v>367</v>
      </c>
    </row>
    <row r="157" spans="1:7" ht="16.5" x14ac:dyDescent="0.45">
      <c r="A157" s="192" t="s">
        <v>9084</v>
      </c>
      <c r="B157" s="192" t="s">
        <v>9084</v>
      </c>
      <c r="C157" s="193" t="s">
        <v>9085</v>
      </c>
      <c r="D157" s="198" t="s">
        <v>85</v>
      </c>
      <c r="E157" s="197" t="s">
        <v>367</v>
      </c>
      <c r="F157" s="168"/>
    </row>
    <row r="158" spans="1:7" ht="26.15" customHeight="1" collapsed="1" x14ac:dyDescent="0.45">
      <c r="A158" s="258" t="s">
        <v>9277</v>
      </c>
      <c r="B158" s="258"/>
      <c r="C158" s="258"/>
      <c r="D158" s="259"/>
      <c r="E158" s="197" t="s">
        <v>2273</v>
      </c>
    </row>
    <row r="159" spans="1:7" ht="16.5" x14ac:dyDescent="0.45">
      <c r="A159" s="264" t="s">
        <v>9131</v>
      </c>
      <c r="B159" s="264" t="s">
        <v>9205</v>
      </c>
      <c r="C159" s="265" t="s">
        <v>8976</v>
      </c>
      <c r="D159" s="198" t="s">
        <v>1301</v>
      </c>
      <c r="E159" s="197" t="s">
        <v>367</v>
      </c>
    </row>
    <row r="160" spans="1:7" ht="16.5" x14ac:dyDescent="0.45">
      <c r="A160" s="264"/>
      <c r="B160" s="264"/>
      <c r="C160" s="265"/>
      <c r="D160" s="198" t="s">
        <v>1300</v>
      </c>
      <c r="E160" s="197" t="s">
        <v>367</v>
      </c>
    </row>
    <row r="161" spans="1:5" ht="16.5" x14ac:dyDescent="0.45">
      <c r="A161" s="264"/>
      <c r="B161" s="264"/>
      <c r="C161" s="265"/>
      <c r="D161" s="198" t="s">
        <v>9109</v>
      </c>
      <c r="E161" s="197" t="s">
        <v>367</v>
      </c>
    </row>
    <row r="162" spans="1:5" ht="16.5" x14ac:dyDescent="0.45">
      <c r="A162" s="264"/>
      <c r="B162" s="264"/>
      <c r="C162" s="265"/>
      <c r="D162" s="195" t="s">
        <v>2083</v>
      </c>
      <c r="E162" s="197" t="s">
        <v>366</v>
      </c>
    </row>
    <row r="163" spans="1:5" ht="16.5" x14ac:dyDescent="0.45">
      <c r="A163" s="264"/>
      <c r="B163" s="264"/>
      <c r="C163" s="265"/>
      <c r="D163" s="195" t="s">
        <v>1303</v>
      </c>
      <c r="E163" s="197" t="s">
        <v>366</v>
      </c>
    </row>
    <row r="164" spans="1:5" x14ac:dyDescent="0.45">
      <c r="A164" s="264"/>
      <c r="B164" s="264"/>
      <c r="C164" s="265"/>
      <c r="D164" s="192" t="s">
        <v>9110</v>
      </c>
      <c r="E164" s="197" t="s">
        <v>366</v>
      </c>
    </row>
    <row r="165" spans="1:5" x14ac:dyDescent="0.45">
      <c r="A165" s="264"/>
      <c r="B165" s="264"/>
      <c r="C165" s="265"/>
      <c r="D165" s="192" t="s">
        <v>9110</v>
      </c>
      <c r="E165" s="197" t="s">
        <v>366</v>
      </c>
    </row>
    <row r="166" spans="1:5" ht="16.5" x14ac:dyDescent="0.45">
      <c r="A166" s="264" t="s">
        <v>9132</v>
      </c>
      <c r="B166" s="264" t="s">
        <v>9206</v>
      </c>
      <c r="C166" s="265" t="s">
        <v>8977</v>
      </c>
      <c r="D166" s="198" t="s">
        <v>1301</v>
      </c>
      <c r="E166" s="197" t="s">
        <v>367</v>
      </c>
    </row>
    <row r="167" spans="1:5" ht="16.5" x14ac:dyDescent="0.45">
      <c r="A167" s="264"/>
      <c r="B167" s="264"/>
      <c r="C167" s="265"/>
      <c r="D167" s="198" t="s">
        <v>1300</v>
      </c>
      <c r="E167" s="197" t="s">
        <v>367</v>
      </c>
    </row>
    <row r="168" spans="1:5" ht="16.5" x14ac:dyDescent="0.45">
      <c r="A168" s="264"/>
      <c r="B168" s="264"/>
      <c r="C168" s="265"/>
      <c r="D168" s="198" t="s">
        <v>9109</v>
      </c>
      <c r="E168" s="197" t="s">
        <v>367</v>
      </c>
    </row>
    <row r="169" spans="1:5" ht="16.5" x14ac:dyDescent="0.45">
      <c r="A169" s="264"/>
      <c r="B169" s="264"/>
      <c r="C169" s="265"/>
      <c r="D169" s="195" t="s">
        <v>2083</v>
      </c>
      <c r="E169" s="197" t="s">
        <v>366</v>
      </c>
    </row>
    <row r="170" spans="1:5" ht="16.5" x14ac:dyDescent="0.45">
      <c r="A170" s="264"/>
      <c r="B170" s="264"/>
      <c r="C170" s="265"/>
      <c r="D170" s="198" t="s">
        <v>352</v>
      </c>
      <c r="E170" s="197" t="s">
        <v>367</v>
      </c>
    </row>
    <row r="171" spans="1:5" x14ac:dyDescent="0.45">
      <c r="A171" s="264"/>
      <c r="B171" s="264"/>
      <c r="C171" s="265"/>
      <c r="D171" s="192" t="s">
        <v>9110</v>
      </c>
      <c r="E171" s="197" t="s">
        <v>366</v>
      </c>
    </row>
    <row r="172" spans="1:5" x14ac:dyDescent="0.45">
      <c r="A172" s="264"/>
      <c r="B172" s="264"/>
      <c r="C172" s="265"/>
      <c r="D172" s="192" t="s">
        <v>9110</v>
      </c>
      <c r="E172" s="197" t="s">
        <v>366</v>
      </c>
    </row>
    <row r="173" spans="1:5" ht="16.5" x14ac:dyDescent="0.45">
      <c r="A173" s="264" t="s">
        <v>9133</v>
      </c>
      <c r="B173" s="264" t="s">
        <v>9207</v>
      </c>
      <c r="C173" s="265" t="s">
        <v>8978</v>
      </c>
      <c r="D173" s="198" t="s">
        <v>1301</v>
      </c>
      <c r="E173" s="197" t="s">
        <v>367</v>
      </c>
    </row>
    <row r="174" spans="1:5" ht="16.5" x14ac:dyDescent="0.45">
      <c r="A174" s="264"/>
      <c r="B174" s="264"/>
      <c r="C174" s="265"/>
      <c r="D174" s="198" t="s">
        <v>1300</v>
      </c>
      <c r="E174" s="197" t="s">
        <v>367</v>
      </c>
    </row>
    <row r="175" spans="1:5" ht="16.5" x14ac:dyDescent="0.45">
      <c r="A175" s="264"/>
      <c r="B175" s="264"/>
      <c r="C175" s="265"/>
      <c r="D175" s="198" t="s">
        <v>9109</v>
      </c>
      <c r="E175" s="197" t="s">
        <v>367</v>
      </c>
    </row>
    <row r="176" spans="1:5" ht="16.5" x14ac:dyDescent="0.45">
      <c r="A176" s="264"/>
      <c r="B176" s="264"/>
      <c r="C176" s="265"/>
      <c r="D176" s="195" t="s">
        <v>2083</v>
      </c>
      <c r="E176" s="197" t="s">
        <v>366</v>
      </c>
    </row>
    <row r="177" spans="1:5" ht="16.5" x14ac:dyDescent="0.45">
      <c r="A177" s="264"/>
      <c r="B177" s="264"/>
      <c r="C177" s="265"/>
      <c r="D177" s="198" t="s">
        <v>352</v>
      </c>
      <c r="E177" s="197" t="s">
        <v>367</v>
      </c>
    </row>
    <row r="178" spans="1:5" x14ac:dyDescent="0.45">
      <c r="A178" s="264"/>
      <c r="B178" s="264"/>
      <c r="C178" s="265"/>
      <c r="D178" s="192" t="s">
        <v>9110</v>
      </c>
      <c r="E178" s="197" t="s">
        <v>366</v>
      </c>
    </row>
    <row r="179" spans="1:5" ht="36.65" customHeight="1" x14ac:dyDescent="0.45">
      <c r="A179" s="264"/>
      <c r="B179" s="264"/>
      <c r="C179" s="265"/>
      <c r="D179" s="192" t="s">
        <v>9110</v>
      </c>
      <c r="E179" s="197" t="s">
        <v>366</v>
      </c>
    </row>
    <row r="180" spans="1:5" ht="16.5" x14ac:dyDescent="0.45">
      <c r="A180" s="264" t="s">
        <v>9134</v>
      </c>
      <c r="B180" s="264" t="s">
        <v>9208</v>
      </c>
      <c r="C180" s="265" t="s">
        <v>8979</v>
      </c>
      <c r="D180" s="198" t="s">
        <v>1301</v>
      </c>
      <c r="E180" s="197" t="s">
        <v>367</v>
      </c>
    </row>
    <row r="181" spans="1:5" ht="16.5" x14ac:dyDescent="0.45">
      <c r="A181" s="264"/>
      <c r="B181" s="264"/>
      <c r="C181" s="265"/>
      <c r="D181" s="198" t="s">
        <v>1300</v>
      </c>
      <c r="E181" s="197" t="s">
        <v>367</v>
      </c>
    </row>
    <row r="182" spans="1:5" ht="16.5" x14ac:dyDescent="0.45">
      <c r="A182" s="264"/>
      <c r="B182" s="264"/>
      <c r="C182" s="265"/>
      <c r="D182" s="198" t="s">
        <v>9109</v>
      </c>
      <c r="E182" s="197" t="s">
        <v>367</v>
      </c>
    </row>
    <row r="183" spans="1:5" ht="36.65" customHeight="1" x14ac:dyDescent="0.45">
      <c r="A183" s="264"/>
      <c r="B183" s="264"/>
      <c r="C183" s="265"/>
      <c r="D183" s="195" t="s">
        <v>2083</v>
      </c>
      <c r="E183" s="197" t="s">
        <v>366</v>
      </c>
    </row>
    <row r="184" spans="1:5" x14ac:dyDescent="0.45">
      <c r="A184" s="264"/>
      <c r="B184" s="264"/>
      <c r="C184" s="265"/>
      <c r="D184" s="192" t="s">
        <v>9110</v>
      </c>
      <c r="E184" s="197" t="s">
        <v>366</v>
      </c>
    </row>
    <row r="185" spans="1:5" x14ac:dyDescent="0.45">
      <c r="A185" s="264"/>
      <c r="B185" s="264"/>
      <c r="C185" s="265"/>
      <c r="D185" s="192" t="s">
        <v>9110</v>
      </c>
      <c r="E185" s="197" t="s">
        <v>366</v>
      </c>
    </row>
    <row r="186" spans="1:5" ht="26.15" customHeight="1" collapsed="1" x14ac:dyDescent="0.45">
      <c r="A186" s="258" t="s">
        <v>9278</v>
      </c>
      <c r="B186" s="258"/>
      <c r="C186" s="258"/>
      <c r="D186" s="259"/>
      <c r="E186" s="197" t="s">
        <v>367</v>
      </c>
    </row>
    <row r="187" spans="1:5" ht="16.5" x14ac:dyDescent="0.45">
      <c r="A187" s="264" t="s">
        <v>8981</v>
      </c>
      <c r="B187" s="264" t="s">
        <v>8981</v>
      </c>
      <c r="C187" s="265" t="s">
        <v>8982</v>
      </c>
      <c r="D187" s="198" t="s">
        <v>1301</v>
      </c>
      <c r="E187" s="197" t="s">
        <v>367</v>
      </c>
    </row>
    <row r="188" spans="1:5" ht="16.5" x14ac:dyDescent="0.45">
      <c r="A188" s="264"/>
      <c r="B188" s="264"/>
      <c r="C188" s="265"/>
      <c r="D188" s="198" t="s">
        <v>1300</v>
      </c>
      <c r="E188" s="197" t="s">
        <v>367</v>
      </c>
    </row>
    <row r="189" spans="1:5" ht="16.5" x14ac:dyDescent="0.45">
      <c r="A189" s="264" t="s">
        <v>8983</v>
      </c>
      <c r="B189" s="264" t="s">
        <v>8983</v>
      </c>
      <c r="C189" s="265" t="s">
        <v>8984</v>
      </c>
      <c r="D189" s="198" t="s">
        <v>1301</v>
      </c>
      <c r="E189" s="197" t="s">
        <v>367</v>
      </c>
    </row>
    <row r="190" spans="1:5" ht="16.5" x14ac:dyDescent="0.45">
      <c r="A190" s="264"/>
      <c r="B190" s="264"/>
      <c r="C190" s="265"/>
      <c r="D190" s="198" t="s">
        <v>1300</v>
      </c>
      <c r="E190" s="197" t="s">
        <v>367</v>
      </c>
    </row>
    <row r="191" spans="1:5" ht="16.5" x14ac:dyDescent="0.45">
      <c r="A191" s="264" t="s">
        <v>8985</v>
      </c>
      <c r="B191" s="264" t="s">
        <v>8985</v>
      </c>
      <c r="C191" s="265" t="s">
        <v>8986</v>
      </c>
      <c r="D191" s="198" t="s">
        <v>1301</v>
      </c>
      <c r="E191" s="197" t="s">
        <v>367</v>
      </c>
    </row>
    <row r="192" spans="1:5" ht="16.5" x14ac:dyDescent="0.45">
      <c r="A192" s="264"/>
      <c r="B192" s="264"/>
      <c r="C192" s="265"/>
      <c r="D192" s="198" t="s">
        <v>1300</v>
      </c>
      <c r="E192" s="197" t="s">
        <v>367</v>
      </c>
    </row>
    <row r="193" spans="1:5" ht="16.5" x14ac:dyDescent="0.45">
      <c r="A193" s="264" t="s">
        <v>8987</v>
      </c>
      <c r="B193" s="264" t="s">
        <v>8987</v>
      </c>
      <c r="C193" s="265" t="s">
        <v>8988</v>
      </c>
      <c r="D193" s="198" t="s">
        <v>1301</v>
      </c>
      <c r="E193" s="197" t="s">
        <v>367</v>
      </c>
    </row>
    <row r="194" spans="1:5" ht="16.5" x14ac:dyDescent="0.45">
      <c r="A194" s="264"/>
      <c r="B194" s="264"/>
      <c r="C194" s="265"/>
      <c r="D194" s="198" t="s">
        <v>1300</v>
      </c>
      <c r="E194" s="197" t="s">
        <v>367</v>
      </c>
    </row>
    <row r="195" spans="1:5" ht="16.5" x14ac:dyDescent="0.45">
      <c r="A195" s="264" t="s">
        <v>8989</v>
      </c>
      <c r="B195" s="264" t="s">
        <v>8989</v>
      </c>
      <c r="C195" s="265" t="s">
        <v>8990</v>
      </c>
      <c r="D195" s="198" t="s">
        <v>1301</v>
      </c>
      <c r="E195" s="197" t="s">
        <v>367</v>
      </c>
    </row>
    <row r="196" spans="1:5" ht="16.5" x14ac:dyDescent="0.45">
      <c r="A196" s="264"/>
      <c r="B196" s="264"/>
      <c r="C196" s="265"/>
      <c r="D196" s="198" t="s">
        <v>1300</v>
      </c>
      <c r="E196" s="197" t="s">
        <v>367</v>
      </c>
    </row>
    <row r="197" spans="1:5" ht="16.5" x14ac:dyDescent="0.45">
      <c r="A197" s="264" t="s">
        <v>8991</v>
      </c>
      <c r="B197" s="264" t="s">
        <v>8991</v>
      </c>
      <c r="C197" s="265" t="s">
        <v>8992</v>
      </c>
      <c r="D197" s="198" t="s">
        <v>1301</v>
      </c>
      <c r="E197" s="197" t="s">
        <v>367</v>
      </c>
    </row>
    <row r="198" spans="1:5" ht="16.5" x14ac:dyDescent="0.45">
      <c r="A198" s="264"/>
      <c r="B198" s="264"/>
      <c r="C198" s="265"/>
      <c r="D198" s="198" t="s">
        <v>1300</v>
      </c>
      <c r="E198" s="197" t="s">
        <v>367</v>
      </c>
    </row>
    <row r="199" spans="1:5" ht="26.15" customHeight="1" collapsed="1" x14ac:dyDescent="0.45">
      <c r="A199" s="266" t="s">
        <v>9273</v>
      </c>
      <c r="B199" s="258"/>
      <c r="C199" s="258"/>
      <c r="D199" s="259"/>
      <c r="E199" s="197" t="s">
        <v>367</v>
      </c>
    </row>
    <row r="200" spans="1:5" ht="16.5" x14ac:dyDescent="0.45">
      <c r="A200" s="264" t="s">
        <v>8971</v>
      </c>
      <c r="B200" s="264" t="s">
        <v>8971</v>
      </c>
      <c r="C200" s="265" t="s">
        <v>8972</v>
      </c>
      <c r="D200" s="198" t="s">
        <v>177</v>
      </c>
      <c r="E200" s="197" t="s">
        <v>367</v>
      </c>
    </row>
    <row r="201" spans="1:5" ht="16.5" x14ac:dyDescent="0.45">
      <c r="A201" s="264"/>
      <c r="B201" s="264"/>
      <c r="C201" s="265"/>
      <c r="D201" s="198" t="s">
        <v>178</v>
      </c>
      <c r="E201" s="197" t="s">
        <v>367</v>
      </c>
    </row>
    <row r="202" spans="1:5" ht="16.5" x14ac:dyDescent="0.45">
      <c r="A202" s="264"/>
      <c r="B202" s="264"/>
      <c r="C202" s="265"/>
      <c r="D202" s="195" t="s">
        <v>255</v>
      </c>
      <c r="E202" s="197" t="s">
        <v>366</v>
      </c>
    </row>
    <row r="203" spans="1:5" ht="16.5" x14ac:dyDescent="0.45">
      <c r="A203" s="264"/>
      <c r="B203" s="264"/>
      <c r="C203" s="265"/>
      <c r="D203" s="195" t="s">
        <v>2233</v>
      </c>
      <c r="E203" s="197" t="s">
        <v>366</v>
      </c>
    </row>
    <row r="204" spans="1:5" ht="16.5" x14ac:dyDescent="0.45">
      <c r="A204" s="264"/>
      <c r="B204" s="264"/>
      <c r="C204" s="265"/>
      <c r="D204" s="198" t="s">
        <v>8718</v>
      </c>
      <c r="E204" s="197" t="s">
        <v>367</v>
      </c>
    </row>
    <row r="205" spans="1:5" ht="16.5" x14ac:dyDescent="0.45">
      <c r="A205" s="264"/>
      <c r="B205" s="264"/>
      <c r="C205" s="265"/>
      <c r="D205" s="198" t="s">
        <v>8719</v>
      </c>
      <c r="E205" s="197" t="s">
        <v>367</v>
      </c>
    </row>
    <row r="206" spans="1:5" ht="16.5" x14ac:dyDescent="0.45">
      <c r="A206" s="264"/>
      <c r="B206" s="264"/>
      <c r="C206" s="265"/>
      <c r="D206" s="198" t="s">
        <v>8720</v>
      </c>
      <c r="E206" s="197" t="s">
        <v>367</v>
      </c>
    </row>
    <row r="207" spans="1:5" ht="16.5" x14ac:dyDescent="0.45">
      <c r="A207" s="264"/>
      <c r="B207" s="264"/>
      <c r="C207" s="265"/>
      <c r="D207" s="198" t="s">
        <v>8721</v>
      </c>
      <c r="E207" s="197" t="s">
        <v>367</v>
      </c>
    </row>
    <row r="208" spans="1:5" ht="16.5" x14ac:dyDescent="0.45">
      <c r="A208" s="264"/>
      <c r="B208" s="264"/>
      <c r="C208" s="265"/>
      <c r="D208" s="195" t="s">
        <v>8722</v>
      </c>
      <c r="E208" s="197" t="s">
        <v>366</v>
      </c>
    </row>
    <row r="209" spans="1:5" ht="16.5" x14ac:dyDescent="0.45">
      <c r="A209" s="264"/>
      <c r="B209" s="264"/>
      <c r="C209" s="265"/>
      <c r="D209" s="195" t="s">
        <v>8723</v>
      </c>
      <c r="E209" s="197" t="s">
        <v>366</v>
      </c>
    </row>
    <row r="210" spans="1:5" ht="16.5" x14ac:dyDescent="0.45">
      <c r="A210" s="264"/>
      <c r="B210" s="264"/>
      <c r="C210" s="265"/>
      <c r="D210" s="195" t="s">
        <v>8724</v>
      </c>
      <c r="E210" s="197" t="s">
        <v>366</v>
      </c>
    </row>
    <row r="211" spans="1:5" ht="16.5" x14ac:dyDescent="0.45">
      <c r="A211" s="264"/>
      <c r="B211" s="264"/>
      <c r="C211" s="265"/>
      <c r="D211" s="195" t="s">
        <v>8727</v>
      </c>
      <c r="E211" s="197" t="s">
        <v>366</v>
      </c>
    </row>
    <row r="212" spans="1:5" ht="16.5" x14ac:dyDescent="0.45">
      <c r="A212" s="264"/>
      <c r="B212" s="264"/>
      <c r="C212" s="265"/>
      <c r="D212" s="195" t="s">
        <v>8728</v>
      </c>
      <c r="E212" s="197" t="s">
        <v>366</v>
      </c>
    </row>
    <row r="213" spans="1:5" ht="16.5" x14ac:dyDescent="0.45">
      <c r="A213" s="264"/>
      <c r="B213" s="264"/>
      <c r="C213" s="265"/>
      <c r="D213" s="195" t="s">
        <v>9111</v>
      </c>
      <c r="E213" s="197" t="s">
        <v>366</v>
      </c>
    </row>
    <row r="214" spans="1:5" ht="16.5" x14ac:dyDescent="0.45">
      <c r="A214" s="264"/>
      <c r="B214" s="264"/>
      <c r="C214" s="265"/>
      <c r="D214" s="198" t="s">
        <v>8726</v>
      </c>
      <c r="E214" s="197" t="s">
        <v>367</v>
      </c>
    </row>
    <row r="215" spans="1:5" ht="16.5" x14ac:dyDescent="0.45">
      <c r="A215" s="264"/>
      <c r="B215" s="264"/>
      <c r="C215" s="265"/>
      <c r="D215" s="198" t="s">
        <v>8725</v>
      </c>
      <c r="E215" s="197" t="s">
        <v>367</v>
      </c>
    </row>
    <row r="216" spans="1:5" ht="16.5" x14ac:dyDescent="0.45">
      <c r="A216" s="264" t="s">
        <v>8973</v>
      </c>
      <c r="B216" s="264" t="s">
        <v>8973</v>
      </c>
      <c r="C216" s="265" t="s">
        <v>8974</v>
      </c>
      <c r="D216" s="195" t="s">
        <v>255</v>
      </c>
      <c r="E216" s="197" t="s">
        <v>366</v>
      </c>
    </row>
    <row r="217" spans="1:5" ht="16.5" x14ac:dyDescent="0.45">
      <c r="A217" s="264"/>
      <c r="B217" s="264"/>
      <c r="C217" s="265"/>
      <c r="D217" s="198" t="s">
        <v>8718</v>
      </c>
      <c r="E217" s="197" t="s">
        <v>367</v>
      </c>
    </row>
    <row r="218" spans="1:5" ht="16.5" x14ac:dyDescent="0.45">
      <c r="A218" s="264"/>
      <c r="B218" s="264"/>
      <c r="C218" s="265"/>
      <c r="D218" s="198" t="s">
        <v>8719</v>
      </c>
      <c r="E218" s="197" t="s">
        <v>367</v>
      </c>
    </row>
    <row r="219" spans="1:5" ht="16.5" x14ac:dyDescent="0.45">
      <c r="A219" s="264"/>
      <c r="B219" s="264"/>
      <c r="C219" s="265"/>
      <c r="D219" s="198" t="s">
        <v>8720</v>
      </c>
      <c r="E219" s="197" t="s">
        <v>367</v>
      </c>
    </row>
    <row r="220" spans="1:5" ht="16.5" x14ac:dyDescent="0.45">
      <c r="A220" s="264"/>
      <c r="B220" s="264"/>
      <c r="C220" s="265"/>
      <c r="D220" s="198" t="s">
        <v>8721</v>
      </c>
      <c r="E220" s="197" t="s">
        <v>367</v>
      </c>
    </row>
    <row r="221" spans="1:5" ht="16.5" x14ac:dyDescent="0.45">
      <c r="A221" s="264"/>
      <c r="B221" s="264"/>
      <c r="C221" s="265"/>
      <c r="D221" s="195" t="s">
        <v>8722</v>
      </c>
      <c r="E221" s="197" t="s">
        <v>366</v>
      </c>
    </row>
    <row r="222" spans="1:5" ht="16.5" x14ac:dyDescent="0.45">
      <c r="A222" s="264"/>
      <c r="B222" s="264"/>
      <c r="C222" s="265"/>
      <c r="D222" s="195" t="s">
        <v>8723</v>
      </c>
      <c r="E222" s="197" t="s">
        <v>366</v>
      </c>
    </row>
    <row r="223" spans="1:5" ht="16.5" x14ac:dyDescent="0.45">
      <c r="A223" s="264"/>
      <c r="B223" s="264"/>
      <c r="C223" s="265"/>
      <c r="D223" s="195" t="s">
        <v>8724</v>
      </c>
      <c r="E223" s="197" t="s">
        <v>366</v>
      </c>
    </row>
    <row r="224" spans="1:5" ht="16.5" x14ac:dyDescent="0.45">
      <c r="A224" s="264"/>
      <c r="B224" s="264"/>
      <c r="C224" s="265"/>
      <c r="D224" s="195" t="s">
        <v>8727</v>
      </c>
      <c r="E224" s="197" t="s">
        <v>366</v>
      </c>
    </row>
    <row r="225" spans="1:5" ht="16.5" x14ac:dyDescent="0.45">
      <c r="A225" s="264"/>
      <c r="B225" s="264"/>
      <c r="C225" s="265"/>
      <c r="D225" s="195" t="s">
        <v>8728</v>
      </c>
      <c r="E225" s="197" t="s">
        <v>366</v>
      </c>
    </row>
    <row r="226" spans="1:5" x14ac:dyDescent="0.45">
      <c r="A226" s="264"/>
      <c r="B226" s="264"/>
      <c r="C226" s="265"/>
      <c r="D226" s="192" t="s">
        <v>9110</v>
      </c>
      <c r="E226" s="197" t="s">
        <v>366</v>
      </c>
    </row>
    <row r="227" spans="1:5" ht="16.5" x14ac:dyDescent="0.45">
      <c r="A227" s="264"/>
      <c r="B227" s="264"/>
      <c r="C227" s="265"/>
      <c r="D227" s="198" t="s">
        <v>8726</v>
      </c>
      <c r="E227" s="197" t="s">
        <v>367</v>
      </c>
    </row>
    <row r="228" spans="1:5" ht="16.5" x14ac:dyDescent="0.45">
      <c r="A228" s="264"/>
      <c r="B228" s="264"/>
      <c r="C228" s="265"/>
      <c r="D228" s="198" t="s">
        <v>8725</v>
      </c>
      <c r="E228" s="197" t="s">
        <v>367</v>
      </c>
    </row>
    <row r="229" spans="1:5" ht="16.5" x14ac:dyDescent="0.45">
      <c r="A229" s="264" t="s">
        <v>9130</v>
      </c>
      <c r="B229" s="264" t="s">
        <v>9204</v>
      </c>
      <c r="C229" s="265" t="s">
        <v>8975</v>
      </c>
      <c r="D229" s="195" t="s">
        <v>9112</v>
      </c>
      <c r="E229" s="197" t="s">
        <v>366</v>
      </c>
    </row>
    <row r="230" spans="1:5" ht="16.5" x14ac:dyDescent="0.45">
      <c r="A230" s="264"/>
      <c r="B230" s="264"/>
      <c r="C230" s="265"/>
      <c r="D230" s="195" t="s">
        <v>255</v>
      </c>
      <c r="E230" s="197" t="s">
        <v>366</v>
      </c>
    </row>
    <row r="231" spans="1:5" ht="16.5" x14ac:dyDescent="0.45">
      <c r="A231" s="264"/>
      <c r="B231" s="264"/>
      <c r="C231" s="265"/>
      <c r="D231" s="198" t="s">
        <v>8718</v>
      </c>
      <c r="E231" s="197" t="s">
        <v>367</v>
      </c>
    </row>
    <row r="232" spans="1:5" ht="16.5" x14ac:dyDescent="0.45">
      <c r="A232" s="264"/>
      <c r="B232" s="264"/>
      <c r="C232" s="265"/>
      <c r="D232" s="198" t="s">
        <v>8719</v>
      </c>
      <c r="E232" s="197" t="s">
        <v>367</v>
      </c>
    </row>
    <row r="233" spans="1:5" ht="16.5" x14ac:dyDescent="0.45">
      <c r="A233" s="264"/>
      <c r="B233" s="264"/>
      <c r="C233" s="265"/>
      <c r="D233" s="198" t="s">
        <v>8720</v>
      </c>
      <c r="E233" s="197" t="s">
        <v>367</v>
      </c>
    </row>
    <row r="234" spans="1:5" ht="16.5" x14ac:dyDescent="0.45">
      <c r="A234" s="264"/>
      <c r="B234" s="264"/>
      <c r="C234" s="265"/>
      <c r="D234" s="198" t="s">
        <v>8721</v>
      </c>
      <c r="E234" s="197" t="s">
        <v>367</v>
      </c>
    </row>
    <row r="235" spans="1:5" ht="16.5" x14ac:dyDescent="0.45">
      <c r="A235" s="264"/>
      <c r="B235" s="264"/>
      <c r="C235" s="265"/>
      <c r="D235" s="195" t="s">
        <v>8722</v>
      </c>
      <c r="E235" s="197" t="s">
        <v>366</v>
      </c>
    </row>
    <row r="236" spans="1:5" ht="16.5" x14ac:dyDescent="0.45">
      <c r="A236" s="264"/>
      <c r="B236" s="264"/>
      <c r="C236" s="265"/>
      <c r="D236" s="195" t="s">
        <v>8723</v>
      </c>
      <c r="E236" s="197" t="s">
        <v>366</v>
      </c>
    </row>
    <row r="237" spans="1:5" ht="16.5" x14ac:dyDescent="0.45">
      <c r="A237" s="264"/>
      <c r="B237" s="264"/>
      <c r="C237" s="265"/>
      <c r="D237" s="195" t="s">
        <v>8724</v>
      </c>
      <c r="E237" s="197" t="s">
        <v>366</v>
      </c>
    </row>
    <row r="238" spans="1:5" ht="16.5" x14ac:dyDescent="0.45">
      <c r="A238" s="264"/>
      <c r="B238" s="264"/>
      <c r="C238" s="265"/>
      <c r="D238" s="198" t="s">
        <v>8726</v>
      </c>
      <c r="E238" s="197" t="s">
        <v>367</v>
      </c>
    </row>
    <row r="239" spans="1:5" ht="16.5" x14ac:dyDescent="0.45">
      <c r="A239" s="264"/>
      <c r="B239" s="264"/>
      <c r="C239" s="265"/>
      <c r="D239" s="198" t="s">
        <v>8725</v>
      </c>
      <c r="E239" s="197" t="s">
        <v>367</v>
      </c>
    </row>
    <row r="240" spans="1:5" ht="16.5" x14ac:dyDescent="0.45">
      <c r="A240" s="264"/>
      <c r="B240" s="264"/>
      <c r="C240" s="265"/>
      <c r="D240" s="195" t="s">
        <v>8727</v>
      </c>
      <c r="E240" s="197" t="s">
        <v>366</v>
      </c>
    </row>
    <row r="241" spans="1:5" ht="16.5" x14ac:dyDescent="0.45">
      <c r="A241" s="264"/>
      <c r="B241" s="264"/>
      <c r="C241" s="265"/>
      <c r="D241" s="195" t="s">
        <v>8728</v>
      </c>
      <c r="E241" s="197" t="s">
        <v>366</v>
      </c>
    </row>
    <row r="242" spans="1:5" x14ac:dyDescent="0.45">
      <c r="A242" s="264"/>
      <c r="B242" s="264"/>
      <c r="C242" s="265"/>
      <c r="D242" s="192" t="s">
        <v>9113</v>
      </c>
      <c r="E242" s="197" t="s">
        <v>366</v>
      </c>
    </row>
    <row r="243" spans="1:5" ht="26.15" customHeight="1" collapsed="1" x14ac:dyDescent="0.45">
      <c r="A243" s="266" t="s">
        <v>9391</v>
      </c>
      <c r="B243" s="258"/>
      <c r="C243" s="258"/>
      <c r="D243" s="259"/>
      <c r="E243" s="197" t="s">
        <v>367</v>
      </c>
    </row>
    <row r="244" spans="1:5" ht="16.5" x14ac:dyDescent="0.45">
      <c r="A244" s="264" t="s">
        <v>9385</v>
      </c>
      <c r="B244" s="264" t="s">
        <v>9385</v>
      </c>
      <c r="C244" s="264" t="s">
        <v>8965</v>
      </c>
      <c r="D244" s="198" t="s">
        <v>8536</v>
      </c>
      <c r="E244" s="197" t="s">
        <v>367</v>
      </c>
    </row>
    <row r="245" spans="1:5" ht="16.5" x14ac:dyDescent="0.45">
      <c r="A245" s="264"/>
      <c r="B245" s="264"/>
      <c r="C245" s="264"/>
      <c r="D245" s="198" t="s">
        <v>8537</v>
      </c>
      <c r="E245" s="197" t="s">
        <v>367</v>
      </c>
    </row>
    <row r="246" spans="1:5" ht="16.5" x14ac:dyDescent="0.45">
      <c r="A246" s="264"/>
      <c r="B246" s="264"/>
      <c r="C246" s="264"/>
      <c r="D246" s="198" t="s">
        <v>8538</v>
      </c>
      <c r="E246" s="197" t="s">
        <v>367</v>
      </c>
    </row>
    <row r="247" spans="1:5" ht="16.5" x14ac:dyDescent="0.45">
      <c r="A247" s="264"/>
      <c r="B247" s="264"/>
      <c r="C247" s="264"/>
      <c r="D247" s="198" t="s">
        <v>8539</v>
      </c>
      <c r="E247" s="197" t="s">
        <v>367</v>
      </c>
    </row>
    <row r="248" spans="1:5" ht="16.5" x14ac:dyDescent="0.45">
      <c r="A248" s="264"/>
      <c r="B248" s="264"/>
      <c r="C248" s="264"/>
      <c r="D248" s="198" t="s">
        <v>8540</v>
      </c>
      <c r="E248" s="197" t="s">
        <v>367</v>
      </c>
    </row>
    <row r="249" spans="1:5" ht="16.5" x14ac:dyDescent="0.45">
      <c r="A249" s="264"/>
      <c r="B249" s="264"/>
      <c r="C249" s="264"/>
      <c r="D249" s="198" t="s">
        <v>8541</v>
      </c>
      <c r="E249" s="197" t="s">
        <v>367</v>
      </c>
    </row>
    <row r="250" spans="1:5" ht="16.5" x14ac:dyDescent="0.45">
      <c r="A250" s="264"/>
      <c r="B250" s="264"/>
      <c r="C250" s="264"/>
      <c r="D250" s="198" t="s">
        <v>8545</v>
      </c>
      <c r="E250" s="197" t="s">
        <v>367</v>
      </c>
    </row>
    <row r="251" spans="1:5" ht="16.5" x14ac:dyDescent="0.45">
      <c r="A251" s="264"/>
      <c r="B251" s="264"/>
      <c r="C251" s="264"/>
      <c r="D251" s="198" t="s">
        <v>8546</v>
      </c>
      <c r="E251" s="197" t="s">
        <v>367</v>
      </c>
    </row>
    <row r="252" spans="1:5" ht="16.5" x14ac:dyDescent="0.45">
      <c r="A252" s="264"/>
      <c r="B252" s="264"/>
      <c r="C252" s="264"/>
      <c r="D252" s="198" t="s">
        <v>8542</v>
      </c>
      <c r="E252" s="197" t="s">
        <v>367</v>
      </c>
    </row>
    <row r="253" spans="1:5" ht="16.5" x14ac:dyDescent="0.45">
      <c r="A253" s="264"/>
      <c r="B253" s="264"/>
      <c r="C253" s="264"/>
      <c r="D253" s="198" t="s">
        <v>8543</v>
      </c>
      <c r="E253" s="197" t="s">
        <v>367</v>
      </c>
    </row>
    <row r="254" spans="1:5" ht="16.5" x14ac:dyDescent="0.45">
      <c r="A254" s="264"/>
      <c r="B254" s="264"/>
      <c r="C254" s="264"/>
      <c r="D254" s="198" t="s">
        <v>8544</v>
      </c>
      <c r="E254" s="197" t="s">
        <v>367</v>
      </c>
    </row>
    <row r="255" spans="1:5" ht="16.5" x14ac:dyDescent="0.45">
      <c r="A255" s="264"/>
      <c r="B255" s="264"/>
      <c r="C255" s="264"/>
      <c r="D255" s="195" t="s">
        <v>363</v>
      </c>
      <c r="E255" s="197" t="s">
        <v>366</v>
      </c>
    </row>
    <row r="256" spans="1:5" ht="16.5" x14ac:dyDescent="0.45">
      <c r="A256" s="264" t="s">
        <v>9386</v>
      </c>
      <c r="B256" s="264" t="s">
        <v>9386</v>
      </c>
      <c r="C256" s="265" t="s">
        <v>8966</v>
      </c>
      <c r="D256" s="198" t="s">
        <v>290</v>
      </c>
      <c r="E256" s="197" t="s">
        <v>367</v>
      </c>
    </row>
    <row r="257" spans="1:5" ht="16.5" x14ac:dyDescent="0.45">
      <c r="A257" s="264"/>
      <c r="B257" s="264"/>
      <c r="C257" s="265"/>
      <c r="D257" s="198" t="s">
        <v>292</v>
      </c>
      <c r="E257" s="197" t="s">
        <v>367</v>
      </c>
    </row>
    <row r="258" spans="1:5" ht="16.5" x14ac:dyDescent="0.45">
      <c r="A258" s="264"/>
      <c r="B258" s="264"/>
      <c r="C258" s="265"/>
      <c r="D258" s="198" t="s">
        <v>291</v>
      </c>
      <c r="E258" s="197" t="s">
        <v>367</v>
      </c>
    </row>
    <row r="259" spans="1:5" ht="16.5" x14ac:dyDescent="0.45">
      <c r="A259" s="264"/>
      <c r="B259" s="264"/>
      <c r="C259" s="265"/>
      <c r="D259" s="198" t="s">
        <v>293</v>
      </c>
      <c r="E259" s="197" t="s">
        <v>367</v>
      </c>
    </row>
    <row r="260" spans="1:5" ht="16.5" x14ac:dyDescent="0.45">
      <c r="A260" s="264"/>
      <c r="B260" s="264"/>
      <c r="C260" s="265"/>
      <c r="D260" s="198" t="s">
        <v>294</v>
      </c>
      <c r="E260" s="197" t="s">
        <v>367</v>
      </c>
    </row>
    <row r="261" spans="1:5" x14ac:dyDescent="0.45">
      <c r="A261" s="264"/>
      <c r="B261" s="264"/>
      <c r="C261" s="265"/>
      <c r="D261" s="192" t="s">
        <v>9110</v>
      </c>
      <c r="E261" s="197" t="s">
        <v>366</v>
      </c>
    </row>
    <row r="262" spans="1:5" x14ac:dyDescent="0.45">
      <c r="A262" s="264"/>
      <c r="B262" s="264"/>
      <c r="C262" s="265"/>
      <c r="D262" s="192" t="s">
        <v>9110</v>
      </c>
      <c r="E262" s="197" t="s">
        <v>366</v>
      </c>
    </row>
    <row r="263" spans="1:5" ht="16.5" x14ac:dyDescent="0.45">
      <c r="A263" s="264"/>
      <c r="B263" s="264"/>
      <c r="C263" s="265"/>
      <c r="D263" s="195" t="s">
        <v>363</v>
      </c>
      <c r="E263" s="197" t="s">
        <v>366</v>
      </c>
    </row>
    <row r="264" spans="1:5" ht="16.5" x14ac:dyDescent="0.45">
      <c r="A264" s="264"/>
      <c r="B264" s="264"/>
      <c r="C264" s="265"/>
      <c r="D264" s="195" t="s">
        <v>255</v>
      </c>
      <c r="E264" s="197" t="s">
        <v>366</v>
      </c>
    </row>
    <row r="265" spans="1:5" ht="16.5" x14ac:dyDescent="0.45">
      <c r="A265" s="264" t="s">
        <v>9135</v>
      </c>
      <c r="B265" s="264" t="s">
        <v>9209</v>
      </c>
      <c r="C265" s="265" t="s">
        <v>8980</v>
      </c>
      <c r="D265" s="195" t="s">
        <v>363</v>
      </c>
      <c r="E265" s="197" t="s">
        <v>366</v>
      </c>
    </row>
    <row r="266" spans="1:5" x14ac:dyDescent="0.45">
      <c r="A266" s="264"/>
      <c r="B266" s="264"/>
      <c r="C266" s="265"/>
      <c r="D266" s="192" t="s">
        <v>9110</v>
      </c>
      <c r="E266" s="197" t="s">
        <v>366</v>
      </c>
    </row>
    <row r="267" spans="1:5" x14ac:dyDescent="0.45">
      <c r="A267" s="264"/>
      <c r="B267" s="264"/>
      <c r="C267" s="265"/>
      <c r="D267" s="192" t="s">
        <v>9110</v>
      </c>
      <c r="E267" s="197" t="s">
        <v>366</v>
      </c>
    </row>
    <row r="268" spans="1:5" ht="30" customHeight="1" collapsed="1" x14ac:dyDescent="0.45">
      <c r="A268" s="256" t="s">
        <v>9284</v>
      </c>
      <c r="B268" s="256"/>
      <c r="C268" s="256"/>
      <c r="D268" s="257"/>
      <c r="E268" s="197" t="s">
        <v>367</v>
      </c>
    </row>
    <row r="269" spans="1:5" ht="26.15" customHeight="1" x14ac:dyDescent="0.45">
      <c r="A269" s="258" t="s">
        <v>9270</v>
      </c>
      <c r="B269" s="258"/>
      <c r="C269" s="258"/>
      <c r="D269" s="259"/>
      <c r="E269" s="197" t="s">
        <v>367</v>
      </c>
    </row>
    <row r="270" spans="1:5" ht="16.5" x14ac:dyDescent="0.45">
      <c r="A270" s="264" t="s">
        <v>9136</v>
      </c>
      <c r="B270" s="264" t="s">
        <v>9210</v>
      </c>
      <c r="C270" s="265" t="s">
        <v>8993</v>
      </c>
      <c r="D270" s="198" t="s">
        <v>290</v>
      </c>
      <c r="E270" s="197" t="s">
        <v>367</v>
      </c>
    </row>
    <row r="271" spans="1:5" ht="16.5" x14ac:dyDescent="0.45">
      <c r="A271" s="264"/>
      <c r="B271" s="264"/>
      <c r="C271" s="265"/>
      <c r="D271" s="198" t="s">
        <v>292</v>
      </c>
      <c r="E271" s="197" t="s">
        <v>367</v>
      </c>
    </row>
    <row r="272" spans="1:5" ht="16.5" x14ac:dyDescent="0.45">
      <c r="A272" s="264"/>
      <c r="B272" s="264"/>
      <c r="C272" s="265"/>
      <c r="D272" s="198" t="s">
        <v>291</v>
      </c>
      <c r="E272" s="197" t="s">
        <v>367</v>
      </c>
    </row>
    <row r="273" spans="1:5" ht="16.5" x14ac:dyDescent="0.45">
      <c r="A273" s="264"/>
      <c r="B273" s="264"/>
      <c r="C273" s="265"/>
      <c r="D273" s="198" t="s">
        <v>293</v>
      </c>
      <c r="E273" s="197" t="s">
        <v>367</v>
      </c>
    </row>
    <row r="274" spans="1:5" ht="16.5" x14ac:dyDescent="0.45">
      <c r="A274" s="264"/>
      <c r="B274" s="264"/>
      <c r="C274" s="265"/>
      <c r="D274" s="198" t="s">
        <v>294</v>
      </c>
      <c r="E274" s="197" t="s">
        <v>367</v>
      </c>
    </row>
    <row r="275" spans="1:5" ht="16.5" x14ac:dyDescent="0.45">
      <c r="A275" s="264" t="s">
        <v>9137</v>
      </c>
      <c r="B275" s="264" t="s">
        <v>9211</v>
      </c>
      <c r="C275" s="265" t="s">
        <v>8994</v>
      </c>
      <c r="D275" s="198" t="s">
        <v>8536</v>
      </c>
      <c r="E275" s="197" t="s">
        <v>367</v>
      </c>
    </row>
    <row r="276" spans="1:5" ht="16.5" x14ac:dyDescent="0.45">
      <c r="A276" s="264"/>
      <c r="B276" s="264"/>
      <c r="C276" s="265"/>
      <c r="D276" s="198" t="s">
        <v>8537</v>
      </c>
      <c r="E276" s="197" t="s">
        <v>367</v>
      </c>
    </row>
    <row r="277" spans="1:5" ht="16.5" x14ac:dyDescent="0.45">
      <c r="A277" s="264"/>
      <c r="B277" s="264"/>
      <c r="C277" s="265"/>
      <c r="D277" s="198" t="s">
        <v>8538</v>
      </c>
      <c r="E277" s="197" t="s">
        <v>367</v>
      </c>
    </row>
    <row r="278" spans="1:5" ht="16.5" x14ac:dyDescent="0.45">
      <c r="A278" s="264"/>
      <c r="B278" s="264"/>
      <c r="C278" s="265"/>
      <c r="D278" s="198" t="s">
        <v>8539</v>
      </c>
      <c r="E278" s="197" t="s">
        <v>367</v>
      </c>
    </row>
    <row r="279" spans="1:5" ht="16.5" x14ac:dyDescent="0.45">
      <c r="A279" s="264"/>
      <c r="B279" s="264"/>
      <c r="C279" s="265"/>
      <c r="D279" s="198" t="s">
        <v>8540</v>
      </c>
      <c r="E279" s="197" t="s">
        <v>367</v>
      </c>
    </row>
    <row r="280" spans="1:5" ht="16.5" x14ac:dyDescent="0.45">
      <c r="A280" s="264"/>
      <c r="B280" s="264"/>
      <c r="C280" s="265"/>
      <c r="D280" s="198" t="s">
        <v>8541</v>
      </c>
      <c r="E280" s="197" t="s">
        <v>367</v>
      </c>
    </row>
    <row r="281" spans="1:5" ht="16.5" x14ac:dyDescent="0.45">
      <c r="A281" s="264"/>
      <c r="B281" s="264"/>
      <c r="C281" s="265"/>
      <c r="D281" s="198" t="s">
        <v>8545</v>
      </c>
      <c r="E281" s="197" t="s">
        <v>367</v>
      </c>
    </row>
    <row r="282" spans="1:5" ht="16.5" x14ac:dyDescent="0.45">
      <c r="A282" s="264"/>
      <c r="B282" s="264"/>
      <c r="C282" s="265"/>
      <c r="D282" s="198" t="s">
        <v>8546</v>
      </c>
      <c r="E282" s="197" t="s">
        <v>367</v>
      </c>
    </row>
    <row r="283" spans="1:5" ht="16.5" x14ac:dyDescent="0.45">
      <c r="A283" s="264"/>
      <c r="B283" s="264"/>
      <c r="C283" s="265"/>
      <c r="D283" s="198" t="s">
        <v>8542</v>
      </c>
      <c r="E283" s="197" t="s">
        <v>367</v>
      </c>
    </row>
    <row r="284" spans="1:5" ht="16.5" x14ac:dyDescent="0.45">
      <c r="A284" s="264"/>
      <c r="B284" s="264"/>
      <c r="C284" s="265"/>
      <c r="D284" s="198" t="s">
        <v>8543</v>
      </c>
      <c r="E284" s="197" t="s">
        <v>367</v>
      </c>
    </row>
    <row r="285" spans="1:5" ht="16.5" x14ac:dyDescent="0.45">
      <c r="A285" s="264"/>
      <c r="B285" s="264"/>
      <c r="C285" s="265"/>
      <c r="D285" s="198" t="s">
        <v>8544</v>
      </c>
      <c r="E285" s="197" t="s">
        <v>367</v>
      </c>
    </row>
    <row r="286" spans="1:5" ht="16.5" x14ac:dyDescent="0.45">
      <c r="A286" s="264"/>
      <c r="B286" s="264"/>
      <c r="C286" s="265"/>
      <c r="D286" s="195" t="s">
        <v>2521</v>
      </c>
      <c r="E286" s="197" t="s">
        <v>366</v>
      </c>
    </row>
    <row r="287" spans="1:5" ht="16.5" x14ac:dyDescent="0.45">
      <c r="A287" s="264" t="s">
        <v>9138</v>
      </c>
      <c r="B287" s="264" t="s">
        <v>9212</v>
      </c>
      <c r="C287" s="265" t="s">
        <v>8995</v>
      </c>
      <c r="D287" s="198" t="s">
        <v>1301</v>
      </c>
      <c r="E287" s="197" t="s">
        <v>367</v>
      </c>
    </row>
    <row r="288" spans="1:5" ht="16.5" x14ac:dyDescent="0.45">
      <c r="A288" s="264"/>
      <c r="B288" s="264"/>
      <c r="C288" s="265"/>
      <c r="D288" s="198" t="s">
        <v>1300</v>
      </c>
      <c r="E288" s="197" t="s">
        <v>367</v>
      </c>
    </row>
    <row r="289" spans="1:5" ht="26.15" customHeight="1" collapsed="1" x14ac:dyDescent="0.45">
      <c r="A289" s="266" t="s">
        <v>9271</v>
      </c>
      <c r="B289" s="266"/>
      <c r="C289" s="266"/>
      <c r="D289" s="259"/>
      <c r="E289" s="197" t="s">
        <v>367</v>
      </c>
    </row>
    <row r="290" spans="1:5" ht="16.5" x14ac:dyDescent="0.45">
      <c r="A290" s="264" t="s">
        <v>9139</v>
      </c>
      <c r="B290" s="264" t="s">
        <v>9213</v>
      </c>
      <c r="C290" s="265" t="s">
        <v>8996</v>
      </c>
      <c r="D290" s="195" t="s">
        <v>363</v>
      </c>
      <c r="E290" s="197" t="s">
        <v>366</v>
      </c>
    </row>
    <row r="291" spans="1:5" ht="16.5" x14ac:dyDescent="0.45">
      <c r="A291" s="264"/>
      <c r="B291" s="264"/>
      <c r="C291" s="265"/>
      <c r="D291" s="198" t="s">
        <v>290</v>
      </c>
      <c r="E291" s="197" t="s">
        <v>367</v>
      </c>
    </row>
    <row r="292" spans="1:5" ht="16.5" x14ac:dyDescent="0.45">
      <c r="A292" s="264"/>
      <c r="B292" s="264"/>
      <c r="C292" s="265"/>
      <c r="D292" s="198" t="s">
        <v>292</v>
      </c>
      <c r="E292" s="197" t="s">
        <v>367</v>
      </c>
    </row>
    <row r="293" spans="1:5" ht="16.5" x14ac:dyDescent="0.45">
      <c r="A293" s="264"/>
      <c r="B293" s="264"/>
      <c r="C293" s="265"/>
      <c r="D293" s="198" t="s">
        <v>293</v>
      </c>
      <c r="E293" s="197" t="s">
        <v>367</v>
      </c>
    </row>
    <row r="294" spans="1:5" ht="16.5" x14ac:dyDescent="0.45">
      <c r="A294" s="264"/>
      <c r="B294" s="264"/>
      <c r="C294" s="265"/>
      <c r="D294" s="195" t="s">
        <v>2288</v>
      </c>
      <c r="E294" s="197" t="s">
        <v>366</v>
      </c>
    </row>
    <row r="295" spans="1:5" ht="16.5" x14ac:dyDescent="0.45">
      <c r="A295" s="264" t="s">
        <v>9140</v>
      </c>
      <c r="B295" s="264" t="s">
        <v>9214</v>
      </c>
      <c r="C295" s="265" t="s">
        <v>8997</v>
      </c>
      <c r="D295" s="198" t="s">
        <v>8536</v>
      </c>
      <c r="E295" s="197" t="s">
        <v>367</v>
      </c>
    </row>
    <row r="296" spans="1:5" ht="16.5" x14ac:dyDescent="0.45">
      <c r="A296" s="264"/>
      <c r="B296" s="264"/>
      <c r="C296" s="265"/>
      <c r="D296" s="198" t="s">
        <v>8537</v>
      </c>
      <c r="E296" s="197" t="s">
        <v>367</v>
      </c>
    </row>
    <row r="297" spans="1:5" ht="16.5" x14ac:dyDescent="0.45">
      <c r="A297" s="264"/>
      <c r="B297" s="264"/>
      <c r="C297" s="265"/>
      <c r="D297" s="198" t="s">
        <v>8538</v>
      </c>
      <c r="E297" s="197" t="s">
        <v>367</v>
      </c>
    </row>
    <row r="298" spans="1:5" ht="16.5" x14ac:dyDescent="0.45">
      <c r="A298" s="264"/>
      <c r="B298" s="264"/>
      <c r="C298" s="265"/>
      <c r="D298" s="198" t="s">
        <v>8539</v>
      </c>
      <c r="E298" s="197" t="s">
        <v>367</v>
      </c>
    </row>
    <row r="299" spans="1:5" ht="16.5" x14ac:dyDescent="0.45">
      <c r="A299" s="264"/>
      <c r="B299" s="264"/>
      <c r="C299" s="265"/>
      <c r="D299" s="198" t="s">
        <v>8540</v>
      </c>
      <c r="E299" s="197" t="s">
        <v>367</v>
      </c>
    </row>
    <row r="300" spans="1:5" ht="16.5" x14ac:dyDescent="0.45">
      <c r="A300" s="264"/>
      <c r="B300" s="264"/>
      <c r="C300" s="265"/>
      <c r="D300" s="198" t="s">
        <v>8541</v>
      </c>
      <c r="E300" s="197" t="s">
        <v>367</v>
      </c>
    </row>
    <row r="301" spans="1:5" ht="16.5" x14ac:dyDescent="0.45">
      <c r="A301" s="264"/>
      <c r="B301" s="264"/>
      <c r="C301" s="265"/>
      <c r="D301" s="198" t="s">
        <v>8545</v>
      </c>
      <c r="E301" s="197" t="s">
        <v>367</v>
      </c>
    </row>
    <row r="302" spans="1:5" ht="16.5" x14ac:dyDescent="0.45">
      <c r="A302" s="264"/>
      <c r="B302" s="264"/>
      <c r="C302" s="265"/>
      <c r="D302" s="198" t="s">
        <v>8546</v>
      </c>
      <c r="E302" s="197" t="s">
        <v>367</v>
      </c>
    </row>
    <row r="303" spans="1:5" ht="16.5" x14ac:dyDescent="0.45">
      <c r="A303" s="264"/>
      <c r="B303" s="264"/>
      <c r="C303" s="265"/>
      <c r="D303" s="198" t="s">
        <v>8542</v>
      </c>
      <c r="E303" s="197" t="s">
        <v>367</v>
      </c>
    </row>
    <row r="304" spans="1:5" ht="16.5" x14ac:dyDescent="0.45">
      <c r="A304" s="264"/>
      <c r="B304" s="264"/>
      <c r="C304" s="265"/>
      <c r="D304" s="198" t="s">
        <v>8543</v>
      </c>
      <c r="E304" s="197" t="s">
        <v>367</v>
      </c>
    </row>
    <row r="305" spans="1:6" ht="16.5" x14ac:dyDescent="0.45">
      <c r="A305" s="264"/>
      <c r="B305" s="264"/>
      <c r="C305" s="265"/>
      <c r="D305" s="198" t="s">
        <v>8544</v>
      </c>
      <c r="E305" s="197" t="s">
        <v>367</v>
      </c>
    </row>
    <row r="306" spans="1:6" ht="16.5" x14ac:dyDescent="0.45">
      <c r="A306" s="264"/>
      <c r="B306" s="264"/>
      <c r="C306" s="265"/>
      <c r="D306" s="198" t="s">
        <v>85</v>
      </c>
      <c r="E306" s="197" t="s">
        <v>367</v>
      </c>
      <c r="F306" s="168"/>
    </row>
    <row r="307" spans="1:6" ht="16.5" x14ac:dyDescent="0.45">
      <c r="A307" s="264"/>
      <c r="B307" s="264"/>
      <c r="C307" s="265"/>
      <c r="D307" s="195" t="s">
        <v>363</v>
      </c>
      <c r="E307" s="197" t="s">
        <v>366</v>
      </c>
    </row>
    <row r="308" spans="1:6" ht="16.5" x14ac:dyDescent="0.45">
      <c r="A308" s="264" t="s">
        <v>9141</v>
      </c>
      <c r="B308" s="264" t="s">
        <v>9215</v>
      </c>
      <c r="C308" s="265" t="s">
        <v>8998</v>
      </c>
      <c r="D308" s="198" t="s">
        <v>8536</v>
      </c>
      <c r="E308" s="197" t="s">
        <v>367</v>
      </c>
    </row>
    <row r="309" spans="1:6" ht="16.5" x14ac:dyDescent="0.45">
      <c r="A309" s="264"/>
      <c r="B309" s="264"/>
      <c r="C309" s="265"/>
      <c r="D309" s="198" t="s">
        <v>8537</v>
      </c>
      <c r="E309" s="197" t="s">
        <v>367</v>
      </c>
    </row>
    <row r="310" spans="1:6" ht="16.5" x14ac:dyDescent="0.45">
      <c r="A310" s="264"/>
      <c r="B310" s="264"/>
      <c r="C310" s="265"/>
      <c r="D310" s="198" t="s">
        <v>8538</v>
      </c>
      <c r="E310" s="197" t="s">
        <v>367</v>
      </c>
    </row>
    <row r="311" spans="1:6" ht="16.5" x14ac:dyDescent="0.45">
      <c r="A311" s="264"/>
      <c r="B311" s="264"/>
      <c r="C311" s="265"/>
      <c r="D311" s="198" t="s">
        <v>8539</v>
      </c>
      <c r="E311" s="197" t="s">
        <v>367</v>
      </c>
    </row>
    <row r="312" spans="1:6" ht="16.5" x14ac:dyDescent="0.45">
      <c r="A312" s="264"/>
      <c r="B312" s="264"/>
      <c r="C312" s="265"/>
      <c r="D312" s="198" t="s">
        <v>8540</v>
      </c>
      <c r="E312" s="197" t="s">
        <v>367</v>
      </c>
    </row>
    <row r="313" spans="1:6" ht="16.5" x14ac:dyDescent="0.45">
      <c r="A313" s="264"/>
      <c r="B313" s="264"/>
      <c r="C313" s="265"/>
      <c r="D313" s="198" t="s">
        <v>8541</v>
      </c>
      <c r="E313" s="197" t="s">
        <v>367</v>
      </c>
    </row>
    <row r="314" spans="1:6" ht="16.5" x14ac:dyDescent="0.45">
      <c r="A314" s="264"/>
      <c r="B314" s="264"/>
      <c r="C314" s="265"/>
      <c r="D314" s="198" t="s">
        <v>8545</v>
      </c>
      <c r="E314" s="197" t="s">
        <v>367</v>
      </c>
    </row>
    <row r="315" spans="1:6" ht="16.5" x14ac:dyDescent="0.45">
      <c r="A315" s="264"/>
      <c r="B315" s="264"/>
      <c r="C315" s="265"/>
      <c r="D315" s="198" t="s">
        <v>8546</v>
      </c>
      <c r="E315" s="197" t="s">
        <v>367</v>
      </c>
    </row>
    <row r="316" spans="1:6" ht="16.5" x14ac:dyDescent="0.45">
      <c r="A316" s="264"/>
      <c r="B316" s="264"/>
      <c r="C316" s="265"/>
      <c r="D316" s="198" t="s">
        <v>8542</v>
      </c>
      <c r="E316" s="197" t="s">
        <v>367</v>
      </c>
    </row>
    <row r="317" spans="1:6" ht="16.5" x14ac:dyDescent="0.45">
      <c r="A317" s="264"/>
      <c r="B317" s="264"/>
      <c r="C317" s="265"/>
      <c r="D317" s="198" t="s">
        <v>8543</v>
      </c>
      <c r="E317" s="197" t="s">
        <v>367</v>
      </c>
    </row>
    <row r="318" spans="1:6" ht="16.5" x14ac:dyDescent="0.45">
      <c r="A318" s="264"/>
      <c r="B318" s="264"/>
      <c r="C318" s="265"/>
      <c r="D318" s="198" t="s">
        <v>8544</v>
      </c>
      <c r="E318" s="197" t="s">
        <v>367</v>
      </c>
    </row>
    <row r="319" spans="1:6" ht="16.5" x14ac:dyDescent="0.45">
      <c r="A319" s="264"/>
      <c r="B319" s="264"/>
      <c r="C319" s="265"/>
      <c r="D319" s="198" t="s">
        <v>1302</v>
      </c>
      <c r="E319" s="197" t="s">
        <v>367</v>
      </c>
    </row>
    <row r="320" spans="1:6" ht="16.5" x14ac:dyDescent="0.45">
      <c r="A320" s="264"/>
      <c r="B320" s="264"/>
      <c r="C320" s="265"/>
      <c r="D320" s="198" t="s">
        <v>9114</v>
      </c>
      <c r="E320" s="197" t="s">
        <v>367</v>
      </c>
    </row>
    <row r="321" spans="1:6" ht="16.5" x14ac:dyDescent="0.45">
      <c r="A321" s="264"/>
      <c r="B321" s="264"/>
      <c r="C321" s="265"/>
      <c r="D321" s="198" t="s">
        <v>85</v>
      </c>
      <c r="E321" s="197" t="s">
        <v>367</v>
      </c>
      <c r="F321" s="168"/>
    </row>
    <row r="322" spans="1:6" ht="16.5" x14ac:dyDescent="0.45">
      <c r="A322" s="264"/>
      <c r="B322" s="264"/>
      <c r="C322" s="265"/>
      <c r="D322" s="195" t="s">
        <v>363</v>
      </c>
      <c r="E322" s="197" t="s">
        <v>366</v>
      </c>
    </row>
    <row r="323" spans="1:6" ht="16.5" x14ac:dyDescent="0.45">
      <c r="A323" s="264" t="s">
        <v>9142</v>
      </c>
      <c r="B323" s="264" t="s">
        <v>9216</v>
      </c>
      <c r="C323" s="265" t="s">
        <v>8999</v>
      </c>
      <c r="D323" s="198" t="s">
        <v>304</v>
      </c>
      <c r="E323" s="197" t="s">
        <v>367</v>
      </c>
    </row>
    <row r="324" spans="1:6" ht="16.5" x14ac:dyDescent="0.45">
      <c r="A324" s="264"/>
      <c r="B324" s="264"/>
      <c r="C324" s="265"/>
      <c r="D324" s="198" t="s">
        <v>305</v>
      </c>
      <c r="E324" s="197" t="s">
        <v>367</v>
      </c>
    </row>
    <row r="325" spans="1:6" ht="16.5" x14ac:dyDescent="0.45">
      <c r="A325" s="264"/>
      <c r="B325" s="264"/>
      <c r="C325" s="265"/>
      <c r="D325" s="198" t="s">
        <v>307</v>
      </c>
      <c r="E325" s="197" t="s">
        <v>367</v>
      </c>
    </row>
    <row r="326" spans="1:6" ht="16.5" x14ac:dyDescent="0.45">
      <c r="A326" s="264"/>
      <c r="B326" s="264"/>
      <c r="C326" s="265"/>
      <c r="D326" s="198" t="s">
        <v>9115</v>
      </c>
      <c r="E326" s="197" t="s">
        <v>367</v>
      </c>
      <c r="F326" s="168"/>
    </row>
    <row r="327" spans="1:6" ht="16.5" x14ac:dyDescent="0.45">
      <c r="A327" s="264"/>
      <c r="B327" s="264"/>
      <c r="C327" s="265"/>
      <c r="D327" s="195" t="s">
        <v>363</v>
      </c>
      <c r="E327" s="197" t="s">
        <v>366</v>
      </c>
    </row>
    <row r="328" spans="1:6" ht="16.5" x14ac:dyDescent="0.45">
      <c r="A328" s="264" t="s">
        <v>9000</v>
      </c>
      <c r="B328" s="264" t="s">
        <v>9000</v>
      </c>
      <c r="C328" s="265" t="s">
        <v>9001</v>
      </c>
      <c r="D328" s="198" t="s">
        <v>304</v>
      </c>
      <c r="E328" s="197" t="s">
        <v>367</v>
      </c>
    </row>
    <row r="329" spans="1:6" ht="16.5" x14ac:dyDescent="0.45">
      <c r="A329" s="264"/>
      <c r="B329" s="264"/>
      <c r="C329" s="265"/>
      <c r="D329" s="198" t="s">
        <v>305</v>
      </c>
      <c r="E329" s="197" t="s">
        <v>367</v>
      </c>
    </row>
    <row r="330" spans="1:6" ht="16.5" x14ac:dyDescent="0.45">
      <c r="A330" s="264"/>
      <c r="B330" s="264"/>
      <c r="C330" s="265"/>
      <c r="D330" s="198" t="s">
        <v>307</v>
      </c>
      <c r="E330" s="197" t="s">
        <v>367</v>
      </c>
    </row>
    <row r="331" spans="1:6" ht="16.5" x14ac:dyDescent="0.45">
      <c r="A331" s="264"/>
      <c r="B331" s="264"/>
      <c r="C331" s="265"/>
      <c r="D331" s="198" t="s">
        <v>9115</v>
      </c>
      <c r="E331" s="197" t="s">
        <v>367</v>
      </c>
    </row>
    <row r="332" spans="1:6" ht="16.5" x14ac:dyDescent="0.45">
      <c r="A332" s="264" t="s">
        <v>9143</v>
      </c>
      <c r="B332" s="264" t="s">
        <v>9217</v>
      </c>
      <c r="C332" s="265" t="s">
        <v>9002</v>
      </c>
      <c r="D332" s="198" t="s">
        <v>8536</v>
      </c>
      <c r="E332" s="197" t="s">
        <v>367</v>
      </c>
    </row>
    <row r="333" spans="1:6" ht="16.5" x14ac:dyDescent="0.45">
      <c r="A333" s="264"/>
      <c r="B333" s="264"/>
      <c r="C333" s="265"/>
      <c r="D333" s="198" t="s">
        <v>8537</v>
      </c>
      <c r="E333" s="197" t="s">
        <v>367</v>
      </c>
    </row>
    <row r="334" spans="1:6" ht="16.5" x14ac:dyDescent="0.45">
      <c r="A334" s="264"/>
      <c r="B334" s="264"/>
      <c r="C334" s="265"/>
      <c r="D334" s="198" t="s">
        <v>8538</v>
      </c>
      <c r="E334" s="197" t="s">
        <v>367</v>
      </c>
    </row>
    <row r="335" spans="1:6" ht="16.5" x14ac:dyDescent="0.45">
      <c r="A335" s="264"/>
      <c r="B335" s="264"/>
      <c r="C335" s="265"/>
      <c r="D335" s="198" t="s">
        <v>8539</v>
      </c>
      <c r="E335" s="197" t="s">
        <v>367</v>
      </c>
    </row>
    <row r="336" spans="1:6" ht="16.5" x14ac:dyDescent="0.45">
      <c r="A336" s="264"/>
      <c r="B336" s="264"/>
      <c r="C336" s="265"/>
      <c r="D336" s="198" t="s">
        <v>8540</v>
      </c>
      <c r="E336" s="197" t="s">
        <v>367</v>
      </c>
    </row>
    <row r="337" spans="1:6" ht="16.5" x14ac:dyDescent="0.45">
      <c r="A337" s="264"/>
      <c r="B337" s="264"/>
      <c r="C337" s="265"/>
      <c r="D337" s="198" t="s">
        <v>8541</v>
      </c>
      <c r="E337" s="197" t="s">
        <v>367</v>
      </c>
    </row>
    <row r="338" spans="1:6" ht="16.5" x14ac:dyDescent="0.45">
      <c r="A338" s="264"/>
      <c r="B338" s="264"/>
      <c r="C338" s="265"/>
      <c r="D338" s="198" t="s">
        <v>8545</v>
      </c>
      <c r="E338" s="197" t="s">
        <v>367</v>
      </c>
    </row>
    <row r="339" spans="1:6" ht="16.5" x14ac:dyDescent="0.45">
      <c r="A339" s="264"/>
      <c r="B339" s="264"/>
      <c r="C339" s="265"/>
      <c r="D339" s="198" t="s">
        <v>8546</v>
      </c>
      <c r="E339" s="197" t="s">
        <v>367</v>
      </c>
    </row>
    <row r="340" spans="1:6" ht="16.5" x14ac:dyDescent="0.45">
      <c r="A340" s="264"/>
      <c r="B340" s="264"/>
      <c r="C340" s="265"/>
      <c r="D340" s="198" t="s">
        <v>8542</v>
      </c>
      <c r="E340" s="197" t="s">
        <v>367</v>
      </c>
    </row>
    <row r="341" spans="1:6" ht="16.5" x14ac:dyDescent="0.45">
      <c r="A341" s="264"/>
      <c r="B341" s="264"/>
      <c r="C341" s="265"/>
      <c r="D341" s="198" t="s">
        <v>8543</v>
      </c>
      <c r="E341" s="197" t="s">
        <v>367</v>
      </c>
    </row>
    <row r="342" spans="1:6" ht="16.5" x14ac:dyDescent="0.45">
      <c r="A342" s="264"/>
      <c r="B342" s="264"/>
      <c r="C342" s="265"/>
      <c r="D342" s="198" t="s">
        <v>8544</v>
      </c>
      <c r="E342" s="197" t="s">
        <v>367</v>
      </c>
    </row>
    <row r="343" spans="1:6" ht="16.5" x14ac:dyDescent="0.45">
      <c r="A343" s="264"/>
      <c r="B343" s="264"/>
      <c r="C343" s="265"/>
      <c r="D343" s="198" t="s">
        <v>1302</v>
      </c>
      <c r="E343" s="197" t="s">
        <v>367</v>
      </c>
    </row>
    <row r="344" spans="1:6" ht="16.5" x14ac:dyDescent="0.45">
      <c r="A344" s="264"/>
      <c r="B344" s="264"/>
      <c r="C344" s="265"/>
      <c r="D344" s="198" t="s">
        <v>9114</v>
      </c>
      <c r="E344" s="197" t="s">
        <v>367</v>
      </c>
    </row>
    <row r="345" spans="1:6" ht="16.5" x14ac:dyDescent="0.45">
      <c r="A345" s="264"/>
      <c r="B345" s="264"/>
      <c r="C345" s="265"/>
      <c r="D345" s="198" t="s">
        <v>85</v>
      </c>
      <c r="E345" s="197" t="s">
        <v>367</v>
      </c>
      <c r="F345" s="168"/>
    </row>
    <row r="346" spans="1:6" ht="16.5" x14ac:dyDescent="0.45">
      <c r="A346" s="264"/>
      <c r="B346" s="264"/>
      <c r="C346" s="265"/>
      <c r="D346" s="195" t="s">
        <v>363</v>
      </c>
      <c r="E346" s="197" t="s">
        <v>366</v>
      </c>
    </row>
    <row r="347" spans="1:6" ht="26.15" customHeight="1" collapsed="1" x14ac:dyDescent="0.45">
      <c r="A347" s="266" t="s">
        <v>9279</v>
      </c>
      <c r="B347" s="258"/>
      <c r="C347" s="258"/>
      <c r="D347" s="259"/>
      <c r="E347" s="197" t="s">
        <v>367</v>
      </c>
    </row>
    <row r="348" spans="1:6" ht="16.5" x14ac:dyDescent="0.45">
      <c r="A348" s="264" t="s">
        <v>9160</v>
      </c>
      <c r="B348" s="264" t="s">
        <v>9251</v>
      </c>
      <c r="C348" s="265" t="s">
        <v>9048</v>
      </c>
      <c r="D348" s="198" t="s">
        <v>9115</v>
      </c>
      <c r="E348" s="197" t="s">
        <v>367</v>
      </c>
      <c r="F348" s="168"/>
    </row>
    <row r="349" spans="1:6" ht="16.5" x14ac:dyDescent="0.45">
      <c r="A349" s="264"/>
      <c r="B349" s="264"/>
      <c r="C349" s="265"/>
      <c r="D349" s="198" t="s">
        <v>8536</v>
      </c>
      <c r="E349" s="197" t="s">
        <v>367</v>
      </c>
    </row>
    <row r="350" spans="1:6" ht="16.5" x14ac:dyDescent="0.45">
      <c r="A350" s="264"/>
      <c r="B350" s="264"/>
      <c r="C350" s="265"/>
      <c r="D350" s="195" t="s">
        <v>8537</v>
      </c>
      <c r="E350" s="197" t="s">
        <v>366</v>
      </c>
    </row>
    <row r="351" spans="1:6" ht="16.5" x14ac:dyDescent="0.45">
      <c r="A351" s="264"/>
      <c r="B351" s="264"/>
      <c r="C351" s="265"/>
      <c r="D351" s="195" t="s">
        <v>8538</v>
      </c>
      <c r="E351" s="197" t="s">
        <v>366</v>
      </c>
    </row>
    <row r="352" spans="1:6" ht="16.5" x14ac:dyDescent="0.45">
      <c r="A352" s="264"/>
      <c r="B352" s="264"/>
      <c r="C352" s="265"/>
      <c r="D352" s="195" t="s">
        <v>8539</v>
      </c>
      <c r="E352" s="197" t="s">
        <v>366</v>
      </c>
    </row>
    <row r="353" spans="1:5" ht="16.5" x14ac:dyDescent="0.45">
      <c r="A353" s="264"/>
      <c r="B353" s="264"/>
      <c r="C353" s="265"/>
      <c r="D353" s="195" t="s">
        <v>8540</v>
      </c>
      <c r="E353" s="197" t="s">
        <v>366</v>
      </c>
    </row>
    <row r="354" spans="1:5" ht="16.5" x14ac:dyDescent="0.45">
      <c r="A354" s="264"/>
      <c r="B354" s="264"/>
      <c r="C354" s="265"/>
      <c r="D354" s="195" t="s">
        <v>8541</v>
      </c>
      <c r="E354" s="197" t="s">
        <v>366</v>
      </c>
    </row>
    <row r="355" spans="1:5" ht="16.5" x14ac:dyDescent="0.45">
      <c r="A355" s="264"/>
      <c r="B355" s="264"/>
      <c r="C355" s="265"/>
      <c r="D355" s="195" t="s">
        <v>8545</v>
      </c>
      <c r="E355" s="197" t="s">
        <v>366</v>
      </c>
    </row>
    <row r="356" spans="1:5" ht="16.5" x14ac:dyDescent="0.45">
      <c r="A356" s="264"/>
      <c r="B356" s="264"/>
      <c r="C356" s="265"/>
      <c r="D356" s="195" t="s">
        <v>8546</v>
      </c>
      <c r="E356" s="197" t="s">
        <v>366</v>
      </c>
    </row>
    <row r="357" spans="1:5" ht="16.5" x14ac:dyDescent="0.45">
      <c r="A357" s="264"/>
      <c r="B357" s="264"/>
      <c r="C357" s="265"/>
      <c r="D357" s="195" t="s">
        <v>8542</v>
      </c>
      <c r="E357" s="197" t="s">
        <v>366</v>
      </c>
    </row>
    <row r="358" spans="1:5" ht="16.5" x14ac:dyDescent="0.45">
      <c r="A358" s="264"/>
      <c r="B358" s="264"/>
      <c r="C358" s="265"/>
      <c r="D358" s="195" t="s">
        <v>8543</v>
      </c>
      <c r="E358" s="197" t="s">
        <v>366</v>
      </c>
    </row>
    <row r="359" spans="1:5" ht="16.5" x14ac:dyDescent="0.45">
      <c r="A359" s="264"/>
      <c r="B359" s="264"/>
      <c r="C359" s="265"/>
      <c r="D359" s="195" t="s">
        <v>8544</v>
      </c>
      <c r="E359" s="197" t="s">
        <v>366</v>
      </c>
    </row>
    <row r="360" spans="1:5" ht="16.5" x14ac:dyDescent="0.45">
      <c r="A360" s="264" t="s">
        <v>9161</v>
      </c>
      <c r="B360" s="264" t="s">
        <v>9253</v>
      </c>
      <c r="C360" s="265" t="s">
        <v>9050</v>
      </c>
      <c r="D360" s="198" t="s">
        <v>9115</v>
      </c>
      <c r="E360" s="197" t="s">
        <v>367</v>
      </c>
    </row>
    <row r="361" spans="1:5" ht="16.5" x14ac:dyDescent="0.45">
      <c r="A361" s="264"/>
      <c r="B361" s="264"/>
      <c r="C361" s="265"/>
      <c r="D361" s="195" t="s">
        <v>8536</v>
      </c>
      <c r="E361" s="197" t="s">
        <v>366</v>
      </c>
    </row>
    <row r="362" spans="1:5" ht="16.5" x14ac:dyDescent="0.45">
      <c r="A362" s="264"/>
      <c r="B362" s="264"/>
      <c r="C362" s="265"/>
      <c r="D362" s="198" t="s">
        <v>8537</v>
      </c>
      <c r="E362" s="197" t="s">
        <v>367</v>
      </c>
    </row>
    <row r="363" spans="1:5" ht="16.5" x14ac:dyDescent="0.45">
      <c r="A363" s="264"/>
      <c r="B363" s="264"/>
      <c r="C363" s="265"/>
      <c r="D363" s="195" t="s">
        <v>8538</v>
      </c>
      <c r="E363" s="197" t="s">
        <v>366</v>
      </c>
    </row>
    <row r="364" spans="1:5" ht="16.5" x14ac:dyDescent="0.45">
      <c r="A364" s="264"/>
      <c r="B364" s="264"/>
      <c r="C364" s="265"/>
      <c r="D364" s="195" t="s">
        <v>8539</v>
      </c>
      <c r="E364" s="197" t="s">
        <v>366</v>
      </c>
    </row>
    <row r="365" spans="1:5" ht="16.5" x14ac:dyDescent="0.45">
      <c r="A365" s="264"/>
      <c r="B365" s="264"/>
      <c r="C365" s="265"/>
      <c r="D365" s="195" t="s">
        <v>8540</v>
      </c>
      <c r="E365" s="197" t="s">
        <v>366</v>
      </c>
    </row>
    <row r="366" spans="1:5" ht="16.5" x14ac:dyDescent="0.45">
      <c r="A366" s="264"/>
      <c r="B366" s="264"/>
      <c r="C366" s="265"/>
      <c r="D366" s="195" t="s">
        <v>8541</v>
      </c>
      <c r="E366" s="197" t="s">
        <v>366</v>
      </c>
    </row>
    <row r="367" spans="1:5" ht="16.5" x14ac:dyDescent="0.45">
      <c r="A367" s="264"/>
      <c r="B367" s="264"/>
      <c r="C367" s="265"/>
      <c r="D367" s="195" t="s">
        <v>8545</v>
      </c>
      <c r="E367" s="197" t="s">
        <v>366</v>
      </c>
    </row>
    <row r="368" spans="1:5" ht="16.5" x14ac:dyDescent="0.45">
      <c r="A368" s="264"/>
      <c r="B368" s="264"/>
      <c r="C368" s="265"/>
      <c r="D368" s="195" t="s">
        <v>8546</v>
      </c>
      <c r="E368" s="197" t="s">
        <v>366</v>
      </c>
    </row>
    <row r="369" spans="1:5" ht="16.5" x14ac:dyDescent="0.45">
      <c r="A369" s="264"/>
      <c r="B369" s="264"/>
      <c r="C369" s="265"/>
      <c r="D369" s="195" t="s">
        <v>8542</v>
      </c>
      <c r="E369" s="197" t="s">
        <v>366</v>
      </c>
    </row>
    <row r="370" spans="1:5" ht="16.5" x14ac:dyDescent="0.45">
      <c r="A370" s="264"/>
      <c r="B370" s="264"/>
      <c r="C370" s="265"/>
      <c r="D370" s="195" t="s">
        <v>8543</v>
      </c>
      <c r="E370" s="197" t="s">
        <v>366</v>
      </c>
    </row>
    <row r="371" spans="1:5" ht="16.5" x14ac:dyDescent="0.45">
      <c r="A371" s="264"/>
      <c r="B371" s="264"/>
      <c r="C371" s="265"/>
      <c r="D371" s="195" t="s">
        <v>8544</v>
      </c>
      <c r="E371" s="197" t="s">
        <v>366</v>
      </c>
    </row>
    <row r="372" spans="1:5" ht="16.5" x14ac:dyDescent="0.45">
      <c r="A372" s="264" t="s">
        <v>9162</v>
      </c>
      <c r="B372" s="264" t="s">
        <v>9254</v>
      </c>
      <c r="C372" s="265" t="s">
        <v>9051</v>
      </c>
      <c r="D372" s="198" t="s">
        <v>9115</v>
      </c>
      <c r="E372" s="197" t="s">
        <v>367</v>
      </c>
    </row>
    <row r="373" spans="1:5" ht="16.5" x14ac:dyDescent="0.45">
      <c r="A373" s="264"/>
      <c r="B373" s="264"/>
      <c r="C373" s="265"/>
      <c r="D373" s="198" t="s">
        <v>291</v>
      </c>
      <c r="E373" s="197" t="s">
        <v>367</v>
      </c>
    </row>
    <row r="374" spans="1:5" ht="16.5" x14ac:dyDescent="0.45">
      <c r="A374" s="264" t="s">
        <v>9163</v>
      </c>
      <c r="B374" s="267" t="s">
        <v>9255</v>
      </c>
      <c r="C374" s="265" t="s">
        <v>9052</v>
      </c>
      <c r="D374" s="198" t="s">
        <v>9115</v>
      </c>
      <c r="E374" s="197" t="s">
        <v>367</v>
      </c>
    </row>
    <row r="375" spans="1:5" ht="16.5" x14ac:dyDescent="0.45">
      <c r="A375" s="264"/>
      <c r="B375" s="267"/>
      <c r="C375" s="265"/>
      <c r="D375" s="195" t="s">
        <v>8536</v>
      </c>
      <c r="E375" s="197" t="s">
        <v>366</v>
      </c>
    </row>
    <row r="376" spans="1:5" ht="16.5" x14ac:dyDescent="0.45">
      <c r="A376" s="264"/>
      <c r="B376" s="267"/>
      <c r="C376" s="265"/>
      <c r="D376" s="195" t="s">
        <v>8537</v>
      </c>
      <c r="E376" s="197" t="s">
        <v>366</v>
      </c>
    </row>
    <row r="377" spans="1:5" ht="16.5" x14ac:dyDescent="0.45">
      <c r="A377" s="264"/>
      <c r="B377" s="267"/>
      <c r="C377" s="265"/>
      <c r="D377" s="198" t="s">
        <v>8538</v>
      </c>
      <c r="E377" s="197" t="s">
        <v>367</v>
      </c>
    </row>
    <row r="378" spans="1:5" ht="16.5" x14ac:dyDescent="0.45">
      <c r="A378" s="264"/>
      <c r="B378" s="267"/>
      <c r="C378" s="265"/>
      <c r="D378" s="195" t="s">
        <v>8539</v>
      </c>
      <c r="E378" s="197" t="s">
        <v>366</v>
      </c>
    </row>
    <row r="379" spans="1:5" ht="16.5" x14ac:dyDescent="0.45">
      <c r="A379" s="264"/>
      <c r="B379" s="267"/>
      <c r="C379" s="265"/>
      <c r="D379" s="195" t="s">
        <v>8540</v>
      </c>
      <c r="E379" s="197" t="s">
        <v>366</v>
      </c>
    </row>
    <row r="380" spans="1:5" ht="16.5" x14ac:dyDescent="0.45">
      <c r="A380" s="264"/>
      <c r="B380" s="267"/>
      <c r="C380" s="265"/>
      <c r="D380" s="195" t="s">
        <v>8541</v>
      </c>
      <c r="E380" s="197" t="s">
        <v>366</v>
      </c>
    </row>
    <row r="381" spans="1:5" ht="16.5" x14ac:dyDescent="0.45">
      <c r="A381" s="264"/>
      <c r="B381" s="267"/>
      <c r="C381" s="265"/>
      <c r="D381" s="195" t="s">
        <v>8545</v>
      </c>
      <c r="E381" s="197" t="s">
        <v>366</v>
      </c>
    </row>
    <row r="382" spans="1:5" ht="16.5" x14ac:dyDescent="0.45">
      <c r="A382" s="264"/>
      <c r="B382" s="267"/>
      <c r="C382" s="265"/>
      <c r="D382" s="195" t="s">
        <v>8546</v>
      </c>
      <c r="E382" s="197" t="s">
        <v>366</v>
      </c>
    </row>
    <row r="383" spans="1:5" ht="16.5" x14ac:dyDescent="0.45">
      <c r="A383" s="264"/>
      <c r="B383" s="267"/>
      <c r="C383" s="265"/>
      <c r="D383" s="195" t="s">
        <v>8542</v>
      </c>
      <c r="E383" s="197" t="s">
        <v>366</v>
      </c>
    </row>
    <row r="384" spans="1:5" ht="16.5" x14ac:dyDescent="0.45">
      <c r="A384" s="264"/>
      <c r="B384" s="267"/>
      <c r="C384" s="265"/>
      <c r="D384" s="195" t="s">
        <v>8543</v>
      </c>
      <c r="E384" s="197" t="s">
        <v>366</v>
      </c>
    </row>
    <row r="385" spans="1:5" ht="16.5" x14ac:dyDescent="0.45">
      <c r="A385" s="264"/>
      <c r="B385" s="267"/>
      <c r="C385" s="265"/>
      <c r="D385" s="195" t="s">
        <v>8544</v>
      </c>
      <c r="E385" s="197" t="s">
        <v>366</v>
      </c>
    </row>
    <row r="386" spans="1:5" ht="16.5" x14ac:dyDescent="0.45">
      <c r="A386" s="264" t="s">
        <v>9164</v>
      </c>
      <c r="B386" s="264" t="s">
        <v>9256</v>
      </c>
      <c r="C386" s="265" t="s">
        <v>9053</v>
      </c>
      <c r="D386" s="198" t="s">
        <v>9115</v>
      </c>
      <c r="E386" s="197" t="s">
        <v>367</v>
      </c>
    </row>
    <row r="387" spans="1:5" ht="16.5" x14ac:dyDescent="0.45">
      <c r="A387" s="264"/>
      <c r="B387" s="264"/>
      <c r="C387" s="265"/>
      <c r="D387" s="195" t="s">
        <v>8536</v>
      </c>
      <c r="E387" s="197" t="s">
        <v>366</v>
      </c>
    </row>
    <row r="388" spans="1:5" ht="16.5" x14ac:dyDescent="0.45">
      <c r="A388" s="264"/>
      <c r="B388" s="264"/>
      <c r="C388" s="265"/>
      <c r="D388" s="195" t="s">
        <v>8537</v>
      </c>
      <c r="E388" s="197" t="s">
        <v>366</v>
      </c>
    </row>
    <row r="389" spans="1:5" ht="16.5" x14ac:dyDescent="0.45">
      <c r="A389" s="264"/>
      <c r="B389" s="264"/>
      <c r="C389" s="265"/>
      <c r="D389" s="195" t="s">
        <v>8538</v>
      </c>
      <c r="E389" s="197" t="s">
        <v>366</v>
      </c>
    </row>
    <row r="390" spans="1:5" ht="16.5" x14ac:dyDescent="0.45">
      <c r="A390" s="264"/>
      <c r="B390" s="264"/>
      <c r="C390" s="265"/>
      <c r="D390" s="198" t="s">
        <v>8539</v>
      </c>
      <c r="E390" s="197" t="s">
        <v>367</v>
      </c>
    </row>
    <row r="391" spans="1:5" ht="16.5" x14ac:dyDescent="0.45">
      <c r="A391" s="264"/>
      <c r="B391" s="264"/>
      <c r="C391" s="265"/>
      <c r="D391" s="195" t="s">
        <v>8540</v>
      </c>
      <c r="E391" s="197" t="s">
        <v>366</v>
      </c>
    </row>
    <row r="392" spans="1:5" ht="16.5" x14ac:dyDescent="0.45">
      <c r="A392" s="264"/>
      <c r="B392" s="264"/>
      <c r="C392" s="265"/>
      <c r="D392" s="195" t="s">
        <v>8541</v>
      </c>
      <c r="E392" s="197" t="s">
        <v>366</v>
      </c>
    </row>
    <row r="393" spans="1:5" ht="16.5" x14ac:dyDescent="0.45">
      <c r="A393" s="264"/>
      <c r="B393" s="264"/>
      <c r="C393" s="265"/>
      <c r="D393" s="195" t="s">
        <v>8545</v>
      </c>
      <c r="E393" s="197" t="s">
        <v>366</v>
      </c>
    </row>
    <row r="394" spans="1:5" ht="16.5" x14ac:dyDescent="0.45">
      <c r="A394" s="264"/>
      <c r="B394" s="264"/>
      <c r="C394" s="265"/>
      <c r="D394" s="195" t="s">
        <v>8546</v>
      </c>
      <c r="E394" s="197" t="s">
        <v>366</v>
      </c>
    </row>
    <row r="395" spans="1:5" ht="16.5" x14ac:dyDescent="0.45">
      <c r="A395" s="264"/>
      <c r="B395" s="264"/>
      <c r="C395" s="265"/>
      <c r="D395" s="195" t="s">
        <v>8542</v>
      </c>
      <c r="E395" s="197" t="s">
        <v>366</v>
      </c>
    </row>
    <row r="396" spans="1:5" ht="16.5" x14ac:dyDescent="0.45">
      <c r="A396" s="264"/>
      <c r="B396" s="264"/>
      <c r="C396" s="265"/>
      <c r="D396" s="195" t="s">
        <v>8543</v>
      </c>
      <c r="E396" s="197" t="s">
        <v>366</v>
      </c>
    </row>
    <row r="397" spans="1:5" ht="16.5" x14ac:dyDescent="0.45">
      <c r="A397" s="264"/>
      <c r="B397" s="264"/>
      <c r="C397" s="265"/>
      <c r="D397" s="195" t="s">
        <v>8544</v>
      </c>
      <c r="E397" s="197" t="s">
        <v>366</v>
      </c>
    </row>
    <row r="398" spans="1:5" ht="16.5" x14ac:dyDescent="0.45">
      <c r="A398" s="264" t="s">
        <v>9165</v>
      </c>
      <c r="B398" s="264" t="s">
        <v>9257</v>
      </c>
      <c r="C398" s="265" t="s">
        <v>9054</v>
      </c>
      <c r="D398" s="198" t="s">
        <v>9115</v>
      </c>
      <c r="E398" s="197" t="s">
        <v>367</v>
      </c>
    </row>
    <row r="399" spans="1:5" ht="16.5" x14ac:dyDescent="0.45">
      <c r="A399" s="264"/>
      <c r="B399" s="264"/>
      <c r="C399" s="265"/>
      <c r="D399" s="198" t="s">
        <v>294</v>
      </c>
      <c r="E399" s="197" t="s">
        <v>367</v>
      </c>
    </row>
    <row r="400" spans="1:5" ht="16.5" x14ac:dyDescent="0.45">
      <c r="A400" s="264" t="s">
        <v>9166</v>
      </c>
      <c r="B400" s="264" t="s">
        <v>9258</v>
      </c>
      <c r="C400" s="265" t="s">
        <v>9055</v>
      </c>
      <c r="D400" s="198" t="s">
        <v>9115</v>
      </c>
      <c r="E400" s="197" t="s">
        <v>367</v>
      </c>
    </row>
    <row r="401" spans="1:5" ht="16.5" x14ac:dyDescent="0.45">
      <c r="A401" s="264"/>
      <c r="B401" s="264"/>
      <c r="C401" s="265"/>
      <c r="D401" s="195" t="s">
        <v>8536</v>
      </c>
      <c r="E401" s="197" t="s">
        <v>366</v>
      </c>
    </row>
    <row r="402" spans="1:5" ht="16.5" x14ac:dyDescent="0.45">
      <c r="A402" s="264"/>
      <c r="B402" s="264"/>
      <c r="C402" s="265"/>
      <c r="D402" s="195" t="s">
        <v>8537</v>
      </c>
      <c r="E402" s="197" t="s">
        <v>366</v>
      </c>
    </row>
    <row r="403" spans="1:5" ht="16.5" x14ac:dyDescent="0.45">
      <c r="A403" s="264"/>
      <c r="B403" s="264"/>
      <c r="C403" s="265"/>
      <c r="D403" s="195" t="s">
        <v>8538</v>
      </c>
      <c r="E403" s="197" t="s">
        <v>366</v>
      </c>
    </row>
    <row r="404" spans="1:5" ht="16.5" x14ac:dyDescent="0.45">
      <c r="A404" s="264"/>
      <c r="B404" s="264"/>
      <c r="C404" s="265"/>
      <c r="D404" s="195" t="s">
        <v>8539</v>
      </c>
      <c r="E404" s="197" t="s">
        <v>366</v>
      </c>
    </row>
    <row r="405" spans="1:5" ht="16.5" x14ac:dyDescent="0.45">
      <c r="A405" s="264"/>
      <c r="B405" s="264"/>
      <c r="C405" s="265"/>
      <c r="D405" s="195" t="s">
        <v>8540</v>
      </c>
      <c r="E405" s="197" t="s">
        <v>366</v>
      </c>
    </row>
    <row r="406" spans="1:5" ht="16.5" x14ac:dyDescent="0.45">
      <c r="A406" s="264"/>
      <c r="B406" s="264"/>
      <c r="C406" s="265"/>
      <c r="D406" s="198" t="s">
        <v>8541</v>
      </c>
      <c r="E406" s="197" t="s">
        <v>367</v>
      </c>
    </row>
    <row r="407" spans="1:5" ht="16.5" x14ac:dyDescent="0.45">
      <c r="A407" s="264"/>
      <c r="B407" s="264"/>
      <c r="C407" s="265"/>
      <c r="D407" s="195" t="s">
        <v>8545</v>
      </c>
      <c r="E407" s="197" t="s">
        <v>366</v>
      </c>
    </row>
    <row r="408" spans="1:5" ht="16.5" x14ac:dyDescent="0.45">
      <c r="A408" s="264"/>
      <c r="B408" s="264"/>
      <c r="C408" s="265"/>
      <c r="D408" s="195" t="s">
        <v>8546</v>
      </c>
      <c r="E408" s="197" t="s">
        <v>366</v>
      </c>
    </row>
    <row r="409" spans="1:5" ht="16.5" x14ac:dyDescent="0.45">
      <c r="A409" s="264"/>
      <c r="B409" s="264"/>
      <c r="C409" s="265"/>
      <c r="D409" s="195" t="s">
        <v>8542</v>
      </c>
      <c r="E409" s="197" t="s">
        <v>366</v>
      </c>
    </row>
    <row r="410" spans="1:5" ht="16.5" x14ac:dyDescent="0.45">
      <c r="A410" s="264"/>
      <c r="B410" s="264"/>
      <c r="C410" s="265"/>
      <c r="D410" s="195" t="s">
        <v>8543</v>
      </c>
      <c r="E410" s="197" t="s">
        <v>366</v>
      </c>
    </row>
    <row r="411" spans="1:5" ht="16.5" x14ac:dyDescent="0.45">
      <c r="A411" s="264"/>
      <c r="B411" s="264"/>
      <c r="C411" s="265"/>
      <c r="D411" s="195" t="s">
        <v>8544</v>
      </c>
      <c r="E411" s="197" t="s">
        <v>366</v>
      </c>
    </row>
    <row r="412" spans="1:5" ht="16.5" x14ac:dyDescent="0.45">
      <c r="A412" s="264" t="s">
        <v>9167</v>
      </c>
      <c r="B412" s="264" t="s">
        <v>9259</v>
      </c>
      <c r="C412" s="265" t="s">
        <v>9056</v>
      </c>
      <c r="D412" s="198" t="s">
        <v>9115</v>
      </c>
      <c r="E412" s="197" t="s">
        <v>367</v>
      </c>
    </row>
    <row r="413" spans="1:5" ht="16.5" x14ac:dyDescent="0.45">
      <c r="A413" s="264"/>
      <c r="B413" s="264"/>
      <c r="C413" s="265"/>
      <c r="D413" s="195" t="s">
        <v>8536</v>
      </c>
      <c r="E413" s="197" t="s">
        <v>366</v>
      </c>
    </row>
    <row r="414" spans="1:5" ht="16.5" x14ac:dyDescent="0.45">
      <c r="A414" s="264"/>
      <c r="B414" s="264"/>
      <c r="C414" s="265"/>
      <c r="D414" s="195" t="s">
        <v>8537</v>
      </c>
      <c r="E414" s="197" t="s">
        <v>366</v>
      </c>
    </row>
    <row r="415" spans="1:5" ht="16.5" x14ac:dyDescent="0.45">
      <c r="A415" s="264"/>
      <c r="B415" s="264"/>
      <c r="C415" s="265"/>
      <c r="D415" s="195" t="s">
        <v>8538</v>
      </c>
      <c r="E415" s="197" t="s">
        <v>366</v>
      </c>
    </row>
    <row r="416" spans="1:5" ht="16.5" x14ac:dyDescent="0.45">
      <c r="A416" s="264"/>
      <c r="B416" s="264"/>
      <c r="C416" s="265"/>
      <c r="D416" s="195" t="s">
        <v>8539</v>
      </c>
      <c r="E416" s="197" t="s">
        <v>366</v>
      </c>
    </row>
    <row r="417" spans="1:5" ht="16.5" x14ac:dyDescent="0.45">
      <c r="A417" s="264"/>
      <c r="B417" s="264"/>
      <c r="C417" s="265"/>
      <c r="D417" s="195" t="s">
        <v>8540</v>
      </c>
      <c r="E417" s="197" t="s">
        <v>366</v>
      </c>
    </row>
    <row r="418" spans="1:5" ht="16.5" x14ac:dyDescent="0.45">
      <c r="A418" s="264"/>
      <c r="B418" s="264"/>
      <c r="C418" s="265"/>
      <c r="D418" s="195" t="s">
        <v>8541</v>
      </c>
      <c r="E418" s="197" t="s">
        <v>366</v>
      </c>
    </row>
    <row r="419" spans="1:5" ht="16.5" x14ac:dyDescent="0.45">
      <c r="A419" s="264"/>
      <c r="B419" s="264"/>
      <c r="C419" s="265"/>
      <c r="D419" s="195" t="s">
        <v>8545</v>
      </c>
      <c r="E419" s="197" t="s">
        <v>366</v>
      </c>
    </row>
    <row r="420" spans="1:5" ht="16.5" x14ac:dyDescent="0.45">
      <c r="A420" s="264"/>
      <c r="B420" s="264"/>
      <c r="C420" s="265"/>
      <c r="D420" s="195" t="s">
        <v>8546</v>
      </c>
      <c r="E420" s="197" t="s">
        <v>366</v>
      </c>
    </row>
    <row r="421" spans="1:5" ht="16.5" x14ac:dyDescent="0.45">
      <c r="A421" s="264"/>
      <c r="B421" s="264"/>
      <c r="C421" s="265"/>
      <c r="D421" s="198" t="s">
        <v>8542</v>
      </c>
      <c r="E421" s="197" t="s">
        <v>367</v>
      </c>
    </row>
    <row r="422" spans="1:5" ht="16.5" x14ac:dyDescent="0.45">
      <c r="A422" s="264"/>
      <c r="B422" s="264"/>
      <c r="C422" s="265"/>
      <c r="D422" s="195" t="s">
        <v>8543</v>
      </c>
      <c r="E422" s="197" t="s">
        <v>366</v>
      </c>
    </row>
    <row r="423" spans="1:5" ht="16.5" x14ac:dyDescent="0.45">
      <c r="A423" s="264"/>
      <c r="B423" s="264"/>
      <c r="C423" s="265"/>
      <c r="D423" s="195" t="s">
        <v>8544</v>
      </c>
      <c r="E423" s="197" t="s">
        <v>366</v>
      </c>
    </row>
    <row r="424" spans="1:5" ht="16.5" x14ac:dyDescent="0.45">
      <c r="A424" s="264" t="s">
        <v>9168</v>
      </c>
      <c r="B424" s="264" t="s">
        <v>9260</v>
      </c>
      <c r="C424" s="265" t="s">
        <v>9057</v>
      </c>
      <c r="D424" s="198" t="s">
        <v>9115</v>
      </c>
      <c r="E424" s="197" t="s">
        <v>367</v>
      </c>
    </row>
    <row r="425" spans="1:5" ht="16.5" x14ac:dyDescent="0.45">
      <c r="A425" s="264"/>
      <c r="B425" s="264"/>
      <c r="C425" s="265"/>
      <c r="D425" s="195" t="s">
        <v>8536</v>
      </c>
      <c r="E425" s="197" t="s">
        <v>366</v>
      </c>
    </row>
    <row r="426" spans="1:5" ht="16.5" x14ac:dyDescent="0.45">
      <c r="A426" s="264"/>
      <c r="B426" s="264"/>
      <c r="C426" s="265"/>
      <c r="D426" s="195" t="s">
        <v>8537</v>
      </c>
      <c r="E426" s="197" t="s">
        <v>366</v>
      </c>
    </row>
    <row r="427" spans="1:5" ht="16.5" x14ac:dyDescent="0.45">
      <c r="A427" s="264"/>
      <c r="B427" s="264"/>
      <c r="C427" s="265"/>
      <c r="D427" s="195" t="s">
        <v>8538</v>
      </c>
      <c r="E427" s="197" t="s">
        <v>366</v>
      </c>
    </row>
    <row r="428" spans="1:5" ht="16.5" x14ac:dyDescent="0.45">
      <c r="A428" s="264"/>
      <c r="B428" s="264"/>
      <c r="C428" s="265"/>
      <c r="D428" s="195" t="s">
        <v>8539</v>
      </c>
      <c r="E428" s="197" t="s">
        <v>366</v>
      </c>
    </row>
    <row r="429" spans="1:5" ht="16.5" x14ac:dyDescent="0.45">
      <c r="A429" s="264"/>
      <c r="B429" s="264"/>
      <c r="C429" s="265"/>
      <c r="D429" s="195" t="s">
        <v>8540</v>
      </c>
      <c r="E429" s="197" t="s">
        <v>366</v>
      </c>
    </row>
    <row r="430" spans="1:5" ht="16.5" x14ac:dyDescent="0.45">
      <c r="A430" s="264"/>
      <c r="B430" s="264"/>
      <c r="C430" s="265"/>
      <c r="D430" s="195" t="s">
        <v>8541</v>
      </c>
      <c r="E430" s="197" t="s">
        <v>366</v>
      </c>
    </row>
    <row r="431" spans="1:5" ht="16.5" x14ac:dyDescent="0.45">
      <c r="A431" s="264"/>
      <c r="B431" s="264"/>
      <c r="C431" s="265"/>
      <c r="D431" s="195" t="s">
        <v>8545</v>
      </c>
      <c r="E431" s="197" t="s">
        <v>366</v>
      </c>
    </row>
    <row r="432" spans="1:5" ht="16.5" x14ac:dyDescent="0.45">
      <c r="A432" s="264"/>
      <c r="B432" s="264"/>
      <c r="C432" s="265"/>
      <c r="D432" s="195" t="s">
        <v>8546</v>
      </c>
      <c r="E432" s="197" t="s">
        <v>366</v>
      </c>
    </row>
    <row r="433" spans="1:5" ht="16.5" x14ac:dyDescent="0.45">
      <c r="A433" s="264"/>
      <c r="B433" s="264"/>
      <c r="C433" s="265"/>
      <c r="D433" s="195" t="s">
        <v>8542</v>
      </c>
      <c r="E433" s="197" t="s">
        <v>366</v>
      </c>
    </row>
    <row r="434" spans="1:5" ht="16.5" x14ac:dyDescent="0.45">
      <c r="A434" s="264"/>
      <c r="B434" s="264"/>
      <c r="C434" s="265"/>
      <c r="D434" s="198" t="s">
        <v>8543</v>
      </c>
      <c r="E434" s="197" t="s">
        <v>367</v>
      </c>
    </row>
    <row r="435" spans="1:5" ht="16.5" x14ac:dyDescent="0.45">
      <c r="A435" s="264"/>
      <c r="B435" s="264"/>
      <c r="C435" s="265"/>
      <c r="D435" s="195" t="s">
        <v>8544</v>
      </c>
      <c r="E435" s="197" t="s">
        <v>366</v>
      </c>
    </row>
    <row r="436" spans="1:5" ht="16.5" x14ac:dyDescent="0.45">
      <c r="A436" s="264" t="s">
        <v>9169</v>
      </c>
      <c r="B436" s="264" t="s">
        <v>9261</v>
      </c>
      <c r="C436" s="265" t="s">
        <v>9058</v>
      </c>
      <c r="D436" s="198" t="s">
        <v>9115</v>
      </c>
      <c r="E436" s="197" t="s">
        <v>367</v>
      </c>
    </row>
    <row r="437" spans="1:5" ht="16.5" x14ac:dyDescent="0.45">
      <c r="A437" s="264"/>
      <c r="B437" s="264"/>
      <c r="C437" s="265"/>
      <c r="D437" s="195" t="s">
        <v>8536</v>
      </c>
      <c r="E437" s="197" t="s">
        <v>366</v>
      </c>
    </row>
    <row r="438" spans="1:5" ht="16.5" x14ac:dyDescent="0.45">
      <c r="A438" s="264"/>
      <c r="B438" s="264"/>
      <c r="C438" s="265"/>
      <c r="D438" s="195" t="s">
        <v>8537</v>
      </c>
      <c r="E438" s="197" t="s">
        <v>366</v>
      </c>
    </row>
    <row r="439" spans="1:5" ht="16.5" x14ac:dyDescent="0.45">
      <c r="A439" s="264"/>
      <c r="B439" s="264"/>
      <c r="C439" s="265"/>
      <c r="D439" s="195" t="s">
        <v>8538</v>
      </c>
      <c r="E439" s="197" t="s">
        <v>366</v>
      </c>
    </row>
    <row r="440" spans="1:5" ht="16.5" x14ac:dyDescent="0.45">
      <c r="A440" s="264"/>
      <c r="B440" s="264"/>
      <c r="C440" s="265"/>
      <c r="D440" s="195" t="s">
        <v>8539</v>
      </c>
      <c r="E440" s="197" t="s">
        <v>366</v>
      </c>
    </row>
    <row r="441" spans="1:5" ht="16.5" x14ac:dyDescent="0.45">
      <c r="A441" s="264"/>
      <c r="B441" s="264"/>
      <c r="C441" s="265"/>
      <c r="D441" s="195" t="s">
        <v>8540</v>
      </c>
      <c r="E441" s="197" t="s">
        <v>366</v>
      </c>
    </row>
    <row r="442" spans="1:5" ht="16.5" x14ac:dyDescent="0.45">
      <c r="A442" s="264"/>
      <c r="B442" s="264"/>
      <c r="C442" s="265"/>
      <c r="D442" s="195" t="s">
        <v>8541</v>
      </c>
      <c r="E442" s="197" t="s">
        <v>366</v>
      </c>
    </row>
    <row r="443" spans="1:5" ht="16.5" x14ac:dyDescent="0.45">
      <c r="A443" s="264"/>
      <c r="B443" s="264"/>
      <c r="C443" s="265"/>
      <c r="D443" s="195" t="s">
        <v>8545</v>
      </c>
      <c r="E443" s="197" t="s">
        <v>366</v>
      </c>
    </row>
    <row r="444" spans="1:5" ht="16.5" x14ac:dyDescent="0.45">
      <c r="A444" s="264"/>
      <c r="B444" s="264"/>
      <c r="C444" s="265"/>
      <c r="D444" s="195" t="s">
        <v>8546</v>
      </c>
      <c r="E444" s="197" t="s">
        <v>366</v>
      </c>
    </row>
    <row r="445" spans="1:5" ht="16.5" x14ac:dyDescent="0.45">
      <c r="A445" s="264"/>
      <c r="B445" s="264"/>
      <c r="C445" s="265"/>
      <c r="D445" s="195" t="s">
        <v>8542</v>
      </c>
      <c r="E445" s="197" t="s">
        <v>366</v>
      </c>
    </row>
    <row r="446" spans="1:5" ht="16.5" x14ac:dyDescent="0.45">
      <c r="A446" s="264"/>
      <c r="B446" s="264"/>
      <c r="C446" s="265"/>
      <c r="D446" s="195" t="s">
        <v>8543</v>
      </c>
      <c r="E446" s="197" t="s">
        <v>366</v>
      </c>
    </row>
    <row r="447" spans="1:5" ht="16.5" x14ac:dyDescent="0.45">
      <c r="A447" s="264"/>
      <c r="B447" s="264"/>
      <c r="C447" s="265"/>
      <c r="D447" s="198" t="s">
        <v>8544</v>
      </c>
      <c r="E447" s="197" t="s">
        <v>367</v>
      </c>
    </row>
    <row r="448" spans="1:5" ht="16.5" x14ac:dyDescent="0.45">
      <c r="A448" s="264" t="s">
        <v>9171</v>
      </c>
      <c r="B448" s="264" t="s">
        <v>9263</v>
      </c>
      <c r="C448" s="265" t="s">
        <v>9060</v>
      </c>
      <c r="D448" s="198" t="s">
        <v>9115</v>
      </c>
      <c r="E448" s="197" t="s">
        <v>367</v>
      </c>
    </row>
    <row r="449" spans="1:5" ht="16.5" x14ac:dyDescent="0.45">
      <c r="A449" s="264"/>
      <c r="B449" s="264"/>
      <c r="C449" s="265"/>
      <c r="D449" s="195" t="s">
        <v>8536</v>
      </c>
      <c r="E449" s="197" t="s">
        <v>366</v>
      </c>
    </row>
    <row r="450" spans="1:5" ht="16.5" x14ac:dyDescent="0.45">
      <c r="A450" s="264"/>
      <c r="B450" s="264"/>
      <c r="C450" s="265"/>
      <c r="D450" s="195" t="s">
        <v>8537</v>
      </c>
      <c r="E450" s="197" t="s">
        <v>366</v>
      </c>
    </row>
    <row r="451" spans="1:5" ht="16.5" x14ac:dyDescent="0.45">
      <c r="A451" s="264"/>
      <c r="B451" s="264"/>
      <c r="C451" s="265"/>
      <c r="D451" s="195" t="s">
        <v>8538</v>
      </c>
      <c r="E451" s="197" t="s">
        <v>366</v>
      </c>
    </row>
    <row r="452" spans="1:5" ht="16.5" x14ac:dyDescent="0.45">
      <c r="A452" s="264"/>
      <c r="B452" s="264"/>
      <c r="C452" s="265"/>
      <c r="D452" s="195" t="s">
        <v>8539</v>
      </c>
      <c r="E452" s="197" t="s">
        <v>366</v>
      </c>
    </row>
    <row r="453" spans="1:5" ht="16.5" x14ac:dyDescent="0.45">
      <c r="A453" s="264"/>
      <c r="B453" s="264"/>
      <c r="C453" s="265"/>
      <c r="D453" s="195" t="s">
        <v>8540</v>
      </c>
      <c r="E453" s="197" t="s">
        <v>366</v>
      </c>
    </row>
    <row r="454" spans="1:5" ht="16.5" x14ac:dyDescent="0.45">
      <c r="A454" s="264"/>
      <c r="B454" s="264"/>
      <c r="C454" s="265"/>
      <c r="D454" s="195" t="s">
        <v>8541</v>
      </c>
      <c r="E454" s="197" t="s">
        <v>366</v>
      </c>
    </row>
    <row r="455" spans="1:5" ht="16.5" x14ac:dyDescent="0.45">
      <c r="A455" s="264"/>
      <c r="B455" s="264"/>
      <c r="C455" s="265"/>
      <c r="D455" s="195" t="s">
        <v>8545</v>
      </c>
      <c r="E455" s="197" t="s">
        <v>366</v>
      </c>
    </row>
    <row r="456" spans="1:5" ht="16.5" x14ac:dyDescent="0.45">
      <c r="A456" s="264"/>
      <c r="B456" s="264"/>
      <c r="C456" s="265"/>
      <c r="D456" s="198" t="s">
        <v>8546</v>
      </c>
      <c r="E456" s="197" t="s">
        <v>367</v>
      </c>
    </row>
    <row r="457" spans="1:5" ht="16.5" x14ac:dyDescent="0.45">
      <c r="A457" s="264"/>
      <c r="B457" s="264"/>
      <c r="C457" s="265"/>
      <c r="D457" s="195" t="s">
        <v>8542</v>
      </c>
      <c r="E457" s="197" t="s">
        <v>366</v>
      </c>
    </row>
    <row r="458" spans="1:5" ht="16.5" x14ac:dyDescent="0.45">
      <c r="A458" s="264"/>
      <c r="B458" s="264"/>
      <c r="C458" s="265"/>
      <c r="D458" s="195" t="s">
        <v>8543</v>
      </c>
      <c r="E458" s="197" t="s">
        <v>366</v>
      </c>
    </row>
    <row r="459" spans="1:5" ht="16.5" x14ac:dyDescent="0.45">
      <c r="A459" s="264"/>
      <c r="B459" s="264"/>
      <c r="C459" s="265"/>
      <c r="D459" s="195" t="s">
        <v>8544</v>
      </c>
      <c r="E459" s="197" t="s">
        <v>366</v>
      </c>
    </row>
    <row r="460" spans="1:5" ht="16.5" x14ac:dyDescent="0.45">
      <c r="A460" s="264" t="s">
        <v>9172</v>
      </c>
      <c r="B460" s="264" t="s">
        <v>9264</v>
      </c>
      <c r="C460" s="265" t="s">
        <v>9061</v>
      </c>
      <c r="D460" s="198" t="s">
        <v>304</v>
      </c>
      <c r="E460" s="197" t="s">
        <v>367</v>
      </c>
    </row>
    <row r="461" spans="1:5" ht="16.5" x14ac:dyDescent="0.45">
      <c r="A461" s="264"/>
      <c r="B461" s="264"/>
      <c r="C461" s="265"/>
      <c r="D461" s="198" t="s">
        <v>305</v>
      </c>
      <c r="E461" s="197" t="s">
        <v>367</v>
      </c>
    </row>
    <row r="462" spans="1:5" ht="16.5" x14ac:dyDescent="0.45">
      <c r="A462" s="264"/>
      <c r="B462" s="264"/>
      <c r="C462" s="265"/>
      <c r="D462" s="198" t="s">
        <v>307</v>
      </c>
      <c r="E462" s="197" t="s">
        <v>367</v>
      </c>
    </row>
    <row r="463" spans="1:5" ht="16.5" x14ac:dyDescent="0.45">
      <c r="A463" s="264"/>
      <c r="B463" s="264"/>
      <c r="C463" s="265"/>
      <c r="D463" s="198" t="s">
        <v>9115</v>
      </c>
      <c r="E463" s="197" t="s">
        <v>367</v>
      </c>
    </row>
    <row r="464" spans="1:5" ht="26.15" customHeight="1" collapsed="1" x14ac:dyDescent="0.45">
      <c r="A464" s="266" t="s">
        <v>9281</v>
      </c>
      <c r="B464" s="266"/>
      <c r="C464" s="266"/>
      <c r="D464" s="259"/>
      <c r="E464" s="197" t="s">
        <v>367</v>
      </c>
    </row>
    <row r="465" spans="1:6" ht="32" x14ac:dyDescent="0.45">
      <c r="A465" s="192" t="s">
        <v>9174</v>
      </c>
      <c r="B465" s="192" t="s">
        <v>9238</v>
      </c>
      <c r="C465" s="193" t="s">
        <v>9035</v>
      </c>
      <c r="D465" s="205"/>
      <c r="E465" s="197" t="s">
        <v>366</v>
      </c>
    </row>
    <row r="466" spans="1:6" ht="32" x14ac:dyDescent="0.45">
      <c r="A466" s="192" t="s">
        <v>9157</v>
      </c>
      <c r="B466" s="192" t="s">
        <v>9249</v>
      </c>
      <c r="C466" s="193" t="s">
        <v>9046</v>
      </c>
      <c r="D466" s="198" t="s">
        <v>290</v>
      </c>
      <c r="E466" s="197" t="s">
        <v>367</v>
      </c>
    </row>
    <row r="467" spans="1:6" ht="32" x14ac:dyDescent="0.45">
      <c r="A467" s="192" t="s">
        <v>9158</v>
      </c>
      <c r="B467" s="192" t="s">
        <v>9250</v>
      </c>
      <c r="C467" s="193" t="s">
        <v>9047</v>
      </c>
      <c r="D467" s="198" t="s">
        <v>292</v>
      </c>
      <c r="E467" s="197" t="s">
        <v>367</v>
      </c>
    </row>
    <row r="468" spans="1:6" ht="32" x14ac:dyDescent="0.45">
      <c r="A468" s="192" t="s">
        <v>9149</v>
      </c>
      <c r="B468" s="192" t="s">
        <v>9241</v>
      </c>
      <c r="C468" s="193" t="s">
        <v>9038</v>
      </c>
      <c r="D468" s="198" t="s">
        <v>291</v>
      </c>
      <c r="E468" s="197" t="s">
        <v>367</v>
      </c>
    </row>
    <row r="469" spans="1:6" ht="32" x14ac:dyDescent="0.45">
      <c r="A469" s="192" t="s">
        <v>9159</v>
      </c>
      <c r="B469" s="192" t="s">
        <v>9252</v>
      </c>
      <c r="C469" s="193" t="s">
        <v>9049</v>
      </c>
      <c r="D469" s="196" t="s">
        <v>293</v>
      </c>
      <c r="E469" s="197" t="s">
        <v>367</v>
      </c>
    </row>
    <row r="470" spans="1:6" ht="32" x14ac:dyDescent="0.45">
      <c r="A470" s="192" t="s">
        <v>9152</v>
      </c>
      <c r="B470" s="192" t="s">
        <v>9244</v>
      </c>
      <c r="C470" s="193" t="s">
        <v>9041</v>
      </c>
      <c r="D470" s="196" t="s">
        <v>294</v>
      </c>
      <c r="E470" s="197" t="s">
        <v>367</v>
      </c>
    </row>
    <row r="471" spans="1:6" ht="16.5" x14ac:dyDescent="0.45">
      <c r="A471" s="264" t="s">
        <v>9147</v>
      </c>
      <c r="B471" s="264" t="s">
        <v>9239</v>
      </c>
      <c r="C471" s="265" t="s">
        <v>9036</v>
      </c>
      <c r="D471" s="198" t="s">
        <v>8536</v>
      </c>
      <c r="E471" s="197" t="s">
        <v>367</v>
      </c>
      <c r="F471" s="168"/>
    </row>
    <row r="472" spans="1:6" ht="16.5" x14ac:dyDescent="0.45">
      <c r="A472" s="264"/>
      <c r="B472" s="264"/>
      <c r="C472" s="265"/>
      <c r="D472" s="195" t="s">
        <v>8537</v>
      </c>
      <c r="E472" s="197" t="s">
        <v>366</v>
      </c>
    </row>
    <row r="473" spans="1:6" ht="16.5" x14ac:dyDescent="0.45">
      <c r="A473" s="264"/>
      <c r="B473" s="264"/>
      <c r="C473" s="265"/>
      <c r="D473" s="195" t="s">
        <v>8538</v>
      </c>
      <c r="E473" s="197" t="s">
        <v>366</v>
      </c>
    </row>
    <row r="474" spans="1:6" ht="16.5" x14ac:dyDescent="0.45">
      <c r="A474" s="264"/>
      <c r="B474" s="264"/>
      <c r="C474" s="265"/>
      <c r="D474" s="195" t="s">
        <v>8539</v>
      </c>
      <c r="E474" s="197" t="s">
        <v>366</v>
      </c>
    </row>
    <row r="475" spans="1:6" ht="16.5" x14ac:dyDescent="0.45">
      <c r="A475" s="264"/>
      <c r="B475" s="264"/>
      <c r="C475" s="265"/>
      <c r="D475" s="195" t="s">
        <v>8540</v>
      </c>
      <c r="E475" s="197" t="s">
        <v>366</v>
      </c>
    </row>
    <row r="476" spans="1:6" ht="16.5" x14ac:dyDescent="0.45">
      <c r="A476" s="264"/>
      <c r="B476" s="264"/>
      <c r="C476" s="265"/>
      <c r="D476" s="195" t="s">
        <v>8541</v>
      </c>
      <c r="E476" s="197" t="s">
        <v>366</v>
      </c>
    </row>
    <row r="477" spans="1:6" ht="16.5" x14ac:dyDescent="0.45">
      <c r="A477" s="264"/>
      <c r="B477" s="264"/>
      <c r="C477" s="265"/>
      <c r="D477" s="195" t="s">
        <v>8545</v>
      </c>
      <c r="E477" s="197" t="s">
        <v>366</v>
      </c>
    </row>
    <row r="478" spans="1:6" ht="16.5" x14ac:dyDescent="0.45">
      <c r="A478" s="264"/>
      <c r="B478" s="264"/>
      <c r="C478" s="265"/>
      <c r="D478" s="195" t="s">
        <v>8546</v>
      </c>
      <c r="E478" s="197" t="s">
        <v>366</v>
      </c>
    </row>
    <row r="479" spans="1:6" ht="16.5" x14ac:dyDescent="0.45">
      <c r="A479" s="264"/>
      <c r="B479" s="264"/>
      <c r="C479" s="265"/>
      <c r="D479" s="195" t="s">
        <v>8542</v>
      </c>
      <c r="E479" s="197" t="s">
        <v>366</v>
      </c>
    </row>
    <row r="480" spans="1:6" ht="16.5" x14ac:dyDescent="0.45">
      <c r="A480" s="264"/>
      <c r="B480" s="264"/>
      <c r="C480" s="265"/>
      <c r="D480" s="195" t="s">
        <v>8543</v>
      </c>
      <c r="E480" s="197" t="s">
        <v>366</v>
      </c>
    </row>
    <row r="481" spans="1:5" ht="16.5" x14ac:dyDescent="0.45">
      <c r="A481" s="264"/>
      <c r="B481" s="264"/>
      <c r="C481" s="265"/>
      <c r="D481" s="195" t="s">
        <v>8544</v>
      </c>
      <c r="E481" s="197" t="s">
        <v>366</v>
      </c>
    </row>
    <row r="482" spans="1:5" ht="16.5" x14ac:dyDescent="0.45">
      <c r="A482" s="264" t="s">
        <v>9148</v>
      </c>
      <c r="B482" s="264" t="s">
        <v>9240</v>
      </c>
      <c r="C482" s="265" t="s">
        <v>9037</v>
      </c>
      <c r="D482" s="198" t="s">
        <v>8537</v>
      </c>
      <c r="E482" s="197" t="s">
        <v>367</v>
      </c>
    </row>
    <row r="483" spans="1:5" ht="16.5" x14ac:dyDescent="0.45">
      <c r="A483" s="264"/>
      <c r="B483" s="264"/>
      <c r="C483" s="265"/>
      <c r="D483" s="195" t="s">
        <v>8536</v>
      </c>
      <c r="E483" s="197" t="s">
        <v>366</v>
      </c>
    </row>
    <row r="484" spans="1:5" ht="16.5" x14ac:dyDescent="0.45">
      <c r="A484" s="264"/>
      <c r="B484" s="264"/>
      <c r="C484" s="265"/>
      <c r="D484" s="195" t="s">
        <v>8538</v>
      </c>
      <c r="E484" s="197" t="s">
        <v>366</v>
      </c>
    </row>
    <row r="485" spans="1:5" ht="16.5" x14ac:dyDescent="0.45">
      <c r="A485" s="264"/>
      <c r="B485" s="264"/>
      <c r="C485" s="265"/>
      <c r="D485" s="195" t="s">
        <v>8539</v>
      </c>
      <c r="E485" s="197" t="s">
        <v>366</v>
      </c>
    </row>
    <row r="486" spans="1:5" ht="16.5" x14ac:dyDescent="0.45">
      <c r="A486" s="264"/>
      <c r="B486" s="264"/>
      <c r="C486" s="265"/>
      <c r="D486" s="195" t="s">
        <v>8540</v>
      </c>
      <c r="E486" s="197" t="s">
        <v>366</v>
      </c>
    </row>
    <row r="487" spans="1:5" ht="16.5" x14ac:dyDescent="0.45">
      <c r="A487" s="264"/>
      <c r="B487" s="264"/>
      <c r="C487" s="265"/>
      <c r="D487" s="195" t="s">
        <v>8541</v>
      </c>
      <c r="E487" s="197" t="s">
        <v>366</v>
      </c>
    </row>
    <row r="488" spans="1:5" ht="16.5" x14ac:dyDescent="0.45">
      <c r="A488" s="264"/>
      <c r="B488" s="264"/>
      <c r="C488" s="265"/>
      <c r="D488" s="195" t="s">
        <v>8545</v>
      </c>
      <c r="E488" s="197" t="s">
        <v>366</v>
      </c>
    </row>
    <row r="489" spans="1:5" ht="16.5" x14ac:dyDescent="0.45">
      <c r="A489" s="264"/>
      <c r="B489" s="264"/>
      <c r="C489" s="265"/>
      <c r="D489" s="195" t="s">
        <v>8546</v>
      </c>
      <c r="E489" s="197" t="s">
        <v>366</v>
      </c>
    </row>
    <row r="490" spans="1:5" ht="16.5" x14ac:dyDescent="0.45">
      <c r="A490" s="264"/>
      <c r="B490" s="264"/>
      <c r="C490" s="265"/>
      <c r="D490" s="195" t="s">
        <v>8542</v>
      </c>
      <c r="E490" s="197" t="s">
        <v>366</v>
      </c>
    </row>
    <row r="491" spans="1:5" ht="16.5" x14ac:dyDescent="0.45">
      <c r="A491" s="264"/>
      <c r="B491" s="264"/>
      <c r="C491" s="265"/>
      <c r="D491" s="195" t="s">
        <v>8543</v>
      </c>
      <c r="E491" s="197" t="s">
        <v>366</v>
      </c>
    </row>
    <row r="492" spans="1:5" ht="16.5" x14ac:dyDescent="0.45">
      <c r="A492" s="264"/>
      <c r="B492" s="264"/>
      <c r="C492" s="265"/>
      <c r="D492" s="195" t="s">
        <v>8544</v>
      </c>
      <c r="E492" s="197" t="s">
        <v>366</v>
      </c>
    </row>
    <row r="493" spans="1:5" ht="16.5" x14ac:dyDescent="0.45">
      <c r="A493" s="264" t="s">
        <v>9150</v>
      </c>
      <c r="B493" s="264" t="s">
        <v>9242</v>
      </c>
      <c r="C493" s="265" t="s">
        <v>9039</v>
      </c>
      <c r="D493" s="198" t="s">
        <v>8538</v>
      </c>
      <c r="E493" s="197" t="s">
        <v>367</v>
      </c>
    </row>
    <row r="494" spans="1:5" ht="16.5" x14ac:dyDescent="0.45">
      <c r="A494" s="264"/>
      <c r="B494" s="264"/>
      <c r="C494" s="265"/>
      <c r="D494" s="195" t="s">
        <v>8536</v>
      </c>
      <c r="E494" s="197" t="s">
        <v>366</v>
      </c>
    </row>
    <row r="495" spans="1:5" ht="16.5" x14ac:dyDescent="0.45">
      <c r="A495" s="264"/>
      <c r="B495" s="264"/>
      <c r="C495" s="265"/>
      <c r="D495" s="195" t="s">
        <v>8537</v>
      </c>
      <c r="E495" s="197" t="s">
        <v>366</v>
      </c>
    </row>
    <row r="496" spans="1:5" ht="16.5" x14ac:dyDescent="0.45">
      <c r="A496" s="264"/>
      <c r="B496" s="264"/>
      <c r="C496" s="265"/>
      <c r="D496" s="195" t="s">
        <v>8539</v>
      </c>
      <c r="E496" s="197" t="s">
        <v>366</v>
      </c>
    </row>
    <row r="497" spans="1:5" ht="16.5" x14ac:dyDescent="0.45">
      <c r="A497" s="264"/>
      <c r="B497" s="264"/>
      <c r="C497" s="265"/>
      <c r="D497" s="195" t="s">
        <v>8540</v>
      </c>
      <c r="E497" s="197" t="s">
        <v>366</v>
      </c>
    </row>
    <row r="498" spans="1:5" ht="16.5" x14ac:dyDescent="0.45">
      <c r="A498" s="264"/>
      <c r="B498" s="264"/>
      <c r="C498" s="265"/>
      <c r="D498" s="195" t="s">
        <v>8541</v>
      </c>
      <c r="E498" s="197" t="s">
        <v>366</v>
      </c>
    </row>
    <row r="499" spans="1:5" ht="16.5" x14ac:dyDescent="0.45">
      <c r="A499" s="264"/>
      <c r="B499" s="264"/>
      <c r="C499" s="265"/>
      <c r="D499" s="195" t="s">
        <v>8545</v>
      </c>
      <c r="E499" s="197" t="s">
        <v>366</v>
      </c>
    </row>
    <row r="500" spans="1:5" ht="16.5" x14ac:dyDescent="0.45">
      <c r="A500" s="264"/>
      <c r="B500" s="264"/>
      <c r="C500" s="265"/>
      <c r="D500" s="195" t="s">
        <v>8546</v>
      </c>
      <c r="E500" s="197" t="s">
        <v>366</v>
      </c>
    </row>
    <row r="501" spans="1:5" ht="16.5" x14ac:dyDescent="0.45">
      <c r="A501" s="264"/>
      <c r="B501" s="264"/>
      <c r="C501" s="265"/>
      <c r="D501" s="195" t="s">
        <v>8542</v>
      </c>
      <c r="E501" s="197" t="s">
        <v>366</v>
      </c>
    </row>
    <row r="502" spans="1:5" ht="16.5" x14ac:dyDescent="0.45">
      <c r="A502" s="264"/>
      <c r="B502" s="264"/>
      <c r="C502" s="265"/>
      <c r="D502" s="195" t="s">
        <v>8543</v>
      </c>
      <c r="E502" s="197" t="s">
        <v>366</v>
      </c>
    </row>
    <row r="503" spans="1:5" ht="16.5" x14ac:dyDescent="0.45">
      <c r="A503" s="264"/>
      <c r="B503" s="264"/>
      <c r="C503" s="265"/>
      <c r="D503" s="195" t="s">
        <v>8544</v>
      </c>
      <c r="E503" s="197" t="s">
        <v>366</v>
      </c>
    </row>
    <row r="504" spans="1:5" ht="16.5" x14ac:dyDescent="0.45">
      <c r="A504" s="264" t="s">
        <v>9151</v>
      </c>
      <c r="B504" s="264" t="s">
        <v>9243</v>
      </c>
      <c r="C504" s="265" t="s">
        <v>9040</v>
      </c>
      <c r="D504" s="198" t="s">
        <v>8539</v>
      </c>
      <c r="E504" s="197" t="s">
        <v>367</v>
      </c>
    </row>
    <row r="505" spans="1:5" ht="16.5" x14ac:dyDescent="0.45">
      <c r="A505" s="264"/>
      <c r="B505" s="264"/>
      <c r="C505" s="265"/>
      <c r="D505" s="195" t="s">
        <v>8536</v>
      </c>
      <c r="E505" s="197" t="s">
        <v>366</v>
      </c>
    </row>
    <row r="506" spans="1:5" ht="16.5" x14ac:dyDescent="0.45">
      <c r="A506" s="264"/>
      <c r="B506" s="264"/>
      <c r="C506" s="265"/>
      <c r="D506" s="195" t="s">
        <v>8537</v>
      </c>
      <c r="E506" s="197" t="s">
        <v>366</v>
      </c>
    </row>
    <row r="507" spans="1:5" ht="16.5" x14ac:dyDescent="0.45">
      <c r="A507" s="264"/>
      <c r="B507" s="264"/>
      <c r="C507" s="265"/>
      <c r="D507" s="195" t="s">
        <v>8538</v>
      </c>
      <c r="E507" s="197" t="s">
        <v>366</v>
      </c>
    </row>
    <row r="508" spans="1:5" ht="16.5" x14ac:dyDescent="0.45">
      <c r="A508" s="264"/>
      <c r="B508" s="264"/>
      <c r="C508" s="265"/>
      <c r="D508" s="195" t="s">
        <v>8540</v>
      </c>
      <c r="E508" s="197" t="s">
        <v>366</v>
      </c>
    </row>
    <row r="509" spans="1:5" ht="16.5" x14ac:dyDescent="0.45">
      <c r="A509" s="264"/>
      <c r="B509" s="264"/>
      <c r="C509" s="265"/>
      <c r="D509" s="195" t="s">
        <v>8541</v>
      </c>
      <c r="E509" s="197" t="s">
        <v>366</v>
      </c>
    </row>
    <row r="510" spans="1:5" ht="16.5" x14ac:dyDescent="0.45">
      <c r="A510" s="264"/>
      <c r="B510" s="264"/>
      <c r="C510" s="265"/>
      <c r="D510" s="195" t="s">
        <v>8545</v>
      </c>
      <c r="E510" s="197" t="s">
        <v>366</v>
      </c>
    </row>
    <row r="511" spans="1:5" ht="16.5" x14ac:dyDescent="0.45">
      <c r="A511" s="264"/>
      <c r="B511" s="264"/>
      <c r="C511" s="265"/>
      <c r="D511" s="195" t="s">
        <v>8546</v>
      </c>
      <c r="E511" s="197" t="s">
        <v>366</v>
      </c>
    </row>
    <row r="512" spans="1:5" ht="16.5" x14ac:dyDescent="0.45">
      <c r="A512" s="264"/>
      <c r="B512" s="264"/>
      <c r="C512" s="265"/>
      <c r="D512" s="195" t="s">
        <v>8542</v>
      </c>
      <c r="E512" s="197" t="s">
        <v>366</v>
      </c>
    </row>
    <row r="513" spans="1:5" ht="16.5" x14ac:dyDescent="0.45">
      <c r="A513" s="264"/>
      <c r="B513" s="264"/>
      <c r="C513" s="265"/>
      <c r="D513" s="195" t="s">
        <v>8543</v>
      </c>
      <c r="E513" s="197" t="s">
        <v>366</v>
      </c>
    </row>
    <row r="514" spans="1:5" ht="16.5" x14ac:dyDescent="0.45">
      <c r="A514" s="264"/>
      <c r="B514" s="264"/>
      <c r="C514" s="265"/>
      <c r="D514" s="195" t="s">
        <v>8544</v>
      </c>
      <c r="E514" s="197" t="s">
        <v>366</v>
      </c>
    </row>
    <row r="515" spans="1:5" ht="16.5" x14ac:dyDescent="0.45">
      <c r="A515" s="264" t="s">
        <v>9154</v>
      </c>
      <c r="B515" s="264" t="s">
        <v>9246</v>
      </c>
      <c r="C515" s="265" t="s">
        <v>9043</v>
      </c>
      <c r="D515" s="198" t="s">
        <v>8542</v>
      </c>
      <c r="E515" s="197" t="s">
        <v>367</v>
      </c>
    </row>
    <row r="516" spans="1:5" ht="16.5" x14ac:dyDescent="0.45">
      <c r="A516" s="264"/>
      <c r="B516" s="264"/>
      <c r="C516" s="265"/>
      <c r="D516" s="195" t="s">
        <v>8536</v>
      </c>
      <c r="E516" s="197" t="s">
        <v>366</v>
      </c>
    </row>
    <row r="517" spans="1:5" ht="16.5" x14ac:dyDescent="0.45">
      <c r="A517" s="264"/>
      <c r="B517" s="264"/>
      <c r="C517" s="265"/>
      <c r="D517" s="195" t="s">
        <v>8537</v>
      </c>
      <c r="E517" s="197" t="s">
        <v>366</v>
      </c>
    </row>
    <row r="518" spans="1:5" ht="16.5" x14ac:dyDescent="0.45">
      <c r="A518" s="264"/>
      <c r="B518" s="264"/>
      <c r="C518" s="265"/>
      <c r="D518" s="195" t="s">
        <v>8538</v>
      </c>
      <c r="E518" s="197" t="s">
        <v>366</v>
      </c>
    </row>
    <row r="519" spans="1:5" ht="16.5" x14ac:dyDescent="0.45">
      <c r="A519" s="264"/>
      <c r="B519" s="264"/>
      <c r="C519" s="265"/>
      <c r="D519" s="195" t="s">
        <v>8539</v>
      </c>
      <c r="E519" s="197" t="s">
        <v>366</v>
      </c>
    </row>
    <row r="520" spans="1:5" ht="16.5" x14ac:dyDescent="0.45">
      <c r="A520" s="264"/>
      <c r="B520" s="264"/>
      <c r="C520" s="265"/>
      <c r="D520" s="195" t="s">
        <v>8540</v>
      </c>
      <c r="E520" s="197" t="s">
        <v>366</v>
      </c>
    </row>
    <row r="521" spans="1:5" ht="16.5" x14ac:dyDescent="0.45">
      <c r="A521" s="264"/>
      <c r="B521" s="264"/>
      <c r="C521" s="265"/>
      <c r="D521" s="195" t="s">
        <v>8541</v>
      </c>
      <c r="E521" s="197" t="s">
        <v>366</v>
      </c>
    </row>
    <row r="522" spans="1:5" ht="16.5" x14ac:dyDescent="0.45">
      <c r="A522" s="264"/>
      <c r="B522" s="264"/>
      <c r="C522" s="265"/>
      <c r="D522" s="195" t="s">
        <v>8545</v>
      </c>
      <c r="E522" s="197" t="s">
        <v>366</v>
      </c>
    </row>
    <row r="523" spans="1:5" ht="16.5" x14ac:dyDescent="0.45">
      <c r="A523" s="264"/>
      <c r="B523" s="264"/>
      <c r="C523" s="265"/>
      <c r="D523" s="195" t="s">
        <v>8546</v>
      </c>
      <c r="E523" s="197" t="s">
        <v>366</v>
      </c>
    </row>
    <row r="524" spans="1:5" ht="16.5" x14ac:dyDescent="0.45">
      <c r="A524" s="264"/>
      <c r="B524" s="264"/>
      <c r="C524" s="265"/>
      <c r="D524" s="195" t="s">
        <v>8543</v>
      </c>
      <c r="E524" s="197" t="s">
        <v>366</v>
      </c>
    </row>
    <row r="525" spans="1:5" ht="16.5" x14ac:dyDescent="0.45">
      <c r="A525" s="264"/>
      <c r="B525" s="264"/>
      <c r="C525" s="265"/>
      <c r="D525" s="195" t="s">
        <v>8544</v>
      </c>
      <c r="E525" s="197" t="s">
        <v>366</v>
      </c>
    </row>
    <row r="526" spans="1:5" ht="16.5" x14ac:dyDescent="0.45">
      <c r="A526" s="264" t="s">
        <v>9155</v>
      </c>
      <c r="B526" s="264" t="s">
        <v>9247</v>
      </c>
      <c r="C526" s="265" t="s">
        <v>9044</v>
      </c>
      <c r="D526" s="198" t="s">
        <v>8543</v>
      </c>
      <c r="E526" s="197" t="s">
        <v>367</v>
      </c>
    </row>
    <row r="527" spans="1:5" ht="16.5" x14ac:dyDescent="0.45">
      <c r="A527" s="264"/>
      <c r="B527" s="264"/>
      <c r="C527" s="265"/>
      <c r="D527" s="195" t="s">
        <v>8536</v>
      </c>
      <c r="E527" s="197" t="s">
        <v>366</v>
      </c>
    </row>
    <row r="528" spans="1:5" ht="16.5" x14ac:dyDescent="0.45">
      <c r="A528" s="264"/>
      <c r="B528" s="264"/>
      <c r="C528" s="265"/>
      <c r="D528" s="195" t="s">
        <v>8537</v>
      </c>
      <c r="E528" s="197" t="s">
        <v>366</v>
      </c>
    </row>
    <row r="529" spans="1:5" ht="16.5" x14ac:dyDescent="0.45">
      <c r="A529" s="264"/>
      <c r="B529" s="264"/>
      <c r="C529" s="265"/>
      <c r="D529" s="195" t="s">
        <v>8538</v>
      </c>
      <c r="E529" s="197" t="s">
        <v>366</v>
      </c>
    </row>
    <row r="530" spans="1:5" ht="16.5" x14ac:dyDescent="0.45">
      <c r="A530" s="264"/>
      <c r="B530" s="264"/>
      <c r="C530" s="265"/>
      <c r="D530" s="195" t="s">
        <v>8539</v>
      </c>
      <c r="E530" s="197" t="s">
        <v>366</v>
      </c>
    </row>
    <row r="531" spans="1:5" ht="16.5" x14ac:dyDescent="0.45">
      <c r="A531" s="264"/>
      <c r="B531" s="264"/>
      <c r="C531" s="265"/>
      <c r="D531" s="195" t="s">
        <v>8540</v>
      </c>
      <c r="E531" s="197" t="s">
        <v>366</v>
      </c>
    </row>
    <row r="532" spans="1:5" ht="16.5" x14ac:dyDescent="0.45">
      <c r="A532" s="264"/>
      <c r="B532" s="264"/>
      <c r="C532" s="265"/>
      <c r="D532" s="195" t="s">
        <v>8541</v>
      </c>
      <c r="E532" s="197" t="s">
        <v>366</v>
      </c>
    </row>
    <row r="533" spans="1:5" ht="16.5" x14ac:dyDescent="0.45">
      <c r="A533" s="264"/>
      <c r="B533" s="264"/>
      <c r="C533" s="265"/>
      <c r="D533" s="195" t="s">
        <v>8545</v>
      </c>
      <c r="E533" s="197" t="s">
        <v>366</v>
      </c>
    </row>
    <row r="534" spans="1:5" ht="16.5" x14ac:dyDescent="0.45">
      <c r="A534" s="264"/>
      <c r="B534" s="264"/>
      <c r="C534" s="265"/>
      <c r="D534" s="195" t="s">
        <v>8546</v>
      </c>
      <c r="E534" s="197" t="s">
        <v>366</v>
      </c>
    </row>
    <row r="535" spans="1:5" ht="16.5" x14ac:dyDescent="0.45">
      <c r="A535" s="264"/>
      <c r="B535" s="264"/>
      <c r="C535" s="265"/>
      <c r="D535" s="195" t="s">
        <v>8542</v>
      </c>
      <c r="E535" s="197" t="s">
        <v>366</v>
      </c>
    </row>
    <row r="536" spans="1:5" ht="16.5" x14ac:dyDescent="0.45">
      <c r="A536" s="264"/>
      <c r="B536" s="264"/>
      <c r="C536" s="265"/>
      <c r="D536" s="195" t="s">
        <v>8544</v>
      </c>
      <c r="E536" s="197" t="s">
        <v>366</v>
      </c>
    </row>
    <row r="537" spans="1:5" ht="16.5" x14ac:dyDescent="0.45">
      <c r="A537" s="264" t="s">
        <v>9156</v>
      </c>
      <c r="B537" s="264" t="s">
        <v>9248</v>
      </c>
      <c r="C537" s="265" t="s">
        <v>9045</v>
      </c>
      <c r="D537" s="198" t="s">
        <v>8544</v>
      </c>
      <c r="E537" s="197" t="s">
        <v>367</v>
      </c>
    </row>
    <row r="538" spans="1:5" ht="16.5" x14ac:dyDescent="0.45">
      <c r="A538" s="264"/>
      <c r="B538" s="264"/>
      <c r="C538" s="265"/>
      <c r="D538" s="195" t="s">
        <v>8536</v>
      </c>
      <c r="E538" s="197" t="s">
        <v>366</v>
      </c>
    </row>
    <row r="539" spans="1:5" ht="16.5" x14ac:dyDescent="0.45">
      <c r="A539" s="264"/>
      <c r="B539" s="264"/>
      <c r="C539" s="265"/>
      <c r="D539" s="195" t="s">
        <v>8537</v>
      </c>
      <c r="E539" s="197" t="s">
        <v>366</v>
      </c>
    </row>
    <row r="540" spans="1:5" ht="16.5" x14ac:dyDescent="0.45">
      <c r="A540" s="264"/>
      <c r="B540" s="264"/>
      <c r="C540" s="265"/>
      <c r="D540" s="195" t="s">
        <v>8538</v>
      </c>
      <c r="E540" s="197" t="s">
        <v>366</v>
      </c>
    </row>
    <row r="541" spans="1:5" ht="16.5" x14ac:dyDescent="0.45">
      <c r="A541" s="264"/>
      <c r="B541" s="264"/>
      <c r="C541" s="265"/>
      <c r="D541" s="195" t="s">
        <v>8539</v>
      </c>
      <c r="E541" s="197" t="s">
        <v>366</v>
      </c>
    </row>
    <row r="542" spans="1:5" ht="16.5" x14ac:dyDescent="0.45">
      <c r="A542" s="264"/>
      <c r="B542" s="264"/>
      <c r="C542" s="265"/>
      <c r="D542" s="195" t="s">
        <v>8540</v>
      </c>
      <c r="E542" s="197" t="s">
        <v>366</v>
      </c>
    </row>
    <row r="543" spans="1:5" ht="16.5" x14ac:dyDescent="0.45">
      <c r="A543" s="264"/>
      <c r="B543" s="264"/>
      <c r="C543" s="265"/>
      <c r="D543" s="195" t="s">
        <v>8541</v>
      </c>
      <c r="E543" s="197" t="s">
        <v>366</v>
      </c>
    </row>
    <row r="544" spans="1:5" ht="16.5" x14ac:dyDescent="0.45">
      <c r="A544" s="264"/>
      <c r="B544" s="264"/>
      <c r="C544" s="265"/>
      <c r="D544" s="195" t="s">
        <v>8545</v>
      </c>
      <c r="E544" s="197" t="s">
        <v>366</v>
      </c>
    </row>
    <row r="545" spans="1:5" ht="16.5" x14ac:dyDescent="0.45">
      <c r="A545" s="264"/>
      <c r="B545" s="264"/>
      <c r="C545" s="265"/>
      <c r="D545" s="195" t="s">
        <v>8546</v>
      </c>
      <c r="E545" s="197" t="s">
        <v>366</v>
      </c>
    </row>
    <row r="546" spans="1:5" ht="16.5" x14ac:dyDescent="0.45">
      <c r="A546" s="264"/>
      <c r="B546" s="264"/>
      <c r="C546" s="265"/>
      <c r="D546" s="195" t="s">
        <v>8542</v>
      </c>
      <c r="E546" s="197" t="s">
        <v>366</v>
      </c>
    </row>
    <row r="547" spans="1:5" ht="16.5" x14ac:dyDescent="0.45">
      <c r="A547" s="264"/>
      <c r="B547" s="264"/>
      <c r="C547" s="265"/>
      <c r="D547" s="195" t="s">
        <v>8543</v>
      </c>
      <c r="E547" s="197" t="s">
        <v>366</v>
      </c>
    </row>
    <row r="548" spans="1:5" ht="16.5" x14ac:dyDescent="0.45">
      <c r="A548" s="264" t="s">
        <v>9153</v>
      </c>
      <c r="B548" s="264" t="s">
        <v>9245</v>
      </c>
      <c r="C548" s="265" t="s">
        <v>9042</v>
      </c>
      <c r="D548" s="198" t="s">
        <v>8541</v>
      </c>
      <c r="E548" s="197" t="s">
        <v>367</v>
      </c>
    </row>
    <row r="549" spans="1:5" ht="16.5" x14ac:dyDescent="0.45">
      <c r="A549" s="264"/>
      <c r="B549" s="264"/>
      <c r="C549" s="265"/>
      <c r="D549" s="195" t="s">
        <v>8536</v>
      </c>
      <c r="E549" s="197" t="s">
        <v>366</v>
      </c>
    </row>
    <row r="550" spans="1:5" ht="16.5" x14ac:dyDescent="0.45">
      <c r="A550" s="264"/>
      <c r="B550" s="264"/>
      <c r="C550" s="265"/>
      <c r="D550" s="195" t="s">
        <v>8537</v>
      </c>
      <c r="E550" s="197" t="s">
        <v>366</v>
      </c>
    </row>
    <row r="551" spans="1:5" ht="16.5" x14ac:dyDescent="0.45">
      <c r="A551" s="264"/>
      <c r="B551" s="264"/>
      <c r="C551" s="265"/>
      <c r="D551" s="195" t="s">
        <v>8538</v>
      </c>
      <c r="E551" s="197" t="s">
        <v>366</v>
      </c>
    </row>
    <row r="552" spans="1:5" ht="16.5" x14ac:dyDescent="0.45">
      <c r="A552" s="264"/>
      <c r="B552" s="264"/>
      <c r="C552" s="265"/>
      <c r="D552" s="195" t="s">
        <v>8539</v>
      </c>
      <c r="E552" s="197" t="s">
        <v>366</v>
      </c>
    </row>
    <row r="553" spans="1:5" ht="16.5" x14ac:dyDescent="0.45">
      <c r="A553" s="264"/>
      <c r="B553" s="264"/>
      <c r="C553" s="265"/>
      <c r="D553" s="195" t="s">
        <v>8540</v>
      </c>
      <c r="E553" s="197" t="s">
        <v>366</v>
      </c>
    </row>
    <row r="554" spans="1:5" ht="16.5" x14ac:dyDescent="0.45">
      <c r="A554" s="264"/>
      <c r="B554" s="264"/>
      <c r="C554" s="265"/>
      <c r="D554" s="195" t="s">
        <v>8545</v>
      </c>
      <c r="E554" s="197" t="s">
        <v>366</v>
      </c>
    </row>
    <row r="555" spans="1:5" ht="16.5" x14ac:dyDescent="0.45">
      <c r="A555" s="264"/>
      <c r="B555" s="264"/>
      <c r="C555" s="265"/>
      <c r="D555" s="195" t="s">
        <v>8546</v>
      </c>
      <c r="E555" s="197" t="s">
        <v>366</v>
      </c>
    </row>
    <row r="556" spans="1:5" ht="16.5" x14ac:dyDescent="0.45">
      <c r="A556" s="264"/>
      <c r="B556" s="264"/>
      <c r="C556" s="265"/>
      <c r="D556" s="195" t="s">
        <v>8542</v>
      </c>
      <c r="E556" s="197" t="s">
        <v>366</v>
      </c>
    </row>
    <row r="557" spans="1:5" ht="16.5" x14ac:dyDescent="0.45">
      <c r="A557" s="264"/>
      <c r="B557" s="264"/>
      <c r="C557" s="265"/>
      <c r="D557" s="195" t="s">
        <v>8543</v>
      </c>
      <c r="E557" s="197" t="s">
        <v>366</v>
      </c>
    </row>
    <row r="558" spans="1:5" ht="16.5" x14ac:dyDescent="0.45">
      <c r="A558" s="264"/>
      <c r="B558" s="264"/>
      <c r="C558" s="265"/>
      <c r="D558" s="195" t="s">
        <v>8544</v>
      </c>
      <c r="E558" s="197" t="s">
        <v>366</v>
      </c>
    </row>
    <row r="559" spans="1:5" ht="16.5" x14ac:dyDescent="0.45">
      <c r="A559" s="264" t="s">
        <v>9170</v>
      </c>
      <c r="B559" s="264" t="s">
        <v>9262</v>
      </c>
      <c r="C559" s="265" t="s">
        <v>9059</v>
      </c>
      <c r="D559" s="198" t="s">
        <v>8546</v>
      </c>
      <c r="E559" s="197" t="s">
        <v>367</v>
      </c>
    </row>
    <row r="560" spans="1:5" ht="16.5" x14ac:dyDescent="0.45">
      <c r="A560" s="264"/>
      <c r="B560" s="264"/>
      <c r="C560" s="265"/>
      <c r="D560" s="195" t="s">
        <v>8536</v>
      </c>
      <c r="E560" s="197" t="s">
        <v>366</v>
      </c>
    </row>
    <row r="561" spans="1:5" ht="16.5" x14ac:dyDescent="0.45">
      <c r="A561" s="264"/>
      <c r="B561" s="264"/>
      <c r="C561" s="265"/>
      <c r="D561" s="195" t="s">
        <v>8537</v>
      </c>
      <c r="E561" s="197" t="s">
        <v>366</v>
      </c>
    </row>
    <row r="562" spans="1:5" ht="16.5" x14ac:dyDescent="0.45">
      <c r="A562" s="264"/>
      <c r="B562" s="264"/>
      <c r="C562" s="265"/>
      <c r="D562" s="195" t="s">
        <v>8538</v>
      </c>
      <c r="E562" s="197" t="s">
        <v>366</v>
      </c>
    </row>
    <row r="563" spans="1:5" ht="16.5" x14ac:dyDescent="0.45">
      <c r="A563" s="264"/>
      <c r="B563" s="264"/>
      <c r="C563" s="265"/>
      <c r="D563" s="195" t="s">
        <v>8539</v>
      </c>
      <c r="E563" s="197" t="s">
        <v>366</v>
      </c>
    </row>
    <row r="564" spans="1:5" ht="16.5" x14ac:dyDescent="0.45">
      <c r="A564" s="264"/>
      <c r="B564" s="264"/>
      <c r="C564" s="265"/>
      <c r="D564" s="195" t="s">
        <v>8540</v>
      </c>
      <c r="E564" s="197" t="s">
        <v>366</v>
      </c>
    </row>
    <row r="565" spans="1:5" ht="16.5" x14ac:dyDescent="0.45">
      <c r="A565" s="264"/>
      <c r="B565" s="264"/>
      <c r="C565" s="265"/>
      <c r="D565" s="195" t="s">
        <v>8541</v>
      </c>
      <c r="E565" s="197" t="s">
        <v>366</v>
      </c>
    </row>
    <row r="566" spans="1:5" ht="16.5" x14ac:dyDescent="0.45">
      <c r="A566" s="264"/>
      <c r="B566" s="264"/>
      <c r="C566" s="265"/>
      <c r="D566" s="195" t="s">
        <v>8545</v>
      </c>
      <c r="E566" s="197" t="s">
        <v>366</v>
      </c>
    </row>
    <row r="567" spans="1:5" ht="16.5" x14ac:dyDescent="0.45">
      <c r="A567" s="264"/>
      <c r="B567" s="264"/>
      <c r="C567" s="265"/>
      <c r="D567" s="195" t="s">
        <v>8542</v>
      </c>
      <c r="E567" s="197" t="s">
        <v>366</v>
      </c>
    </row>
    <row r="568" spans="1:5" ht="16.5" x14ac:dyDescent="0.45">
      <c r="A568" s="264"/>
      <c r="B568" s="264"/>
      <c r="C568" s="265"/>
      <c r="D568" s="195" t="s">
        <v>8543</v>
      </c>
      <c r="E568" s="197" t="s">
        <v>366</v>
      </c>
    </row>
    <row r="569" spans="1:5" ht="16.5" x14ac:dyDescent="0.45">
      <c r="A569" s="264"/>
      <c r="B569" s="264"/>
      <c r="C569" s="265"/>
      <c r="D569" s="195" t="s">
        <v>8544</v>
      </c>
      <c r="E569" s="197" t="s">
        <v>366</v>
      </c>
    </row>
    <row r="570" spans="1:5" ht="16.5" x14ac:dyDescent="0.45">
      <c r="A570" s="264" t="s">
        <v>9173</v>
      </c>
      <c r="B570" s="264" t="s">
        <v>9265</v>
      </c>
      <c r="C570" s="265" t="s">
        <v>9062</v>
      </c>
      <c r="D570" s="198" t="s">
        <v>8536</v>
      </c>
      <c r="E570" s="197" t="s">
        <v>367</v>
      </c>
    </row>
    <row r="571" spans="1:5" ht="16.5" x14ac:dyDescent="0.45">
      <c r="A571" s="264"/>
      <c r="B571" s="264"/>
      <c r="C571" s="265"/>
      <c r="D571" s="198" t="s">
        <v>8537</v>
      </c>
      <c r="E571" s="197" t="s">
        <v>367</v>
      </c>
    </row>
    <row r="572" spans="1:5" ht="16.5" x14ac:dyDescent="0.45">
      <c r="A572" s="264"/>
      <c r="B572" s="264"/>
      <c r="C572" s="265"/>
      <c r="D572" s="198" t="s">
        <v>8538</v>
      </c>
      <c r="E572" s="197" t="s">
        <v>367</v>
      </c>
    </row>
    <row r="573" spans="1:5" ht="16.5" x14ac:dyDescent="0.45">
      <c r="A573" s="264"/>
      <c r="B573" s="264"/>
      <c r="C573" s="265"/>
      <c r="D573" s="198" t="s">
        <v>8539</v>
      </c>
      <c r="E573" s="197" t="s">
        <v>367</v>
      </c>
    </row>
    <row r="574" spans="1:5" ht="16.5" x14ac:dyDescent="0.45">
      <c r="A574" s="264"/>
      <c r="B574" s="264"/>
      <c r="C574" s="265"/>
      <c r="D574" s="198" t="s">
        <v>8540</v>
      </c>
      <c r="E574" s="197" t="s">
        <v>367</v>
      </c>
    </row>
    <row r="575" spans="1:5" ht="16.5" x14ac:dyDescent="0.45">
      <c r="A575" s="264"/>
      <c r="B575" s="264"/>
      <c r="C575" s="265"/>
      <c r="D575" s="198" t="s">
        <v>8541</v>
      </c>
      <c r="E575" s="197" t="s">
        <v>367</v>
      </c>
    </row>
    <row r="576" spans="1:5" ht="16.5" x14ac:dyDescent="0.45">
      <c r="A576" s="264"/>
      <c r="B576" s="264"/>
      <c r="C576" s="265"/>
      <c r="D576" s="198" t="s">
        <v>8545</v>
      </c>
      <c r="E576" s="197" t="s">
        <v>367</v>
      </c>
    </row>
    <row r="577" spans="1:6" ht="16.5" x14ac:dyDescent="0.45">
      <c r="A577" s="264"/>
      <c r="B577" s="264"/>
      <c r="C577" s="265"/>
      <c r="D577" s="198" t="s">
        <v>8546</v>
      </c>
      <c r="E577" s="197" t="s">
        <v>367</v>
      </c>
    </row>
    <row r="578" spans="1:6" ht="16.5" x14ac:dyDescent="0.45">
      <c r="A578" s="264"/>
      <c r="B578" s="264"/>
      <c r="C578" s="265"/>
      <c r="D578" s="198" t="s">
        <v>8542</v>
      </c>
      <c r="E578" s="197" t="s">
        <v>367</v>
      </c>
    </row>
    <row r="579" spans="1:6" ht="16.5" x14ac:dyDescent="0.45">
      <c r="A579" s="264"/>
      <c r="B579" s="264"/>
      <c r="C579" s="265"/>
      <c r="D579" s="198" t="s">
        <v>8543</v>
      </c>
      <c r="E579" s="197" t="s">
        <v>367</v>
      </c>
    </row>
    <row r="580" spans="1:6" ht="16.5" x14ac:dyDescent="0.45">
      <c r="A580" s="264"/>
      <c r="B580" s="264"/>
      <c r="C580" s="265"/>
      <c r="D580" s="198" t="s">
        <v>8544</v>
      </c>
      <c r="E580" s="197" t="s">
        <v>367</v>
      </c>
    </row>
    <row r="581" spans="1:6" ht="16.5" x14ac:dyDescent="0.45">
      <c r="A581" s="264"/>
      <c r="B581" s="264"/>
      <c r="C581" s="265"/>
      <c r="D581" s="195" t="s">
        <v>2292</v>
      </c>
      <c r="E581" s="197" t="s">
        <v>366</v>
      </c>
    </row>
    <row r="582" spans="1:6" ht="16.5" x14ac:dyDescent="0.45">
      <c r="A582" s="264"/>
      <c r="B582" s="264"/>
      <c r="C582" s="265"/>
      <c r="D582" s="198" t="s">
        <v>85</v>
      </c>
      <c r="E582" s="197" t="s">
        <v>367</v>
      </c>
      <c r="F582" s="168"/>
    </row>
    <row r="583" spans="1:6" ht="16.5" x14ac:dyDescent="0.45">
      <c r="A583" s="264" t="s">
        <v>9088</v>
      </c>
      <c r="B583" s="264" t="s">
        <v>9088</v>
      </c>
      <c r="C583" s="265" t="s">
        <v>9089</v>
      </c>
      <c r="D583" s="195" t="s">
        <v>8536</v>
      </c>
      <c r="E583" s="197" t="s">
        <v>366</v>
      </c>
    </row>
    <row r="584" spans="1:6" ht="16.5" x14ac:dyDescent="0.45">
      <c r="A584" s="264"/>
      <c r="B584" s="264"/>
      <c r="C584" s="265"/>
      <c r="D584" s="195" t="s">
        <v>8537</v>
      </c>
      <c r="E584" s="197" t="s">
        <v>366</v>
      </c>
    </row>
    <row r="585" spans="1:6" ht="16.5" x14ac:dyDescent="0.45">
      <c r="A585" s="264"/>
      <c r="B585" s="264"/>
      <c r="C585" s="265"/>
      <c r="D585" s="195" t="s">
        <v>8538</v>
      </c>
      <c r="E585" s="197" t="s">
        <v>366</v>
      </c>
    </row>
    <row r="586" spans="1:6" ht="16.5" x14ac:dyDescent="0.45">
      <c r="A586" s="264"/>
      <c r="B586" s="264"/>
      <c r="C586" s="265"/>
      <c r="D586" s="195" t="s">
        <v>8539</v>
      </c>
      <c r="E586" s="197" t="s">
        <v>366</v>
      </c>
    </row>
    <row r="587" spans="1:6" ht="16.5" x14ac:dyDescent="0.45">
      <c r="A587" s="264"/>
      <c r="B587" s="264"/>
      <c r="C587" s="265"/>
      <c r="D587" s="195" t="s">
        <v>8540</v>
      </c>
      <c r="E587" s="197" t="s">
        <v>366</v>
      </c>
    </row>
    <row r="588" spans="1:6" ht="16.5" x14ac:dyDescent="0.45">
      <c r="A588" s="264"/>
      <c r="B588" s="264"/>
      <c r="C588" s="265"/>
      <c r="D588" s="195" t="s">
        <v>8541</v>
      </c>
      <c r="E588" s="197" t="s">
        <v>366</v>
      </c>
    </row>
    <row r="589" spans="1:6" ht="16.5" x14ac:dyDescent="0.45">
      <c r="A589" s="264"/>
      <c r="B589" s="264"/>
      <c r="C589" s="265"/>
      <c r="D589" s="195" t="s">
        <v>8545</v>
      </c>
      <c r="E589" s="197" t="s">
        <v>366</v>
      </c>
    </row>
    <row r="590" spans="1:6" ht="16.5" x14ac:dyDescent="0.45">
      <c r="A590" s="264"/>
      <c r="B590" s="264"/>
      <c r="C590" s="265"/>
      <c r="D590" s="195" t="s">
        <v>8546</v>
      </c>
      <c r="E590" s="197" t="s">
        <v>366</v>
      </c>
    </row>
    <row r="591" spans="1:6" ht="16.5" x14ac:dyDescent="0.45">
      <c r="A591" s="264"/>
      <c r="B591" s="264"/>
      <c r="C591" s="265"/>
      <c r="D591" s="195" t="s">
        <v>8542</v>
      </c>
      <c r="E591" s="197" t="s">
        <v>366</v>
      </c>
    </row>
    <row r="592" spans="1:6" ht="16.5" x14ac:dyDescent="0.45">
      <c r="A592" s="264"/>
      <c r="B592" s="264"/>
      <c r="C592" s="265"/>
      <c r="D592" s="195" t="s">
        <v>8543</v>
      </c>
      <c r="E592" s="197" t="s">
        <v>366</v>
      </c>
    </row>
    <row r="593" spans="1:6" ht="16.5" x14ac:dyDescent="0.45">
      <c r="A593" s="264"/>
      <c r="B593" s="264"/>
      <c r="C593" s="265"/>
      <c r="D593" s="195" t="s">
        <v>8544</v>
      </c>
      <c r="E593" s="197" t="s">
        <v>366</v>
      </c>
    </row>
    <row r="594" spans="1:6" ht="30" customHeight="1" collapsed="1" x14ac:dyDescent="0.45">
      <c r="A594" s="256" t="s">
        <v>9286</v>
      </c>
      <c r="B594" s="256"/>
      <c r="C594" s="256"/>
      <c r="D594" s="257"/>
      <c r="E594" s="197" t="s">
        <v>367</v>
      </c>
    </row>
    <row r="595" spans="1:6" ht="26.15" customHeight="1" x14ac:dyDescent="0.45">
      <c r="A595" s="259" t="s">
        <v>9272</v>
      </c>
      <c r="B595" s="259"/>
      <c r="C595" s="259"/>
      <c r="D595" s="259"/>
      <c r="E595" s="197" t="s">
        <v>367</v>
      </c>
    </row>
    <row r="596" spans="1:6" ht="16.5" x14ac:dyDescent="0.45">
      <c r="A596" s="264" t="s">
        <v>9003</v>
      </c>
      <c r="B596" s="264" t="s">
        <v>9003</v>
      </c>
      <c r="C596" s="264" t="s">
        <v>9004</v>
      </c>
      <c r="D596" s="198" t="s">
        <v>353</v>
      </c>
      <c r="E596" s="197" t="s">
        <v>367</v>
      </c>
    </row>
    <row r="597" spans="1:6" ht="16.5" x14ac:dyDescent="0.45">
      <c r="A597" s="264"/>
      <c r="B597" s="264"/>
      <c r="C597" s="264"/>
      <c r="D597" s="198" t="s">
        <v>290</v>
      </c>
      <c r="E597" s="197" t="s">
        <v>367</v>
      </c>
    </row>
    <row r="598" spans="1:6" ht="16.5" x14ac:dyDescent="0.45">
      <c r="A598" s="264"/>
      <c r="B598" s="264"/>
      <c r="C598" s="264"/>
      <c r="D598" s="198" t="s">
        <v>292</v>
      </c>
      <c r="E598" s="197" t="s">
        <v>367</v>
      </c>
    </row>
    <row r="599" spans="1:6" ht="16.5" x14ac:dyDescent="0.45">
      <c r="A599" s="264"/>
      <c r="B599" s="264"/>
      <c r="C599" s="264"/>
      <c r="D599" s="198" t="s">
        <v>1301</v>
      </c>
      <c r="E599" s="197" t="s">
        <v>367</v>
      </c>
    </row>
    <row r="600" spans="1:6" ht="16.5" x14ac:dyDescent="0.45">
      <c r="A600" s="264" t="s">
        <v>9005</v>
      </c>
      <c r="B600" s="264" t="s">
        <v>9005</v>
      </c>
      <c r="C600" s="265" t="s">
        <v>9006</v>
      </c>
      <c r="D600" s="198" t="s">
        <v>290</v>
      </c>
      <c r="E600" s="197" t="s">
        <v>367</v>
      </c>
    </row>
    <row r="601" spans="1:6" ht="16.5" x14ac:dyDescent="0.45">
      <c r="A601" s="264"/>
      <c r="B601" s="264"/>
      <c r="C601" s="265"/>
      <c r="D601" s="198" t="s">
        <v>292</v>
      </c>
      <c r="E601" s="197" t="s">
        <v>367</v>
      </c>
    </row>
    <row r="602" spans="1:6" ht="16.5" x14ac:dyDescent="0.45">
      <c r="A602" s="264" t="s">
        <v>9269</v>
      </c>
      <c r="B602" s="264" t="s">
        <v>9218</v>
      </c>
      <c r="C602" s="264" t="s">
        <v>9007</v>
      </c>
      <c r="D602" s="198" t="s">
        <v>1301</v>
      </c>
      <c r="E602" s="197" t="s">
        <v>367</v>
      </c>
    </row>
    <row r="603" spans="1:6" ht="16.5" x14ac:dyDescent="0.45">
      <c r="A603" s="264"/>
      <c r="B603" s="264"/>
      <c r="C603" s="264"/>
      <c r="D603" s="198" t="s">
        <v>353</v>
      </c>
      <c r="E603" s="197" t="s">
        <v>367</v>
      </c>
    </row>
    <row r="604" spans="1:6" ht="16.5" x14ac:dyDescent="0.45">
      <c r="A604" s="264"/>
      <c r="B604" s="264"/>
      <c r="C604" s="264"/>
      <c r="D604" s="198" t="s">
        <v>354</v>
      </c>
      <c r="E604" s="197" t="s">
        <v>367</v>
      </c>
      <c r="F604" s="168"/>
    </row>
    <row r="605" spans="1:6" ht="16.5" x14ac:dyDescent="0.45">
      <c r="A605" s="264" t="s">
        <v>9144</v>
      </c>
      <c r="B605" s="264" t="s">
        <v>9219</v>
      </c>
      <c r="C605" s="264" t="s">
        <v>9008</v>
      </c>
      <c r="D605" s="198" t="s">
        <v>354</v>
      </c>
      <c r="E605" s="197" t="s">
        <v>367</v>
      </c>
    </row>
    <row r="606" spans="1:6" ht="16.5" x14ac:dyDescent="0.45">
      <c r="A606" s="264"/>
      <c r="B606" s="264"/>
      <c r="C606" s="264"/>
      <c r="D606" s="195" t="s">
        <v>365</v>
      </c>
      <c r="E606" s="197" t="s">
        <v>366</v>
      </c>
    </row>
    <row r="607" spans="1:6" ht="16.5" x14ac:dyDescent="0.45">
      <c r="A607" s="264"/>
      <c r="B607" s="264"/>
      <c r="C607" s="264"/>
      <c r="D607" s="198" t="s">
        <v>353</v>
      </c>
      <c r="E607" s="197" t="s">
        <v>367</v>
      </c>
    </row>
    <row r="608" spans="1:6" ht="16.5" x14ac:dyDescent="0.45">
      <c r="A608" s="264" t="s">
        <v>9145</v>
      </c>
      <c r="B608" s="264" t="s">
        <v>9220</v>
      </c>
      <c r="C608" s="264" t="s">
        <v>9009</v>
      </c>
      <c r="D608" s="198" t="s">
        <v>1301</v>
      </c>
      <c r="E608" s="197" t="s">
        <v>367</v>
      </c>
    </row>
    <row r="609" spans="1:5" ht="16.5" x14ac:dyDescent="0.45">
      <c r="A609" s="264"/>
      <c r="B609" s="264"/>
      <c r="C609" s="264"/>
      <c r="D609" s="198" t="s">
        <v>353</v>
      </c>
      <c r="E609" s="197" t="s">
        <v>367</v>
      </c>
    </row>
    <row r="610" spans="1:5" ht="16.5" x14ac:dyDescent="0.45">
      <c r="A610" s="264"/>
      <c r="B610" s="264"/>
      <c r="C610" s="264"/>
      <c r="D610" s="198" t="s">
        <v>354</v>
      </c>
      <c r="E610" s="197" t="s">
        <v>367</v>
      </c>
    </row>
    <row r="611" spans="1:5" ht="16.5" x14ac:dyDescent="0.45">
      <c r="A611" s="264"/>
      <c r="B611" s="264"/>
      <c r="C611" s="264"/>
      <c r="D611" s="195" t="s">
        <v>9116</v>
      </c>
      <c r="E611" s="197" t="s">
        <v>366</v>
      </c>
    </row>
    <row r="612" spans="1:5" ht="16.5" x14ac:dyDescent="0.45">
      <c r="A612" s="264" t="s">
        <v>9146</v>
      </c>
      <c r="B612" s="264" t="s">
        <v>9221</v>
      </c>
      <c r="C612" s="265" t="s">
        <v>9010</v>
      </c>
      <c r="D612" s="198" t="s">
        <v>354</v>
      </c>
      <c r="E612" s="197" t="s">
        <v>367</v>
      </c>
    </row>
    <row r="613" spans="1:5" ht="16.5" x14ac:dyDescent="0.45">
      <c r="A613" s="264"/>
      <c r="B613" s="264"/>
      <c r="C613" s="265"/>
      <c r="D613" s="195" t="s">
        <v>9116</v>
      </c>
      <c r="E613" s="197" t="s">
        <v>366</v>
      </c>
    </row>
    <row r="614" spans="1:5" ht="16.5" x14ac:dyDescent="0.45">
      <c r="A614" s="264" t="s">
        <v>9011</v>
      </c>
      <c r="B614" s="264" t="s">
        <v>9011</v>
      </c>
      <c r="C614" s="265" t="s">
        <v>9012</v>
      </c>
      <c r="D614" s="195" t="s">
        <v>1301</v>
      </c>
      <c r="E614" s="197" t="s">
        <v>366</v>
      </c>
    </row>
    <row r="615" spans="1:5" ht="16.5" x14ac:dyDescent="0.45">
      <c r="A615" s="264"/>
      <c r="B615" s="264"/>
      <c r="C615" s="265"/>
      <c r="D615" s="195" t="s">
        <v>353</v>
      </c>
      <c r="E615" s="197" t="s">
        <v>366</v>
      </c>
    </row>
    <row r="616" spans="1:5" ht="32" x14ac:dyDescent="0.45">
      <c r="A616" s="192" t="s">
        <v>9013</v>
      </c>
      <c r="B616" s="192" t="s">
        <v>9013</v>
      </c>
      <c r="C616" s="193" t="s">
        <v>9014</v>
      </c>
      <c r="D616" s="196" t="s">
        <v>158</v>
      </c>
      <c r="E616" s="197" t="s">
        <v>367</v>
      </c>
    </row>
    <row r="617" spans="1:5" ht="32" x14ac:dyDescent="0.45">
      <c r="A617" s="192" t="s">
        <v>9015</v>
      </c>
      <c r="B617" s="192" t="s">
        <v>9015</v>
      </c>
      <c r="C617" s="193" t="s">
        <v>9016</v>
      </c>
      <c r="D617" s="196" t="s">
        <v>158</v>
      </c>
      <c r="E617" s="197" t="s">
        <v>367</v>
      </c>
    </row>
    <row r="618" spans="1:5" ht="16.5" x14ac:dyDescent="0.45">
      <c r="A618" s="264" t="s">
        <v>9063</v>
      </c>
      <c r="B618" s="264" t="s">
        <v>9063</v>
      </c>
      <c r="C618" s="265" t="s">
        <v>9064</v>
      </c>
      <c r="D618" s="198" t="s">
        <v>1301</v>
      </c>
      <c r="E618" s="197" t="s">
        <v>367</v>
      </c>
    </row>
    <row r="619" spans="1:5" ht="16.5" x14ac:dyDescent="0.45">
      <c r="A619" s="264"/>
      <c r="B619" s="264"/>
      <c r="C619" s="265"/>
      <c r="D619" s="198" t="s">
        <v>1300</v>
      </c>
      <c r="E619" s="197" t="s">
        <v>367</v>
      </c>
    </row>
    <row r="620" spans="1:5" ht="16.5" x14ac:dyDescent="0.45">
      <c r="A620" s="264" t="s">
        <v>9175</v>
      </c>
      <c r="B620" s="267" t="s">
        <v>9175</v>
      </c>
      <c r="C620" s="264" t="s">
        <v>9065</v>
      </c>
      <c r="D620" s="196" t="s">
        <v>158</v>
      </c>
      <c r="E620" s="197" t="s">
        <v>367</v>
      </c>
    </row>
    <row r="621" spans="1:5" ht="16.5" x14ac:dyDescent="0.45">
      <c r="A621" s="264"/>
      <c r="B621" s="267"/>
      <c r="C621" s="264"/>
      <c r="D621" s="198" t="s">
        <v>1301</v>
      </c>
      <c r="E621" s="197" t="s">
        <v>367</v>
      </c>
    </row>
    <row r="622" spans="1:5" ht="16.5" x14ac:dyDescent="0.45">
      <c r="A622" s="264"/>
      <c r="B622" s="267"/>
      <c r="C622" s="264"/>
      <c r="D622" s="198" t="s">
        <v>1300</v>
      </c>
      <c r="E622" s="197" t="s">
        <v>367</v>
      </c>
    </row>
    <row r="623" spans="1:5" ht="16.5" x14ac:dyDescent="0.45">
      <c r="A623" s="264"/>
      <c r="B623" s="267"/>
      <c r="C623" s="264"/>
      <c r="D623" s="198" t="s">
        <v>290</v>
      </c>
      <c r="E623" s="197" t="s">
        <v>367</v>
      </c>
    </row>
    <row r="624" spans="1:5" ht="16.5" x14ac:dyDescent="0.45">
      <c r="A624" s="264"/>
      <c r="B624" s="267"/>
      <c r="C624" s="264"/>
      <c r="D624" s="198" t="s">
        <v>292</v>
      </c>
      <c r="E624" s="197" t="s">
        <v>367</v>
      </c>
    </row>
    <row r="625" spans="1:6" ht="16.5" x14ac:dyDescent="0.45">
      <c r="A625" s="264"/>
      <c r="B625" s="267"/>
      <c r="C625" s="264"/>
      <c r="D625" s="198" t="s">
        <v>293</v>
      </c>
      <c r="E625" s="197" t="s">
        <v>367</v>
      </c>
    </row>
    <row r="626" spans="1:6" ht="26.15" customHeight="1" collapsed="1" x14ac:dyDescent="0.45">
      <c r="A626" s="268" t="s">
        <v>9274</v>
      </c>
      <c r="B626" s="268"/>
      <c r="C626" s="268"/>
      <c r="D626" s="259"/>
      <c r="E626" s="197" t="s">
        <v>367</v>
      </c>
    </row>
    <row r="627" spans="1:6" ht="16.5" x14ac:dyDescent="0.45">
      <c r="A627" s="192" t="s">
        <v>9017</v>
      </c>
      <c r="B627" s="192" t="s">
        <v>9017</v>
      </c>
      <c r="C627" s="193" t="s">
        <v>9018</v>
      </c>
      <c r="D627" s="196" t="s">
        <v>360</v>
      </c>
      <c r="E627" s="197" t="s">
        <v>367</v>
      </c>
    </row>
    <row r="628" spans="1:6" ht="32" x14ac:dyDescent="0.45">
      <c r="A628" s="192" t="s">
        <v>9177</v>
      </c>
      <c r="B628" s="192" t="s">
        <v>9222</v>
      </c>
      <c r="C628" s="193" t="s">
        <v>9019</v>
      </c>
      <c r="D628" s="196" t="s">
        <v>2534</v>
      </c>
      <c r="E628" s="197" t="s">
        <v>367</v>
      </c>
    </row>
    <row r="629" spans="1:6" ht="32" x14ac:dyDescent="0.45">
      <c r="A629" s="192" t="s">
        <v>9178</v>
      </c>
      <c r="B629" s="192" t="s">
        <v>9223</v>
      </c>
      <c r="C629" s="193" t="s">
        <v>9020</v>
      </c>
      <c r="D629" s="196" t="s">
        <v>2535</v>
      </c>
      <c r="E629" s="197" t="s">
        <v>367</v>
      </c>
    </row>
    <row r="630" spans="1:6" ht="32" x14ac:dyDescent="0.45">
      <c r="A630" s="192" t="s">
        <v>9180</v>
      </c>
      <c r="B630" s="192" t="s">
        <v>9224</v>
      </c>
      <c r="C630" s="193" t="s">
        <v>9021</v>
      </c>
      <c r="D630" s="196" t="s">
        <v>2536</v>
      </c>
      <c r="E630" s="197" t="s">
        <v>367</v>
      </c>
    </row>
    <row r="631" spans="1:6" ht="32" x14ac:dyDescent="0.45">
      <c r="A631" s="192" t="s">
        <v>9181</v>
      </c>
      <c r="B631" s="192" t="s">
        <v>9225</v>
      </c>
      <c r="C631" s="193" t="s">
        <v>9022</v>
      </c>
      <c r="D631" s="196" t="s">
        <v>2537</v>
      </c>
      <c r="E631" s="197" t="s">
        <v>367</v>
      </c>
    </row>
    <row r="632" spans="1:6" ht="32" x14ac:dyDescent="0.45">
      <c r="A632" s="192" t="s">
        <v>9176</v>
      </c>
      <c r="B632" s="192" t="s">
        <v>9226</v>
      </c>
      <c r="C632" s="193" t="s">
        <v>9023</v>
      </c>
      <c r="D632" s="196" t="s">
        <v>237</v>
      </c>
      <c r="E632" s="197" t="s">
        <v>367</v>
      </c>
    </row>
    <row r="633" spans="1:6" ht="16.5" x14ac:dyDescent="0.45">
      <c r="A633" s="264" t="s">
        <v>9179</v>
      </c>
      <c r="B633" s="264" t="s">
        <v>9227</v>
      </c>
      <c r="C633" s="265" t="s">
        <v>9024</v>
      </c>
      <c r="D633" s="198" t="s">
        <v>13</v>
      </c>
      <c r="E633" s="197" t="s">
        <v>367</v>
      </c>
    </row>
    <row r="634" spans="1:6" ht="16.5" x14ac:dyDescent="0.45">
      <c r="A634" s="264"/>
      <c r="B634" s="264"/>
      <c r="C634" s="265"/>
      <c r="D634" s="198" t="s">
        <v>14</v>
      </c>
      <c r="E634" s="197" t="s">
        <v>367</v>
      </c>
    </row>
    <row r="635" spans="1:6" ht="26.15" customHeight="1" collapsed="1" x14ac:dyDescent="0.45">
      <c r="A635" s="268" t="s">
        <v>9275</v>
      </c>
      <c r="B635" s="268"/>
      <c r="C635" s="268"/>
      <c r="D635" s="259"/>
      <c r="E635" s="197" t="s">
        <v>367</v>
      </c>
    </row>
    <row r="636" spans="1:6" ht="32" x14ac:dyDescent="0.45">
      <c r="A636" s="192" t="s">
        <v>9182</v>
      </c>
      <c r="B636" s="192" t="s">
        <v>9228</v>
      </c>
      <c r="C636" s="193" t="s">
        <v>9025</v>
      </c>
      <c r="D636" s="198" t="s">
        <v>290</v>
      </c>
      <c r="E636" s="197" t="s">
        <v>367</v>
      </c>
    </row>
    <row r="637" spans="1:6" ht="32" x14ac:dyDescent="0.45">
      <c r="A637" s="192" t="s">
        <v>9183</v>
      </c>
      <c r="B637" s="192" t="s">
        <v>9229</v>
      </c>
      <c r="C637" s="193" t="s">
        <v>9026</v>
      </c>
      <c r="D637" s="198" t="s">
        <v>292</v>
      </c>
      <c r="E637" s="197" t="s">
        <v>367</v>
      </c>
    </row>
    <row r="638" spans="1:6" ht="32" x14ac:dyDescent="0.45">
      <c r="A638" s="192" t="s">
        <v>9184</v>
      </c>
      <c r="B638" s="192" t="s">
        <v>9230</v>
      </c>
      <c r="C638" s="193" t="s">
        <v>9027</v>
      </c>
      <c r="D638" s="198" t="s">
        <v>291</v>
      </c>
      <c r="E638" s="197" t="s">
        <v>367</v>
      </c>
    </row>
    <row r="639" spans="1:6" ht="32" x14ac:dyDescent="0.45">
      <c r="A639" s="192" t="s">
        <v>9185</v>
      </c>
      <c r="B639" s="192" t="s">
        <v>9231</v>
      </c>
      <c r="C639" s="193" t="s">
        <v>9028</v>
      </c>
      <c r="D639" s="196" t="s">
        <v>293</v>
      </c>
      <c r="E639" s="197" t="s">
        <v>367</v>
      </c>
    </row>
    <row r="640" spans="1:6" ht="16.5" x14ac:dyDescent="0.45">
      <c r="A640" s="264" t="s">
        <v>9186</v>
      </c>
      <c r="B640" s="264" t="s">
        <v>9232</v>
      </c>
      <c r="C640" s="265" t="s">
        <v>9029</v>
      </c>
      <c r="D640" s="198" t="s">
        <v>8536</v>
      </c>
      <c r="E640" s="197" t="s">
        <v>367</v>
      </c>
      <c r="F640" s="168"/>
    </row>
    <row r="641" spans="1:5" ht="16.5" x14ac:dyDescent="0.45">
      <c r="A641" s="264"/>
      <c r="B641" s="264"/>
      <c r="C641" s="265"/>
      <c r="D641" s="195" t="s">
        <v>8537</v>
      </c>
      <c r="E641" s="197" t="s">
        <v>366</v>
      </c>
    </row>
    <row r="642" spans="1:5" ht="16.5" x14ac:dyDescent="0.45">
      <c r="A642" s="264"/>
      <c r="B642" s="264"/>
      <c r="C642" s="265"/>
      <c r="D642" s="195" t="s">
        <v>8538</v>
      </c>
      <c r="E642" s="197" t="s">
        <v>366</v>
      </c>
    </row>
    <row r="643" spans="1:5" ht="16.5" x14ac:dyDescent="0.45">
      <c r="A643" s="264"/>
      <c r="B643" s="264"/>
      <c r="C643" s="265"/>
      <c r="D643" s="195" t="s">
        <v>8539</v>
      </c>
      <c r="E643" s="197" t="s">
        <v>366</v>
      </c>
    </row>
    <row r="644" spans="1:5" ht="16.5" x14ac:dyDescent="0.45">
      <c r="A644" s="264"/>
      <c r="B644" s="264"/>
      <c r="C644" s="265"/>
      <c r="D644" s="195" t="s">
        <v>8540</v>
      </c>
      <c r="E644" s="197" t="s">
        <v>366</v>
      </c>
    </row>
    <row r="645" spans="1:5" ht="16.5" x14ac:dyDescent="0.45">
      <c r="A645" s="264"/>
      <c r="B645" s="264"/>
      <c r="C645" s="265"/>
      <c r="D645" s="195" t="s">
        <v>8541</v>
      </c>
      <c r="E645" s="197" t="s">
        <v>366</v>
      </c>
    </row>
    <row r="646" spans="1:5" ht="16.5" x14ac:dyDescent="0.45">
      <c r="A646" s="264"/>
      <c r="B646" s="264"/>
      <c r="C646" s="265"/>
      <c r="D646" s="195" t="s">
        <v>8545</v>
      </c>
      <c r="E646" s="197" t="s">
        <v>366</v>
      </c>
    </row>
    <row r="647" spans="1:5" ht="16.5" x14ac:dyDescent="0.45">
      <c r="A647" s="264"/>
      <c r="B647" s="264"/>
      <c r="C647" s="265"/>
      <c r="D647" s="195" t="s">
        <v>8546</v>
      </c>
      <c r="E647" s="197" t="s">
        <v>366</v>
      </c>
    </row>
    <row r="648" spans="1:5" ht="16.5" x14ac:dyDescent="0.45">
      <c r="A648" s="264"/>
      <c r="B648" s="264"/>
      <c r="C648" s="265"/>
      <c r="D648" s="195" t="s">
        <v>8542</v>
      </c>
      <c r="E648" s="197" t="s">
        <v>366</v>
      </c>
    </row>
    <row r="649" spans="1:5" ht="16.5" x14ac:dyDescent="0.45">
      <c r="A649" s="264"/>
      <c r="B649" s="264"/>
      <c r="C649" s="265"/>
      <c r="D649" s="195" t="s">
        <v>8543</v>
      </c>
      <c r="E649" s="197" t="s">
        <v>366</v>
      </c>
    </row>
    <row r="650" spans="1:5" ht="16.5" x14ac:dyDescent="0.45">
      <c r="A650" s="264"/>
      <c r="B650" s="264"/>
      <c r="C650" s="265"/>
      <c r="D650" s="195" t="s">
        <v>8544</v>
      </c>
      <c r="E650" s="197" t="s">
        <v>366</v>
      </c>
    </row>
    <row r="651" spans="1:5" ht="16.5" x14ac:dyDescent="0.45">
      <c r="A651" s="264" t="s">
        <v>9187</v>
      </c>
      <c r="B651" s="264" t="s">
        <v>9233</v>
      </c>
      <c r="C651" s="265" t="s">
        <v>9030</v>
      </c>
      <c r="D651" s="198" t="s">
        <v>8537</v>
      </c>
      <c r="E651" s="197" t="s">
        <v>367</v>
      </c>
    </row>
    <row r="652" spans="1:5" ht="16.5" x14ac:dyDescent="0.45">
      <c r="A652" s="264"/>
      <c r="B652" s="264"/>
      <c r="C652" s="265"/>
      <c r="D652" s="195" t="s">
        <v>8536</v>
      </c>
      <c r="E652" s="197" t="s">
        <v>366</v>
      </c>
    </row>
    <row r="653" spans="1:5" ht="16.5" x14ac:dyDescent="0.45">
      <c r="A653" s="264"/>
      <c r="B653" s="264"/>
      <c r="C653" s="265"/>
      <c r="D653" s="195" t="s">
        <v>8538</v>
      </c>
      <c r="E653" s="197" t="s">
        <v>366</v>
      </c>
    </row>
    <row r="654" spans="1:5" ht="16.5" x14ac:dyDescent="0.45">
      <c r="A654" s="264"/>
      <c r="B654" s="264"/>
      <c r="C654" s="265"/>
      <c r="D654" s="195" t="s">
        <v>8539</v>
      </c>
      <c r="E654" s="197" t="s">
        <v>366</v>
      </c>
    </row>
    <row r="655" spans="1:5" ht="16.5" x14ac:dyDescent="0.45">
      <c r="A655" s="264"/>
      <c r="B655" s="264"/>
      <c r="C655" s="265"/>
      <c r="D655" s="195" t="s">
        <v>8540</v>
      </c>
      <c r="E655" s="197" t="s">
        <v>366</v>
      </c>
    </row>
    <row r="656" spans="1:5" ht="16.5" x14ac:dyDescent="0.45">
      <c r="A656" s="264"/>
      <c r="B656" s="264"/>
      <c r="C656" s="265"/>
      <c r="D656" s="195" t="s">
        <v>8541</v>
      </c>
      <c r="E656" s="197" t="s">
        <v>366</v>
      </c>
    </row>
    <row r="657" spans="1:5" ht="16.5" x14ac:dyDescent="0.45">
      <c r="A657" s="264"/>
      <c r="B657" s="264"/>
      <c r="C657" s="265"/>
      <c r="D657" s="195" t="s">
        <v>8545</v>
      </c>
      <c r="E657" s="197" t="s">
        <v>366</v>
      </c>
    </row>
    <row r="658" spans="1:5" ht="16.5" x14ac:dyDescent="0.45">
      <c r="A658" s="264"/>
      <c r="B658" s="264"/>
      <c r="C658" s="265"/>
      <c r="D658" s="195" t="s">
        <v>8546</v>
      </c>
      <c r="E658" s="197" t="s">
        <v>366</v>
      </c>
    </row>
    <row r="659" spans="1:5" ht="16.5" x14ac:dyDescent="0.45">
      <c r="A659" s="264"/>
      <c r="B659" s="264"/>
      <c r="C659" s="265"/>
      <c r="D659" s="195" t="s">
        <v>8542</v>
      </c>
      <c r="E659" s="197" t="s">
        <v>366</v>
      </c>
    </row>
    <row r="660" spans="1:5" ht="16.5" x14ac:dyDescent="0.45">
      <c r="A660" s="264"/>
      <c r="B660" s="264"/>
      <c r="C660" s="265"/>
      <c r="D660" s="195" t="s">
        <v>8543</v>
      </c>
      <c r="E660" s="197" t="s">
        <v>366</v>
      </c>
    </row>
    <row r="661" spans="1:5" ht="16.5" x14ac:dyDescent="0.45">
      <c r="A661" s="264"/>
      <c r="B661" s="264"/>
      <c r="C661" s="265"/>
      <c r="D661" s="195" t="s">
        <v>8544</v>
      </c>
      <c r="E661" s="197" t="s">
        <v>366</v>
      </c>
    </row>
    <row r="662" spans="1:5" ht="16.5" x14ac:dyDescent="0.45">
      <c r="A662" s="264" t="s">
        <v>9188</v>
      </c>
      <c r="B662" s="264" t="s">
        <v>9234</v>
      </c>
      <c r="C662" s="265" t="s">
        <v>9031</v>
      </c>
      <c r="D662" s="198" t="s">
        <v>8538</v>
      </c>
      <c r="E662" s="197" t="s">
        <v>367</v>
      </c>
    </row>
    <row r="663" spans="1:5" ht="16.5" x14ac:dyDescent="0.45">
      <c r="A663" s="264"/>
      <c r="B663" s="264"/>
      <c r="C663" s="265"/>
      <c r="D663" s="195" t="s">
        <v>8536</v>
      </c>
      <c r="E663" s="197" t="s">
        <v>366</v>
      </c>
    </row>
    <row r="664" spans="1:5" ht="16.5" x14ac:dyDescent="0.45">
      <c r="A664" s="264"/>
      <c r="B664" s="264"/>
      <c r="C664" s="265"/>
      <c r="D664" s="195" t="s">
        <v>8537</v>
      </c>
      <c r="E664" s="197" t="s">
        <v>366</v>
      </c>
    </row>
    <row r="665" spans="1:5" ht="16.5" x14ac:dyDescent="0.45">
      <c r="A665" s="264"/>
      <c r="B665" s="264"/>
      <c r="C665" s="265"/>
      <c r="D665" s="195" t="s">
        <v>8539</v>
      </c>
      <c r="E665" s="197" t="s">
        <v>366</v>
      </c>
    </row>
    <row r="666" spans="1:5" ht="16.5" x14ac:dyDescent="0.45">
      <c r="A666" s="264"/>
      <c r="B666" s="264"/>
      <c r="C666" s="265"/>
      <c r="D666" s="195" t="s">
        <v>8540</v>
      </c>
      <c r="E666" s="197" t="s">
        <v>366</v>
      </c>
    </row>
    <row r="667" spans="1:5" ht="16.5" x14ac:dyDescent="0.45">
      <c r="A667" s="264"/>
      <c r="B667" s="264"/>
      <c r="C667" s="265"/>
      <c r="D667" s="195" t="s">
        <v>8541</v>
      </c>
      <c r="E667" s="197" t="s">
        <v>366</v>
      </c>
    </row>
    <row r="668" spans="1:5" ht="16.5" x14ac:dyDescent="0.45">
      <c r="A668" s="264"/>
      <c r="B668" s="264"/>
      <c r="C668" s="265"/>
      <c r="D668" s="195" t="s">
        <v>8545</v>
      </c>
      <c r="E668" s="197" t="s">
        <v>366</v>
      </c>
    </row>
    <row r="669" spans="1:5" ht="16.5" x14ac:dyDescent="0.45">
      <c r="A669" s="264"/>
      <c r="B669" s="264"/>
      <c r="C669" s="265"/>
      <c r="D669" s="195" t="s">
        <v>8546</v>
      </c>
      <c r="E669" s="197" t="s">
        <v>366</v>
      </c>
    </row>
    <row r="670" spans="1:5" ht="16.5" x14ac:dyDescent="0.45">
      <c r="A670" s="264"/>
      <c r="B670" s="264"/>
      <c r="C670" s="265"/>
      <c r="D670" s="195" t="s">
        <v>8542</v>
      </c>
      <c r="E670" s="197" t="s">
        <v>366</v>
      </c>
    </row>
    <row r="671" spans="1:5" ht="16.5" x14ac:dyDescent="0.45">
      <c r="A671" s="264"/>
      <c r="B671" s="264"/>
      <c r="C671" s="265"/>
      <c r="D671" s="195" t="s">
        <v>8543</v>
      </c>
      <c r="E671" s="197" t="s">
        <v>366</v>
      </c>
    </row>
    <row r="672" spans="1:5" ht="16.5" x14ac:dyDescent="0.45">
      <c r="A672" s="264"/>
      <c r="B672" s="264"/>
      <c r="C672" s="265"/>
      <c r="D672" s="195" t="s">
        <v>8544</v>
      </c>
      <c r="E672" s="197" t="s">
        <v>366</v>
      </c>
    </row>
    <row r="673" spans="1:5" ht="16.5" x14ac:dyDescent="0.45">
      <c r="A673" s="264" t="s">
        <v>9189</v>
      </c>
      <c r="B673" s="264" t="s">
        <v>9235</v>
      </c>
      <c r="C673" s="265" t="s">
        <v>9032</v>
      </c>
      <c r="D673" s="198" t="s">
        <v>8539</v>
      </c>
      <c r="E673" s="197" t="s">
        <v>367</v>
      </c>
    </row>
    <row r="674" spans="1:5" ht="16.5" x14ac:dyDescent="0.45">
      <c r="A674" s="264"/>
      <c r="B674" s="264"/>
      <c r="C674" s="265"/>
      <c r="D674" s="195" t="s">
        <v>8536</v>
      </c>
      <c r="E674" s="197" t="s">
        <v>366</v>
      </c>
    </row>
    <row r="675" spans="1:5" ht="16.5" x14ac:dyDescent="0.45">
      <c r="A675" s="264"/>
      <c r="B675" s="264"/>
      <c r="C675" s="265"/>
      <c r="D675" s="195" t="s">
        <v>8537</v>
      </c>
      <c r="E675" s="197" t="s">
        <v>366</v>
      </c>
    </row>
    <row r="676" spans="1:5" ht="16.5" x14ac:dyDescent="0.45">
      <c r="A676" s="264"/>
      <c r="B676" s="264"/>
      <c r="C676" s="265"/>
      <c r="D676" s="195" t="s">
        <v>8538</v>
      </c>
      <c r="E676" s="197" t="s">
        <v>366</v>
      </c>
    </row>
    <row r="677" spans="1:5" ht="16.5" x14ac:dyDescent="0.45">
      <c r="A677" s="264"/>
      <c r="B677" s="264"/>
      <c r="C677" s="265"/>
      <c r="D677" s="195" t="s">
        <v>8540</v>
      </c>
      <c r="E677" s="197" t="s">
        <v>366</v>
      </c>
    </row>
    <row r="678" spans="1:5" ht="16.5" x14ac:dyDescent="0.45">
      <c r="A678" s="264"/>
      <c r="B678" s="264"/>
      <c r="C678" s="265"/>
      <c r="D678" s="195" t="s">
        <v>8541</v>
      </c>
      <c r="E678" s="197" t="s">
        <v>366</v>
      </c>
    </row>
    <row r="679" spans="1:5" ht="16.5" x14ac:dyDescent="0.45">
      <c r="A679" s="264"/>
      <c r="B679" s="264"/>
      <c r="C679" s="265"/>
      <c r="D679" s="195" t="s">
        <v>8545</v>
      </c>
      <c r="E679" s="197" t="s">
        <v>366</v>
      </c>
    </row>
    <row r="680" spans="1:5" ht="16.5" x14ac:dyDescent="0.45">
      <c r="A680" s="264"/>
      <c r="B680" s="264"/>
      <c r="C680" s="265"/>
      <c r="D680" s="195" t="s">
        <v>8546</v>
      </c>
      <c r="E680" s="197" t="s">
        <v>366</v>
      </c>
    </row>
    <row r="681" spans="1:5" ht="16.5" x14ac:dyDescent="0.45">
      <c r="A681" s="264"/>
      <c r="B681" s="264"/>
      <c r="C681" s="265"/>
      <c r="D681" s="195" t="s">
        <v>8542</v>
      </c>
      <c r="E681" s="197" t="s">
        <v>366</v>
      </c>
    </row>
    <row r="682" spans="1:5" ht="16.5" x14ac:dyDescent="0.45">
      <c r="A682" s="264"/>
      <c r="B682" s="264"/>
      <c r="C682" s="265"/>
      <c r="D682" s="195" t="s">
        <v>8543</v>
      </c>
      <c r="E682" s="197" t="s">
        <v>366</v>
      </c>
    </row>
    <row r="683" spans="1:5" ht="16.5" x14ac:dyDescent="0.45">
      <c r="A683" s="264"/>
      <c r="B683" s="264"/>
      <c r="C683" s="265"/>
      <c r="D683" s="195" t="s">
        <v>8544</v>
      </c>
      <c r="E683" s="197" t="s">
        <v>366</v>
      </c>
    </row>
    <row r="684" spans="1:5" ht="16.5" x14ac:dyDescent="0.45">
      <c r="A684" s="264" t="s">
        <v>9190</v>
      </c>
      <c r="B684" s="264" t="s">
        <v>9236</v>
      </c>
      <c r="C684" s="265" t="s">
        <v>9033</v>
      </c>
      <c r="D684" s="198" t="s">
        <v>8541</v>
      </c>
      <c r="E684" s="197" t="s">
        <v>367</v>
      </c>
    </row>
    <row r="685" spans="1:5" ht="16.5" x14ac:dyDescent="0.45">
      <c r="A685" s="264"/>
      <c r="B685" s="264"/>
      <c r="C685" s="265"/>
      <c r="D685" s="195" t="s">
        <v>8536</v>
      </c>
      <c r="E685" s="197" t="s">
        <v>366</v>
      </c>
    </row>
    <row r="686" spans="1:5" ht="16.5" x14ac:dyDescent="0.45">
      <c r="A686" s="264"/>
      <c r="B686" s="264"/>
      <c r="C686" s="265"/>
      <c r="D686" s="195" t="s">
        <v>8537</v>
      </c>
      <c r="E686" s="197" t="s">
        <v>366</v>
      </c>
    </row>
    <row r="687" spans="1:5" ht="16.5" x14ac:dyDescent="0.45">
      <c r="A687" s="264"/>
      <c r="B687" s="264"/>
      <c r="C687" s="265"/>
      <c r="D687" s="195" t="s">
        <v>8538</v>
      </c>
      <c r="E687" s="197" t="s">
        <v>366</v>
      </c>
    </row>
    <row r="688" spans="1:5" ht="16.5" x14ac:dyDescent="0.45">
      <c r="A688" s="264"/>
      <c r="B688" s="264"/>
      <c r="C688" s="265"/>
      <c r="D688" s="195" t="s">
        <v>8539</v>
      </c>
      <c r="E688" s="197" t="s">
        <v>366</v>
      </c>
    </row>
    <row r="689" spans="1:5" ht="16.5" x14ac:dyDescent="0.45">
      <c r="A689" s="264"/>
      <c r="B689" s="264"/>
      <c r="C689" s="265"/>
      <c r="D689" s="195" t="s">
        <v>8540</v>
      </c>
      <c r="E689" s="197" t="s">
        <v>366</v>
      </c>
    </row>
    <row r="690" spans="1:5" ht="16.5" x14ac:dyDescent="0.45">
      <c r="A690" s="264"/>
      <c r="B690" s="264"/>
      <c r="C690" s="265"/>
      <c r="D690" s="195" t="s">
        <v>8545</v>
      </c>
      <c r="E690" s="197" t="s">
        <v>366</v>
      </c>
    </row>
    <row r="691" spans="1:5" ht="16.5" x14ac:dyDescent="0.45">
      <c r="A691" s="264"/>
      <c r="B691" s="264"/>
      <c r="C691" s="265"/>
      <c r="D691" s="195" t="s">
        <v>8546</v>
      </c>
      <c r="E691" s="197" t="s">
        <v>366</v>
      </c>
    </row>
    <row r="692" spans="1:5" ht="16.5" x14ac:dyDescent="0.45">
      <c r="A692" s="264"/>
      <c r="B692" s="264"/>
      <c r="C692" s="265"/>
      <c r="D692" s="195" t="s">
        <v>8542</v>
      </c>
      <c r="E692" s="197" t="s">
        <v>366</v>
      </c>
    </row>
    <row r="693" spans="1:5" ht="16.5" x14ac:dyDescent="0.45">
      <c r="A693" s="264"/>
      <c r="B693" s="264"/>
      <c r="C693" s="265"/>
      <c r="D693" s="195" t="s">
        <v>8543</v>
      </c>
      <c r="E693" s="197" t="s">
        <v>366</v>
      </c>
    </row>
    <row r="694" spans="1:5" ht="16.5" x14ac:dyDescent="0.45">
      <c r="A694" s="264"/>
      <c r="B694" s="264"/>
      <c r="C694" s="265"/>
      <c r="D694" s="195" t="s">
        <v>8544</v>
      </c>
      <c r="E694" s="197" t="s">
        <v>366</v>
      </c>
    </row>
    <row r="695" spans="1:5" ht="16.5" x14ac:dyDescent="0.45">
      <c r="A695" s="264" t="s">
        <v>9191</v>
      </c>
      <c r="B695" s="264" t="s">
        <v>9237</v>
      </c>
      <c r="C695" s="265" t="s">
        <v>9034</v>
      </c>
      <c r="D695" s="198" t="s">
        <v>8542</v>
      </c>
      <c r="E695" s="197" t="s">
        <v>367</v>
      </c>
    </row>
    <row r="696" spans="1:5" ht="16.5" x14ac:dyDescent="0.45">
      <c r="A696" s="264"/>
      <c r="B696" s="264"/>
      <c r="C696" s="265"/>
      <c r="D696" s="195" t="s">
        <v>8536</v>
      </c>
      <c r="E696" s="197" t="s">
        <v>366</v>
      </c>
    </row>
    <row r="697" spans="1:5" ht="16.5" x14ac:dyDescent="0.45">
      <c r="A697" s="264"/>
      <c r="B697" s="264"/>
      <c r="C697" s="265"/>
      <c r="D697" s="195" t="s">
        <v>8537</v>
      </c>
      <c r="E697" s="197" t="s">
        <v>366</v>
      </c>
    </row>
    <row r="698" spans="1:5" ht="16.5" x14ac:dyDescent="0.45">
      <c r="A698" s="264"/>
      <c r="B698" s="264"/>
      <c r="C698" s="265"/>
      <c r="D698" s="195" t="s">
        <v>8538</v>
      </c>
      <c r="E698" s="197" t="s">
        <v>366</v>
      </c>
    </row>
    <row r="699" spans="1:5" ht="16.5" x14ac:dyDescent="0.45">
      <c r="A699" s="264"/>
      <c r="B699" s="264"/>
      <c r="C699" s="265"/>
      <c r="D699" s="195" t="s">
        <v>8539</v>
      </c>
      <c r="E699" s="197" t="s">
        <v>366</v>
      </c>
    </row>
    <row r="700" spans="1:5" ht="16.5" x14ac:dyDescent="0.45">
      <c r="A700" s="264"/>
      <c r="B700" s="264"/>
      <c r="C700" s="265"/>
      <c r="D700" s="195" t="s">
        <v>8540</v>
      </c>
      <c r="E700" s="197" t="s">
        <v>366</v>
      </c>
    </row>
    <row r="701" spans="1:5" ht="16.5" x14ac:dyDescent="0.45">
      <c r="A701" s="264"/>
      <c r="B701" s="264"/>
      <c r="C701" s="265"/>
      <c r="D701" s="195" t="s">
        <v>8541</v>
      </c>
      <c r="E701" s="197" t="s">
        <v>366</v>
      </c>
    </row>
    <row r="702" spans="1:5" ht="16.5" x14ac:dyDescent="0.45">
      <c r="A702" s="264"/>
      <c r="B702" s="264"/>
      <c r="C702" s="265"/>
      <c r="D702" s="195" t="s">
        <v>8545</v>
      </c>
      <c r="E702" s="197" t="s">
        <v>366</v>
      </c>
    </row>
    <row r="703" spans="1:5" ht="16.5" x14ac:dyDescent="0.45">
      <c r="A703" s="264"/>
      <c r="B703" s="264"/>
      <c r="C703" s="265"/>
      <c r="D703" s="195" t="s">
        <v>8546</v>
      </c>
      <c r="E703" s="197" t="s">
        <v>366</v>
      </c>
    </row>
    <row r="704" spans="1:5" ht="16.5" x14ac:dyDescent="0.45">
      <c r="A704" s="264"/>
      <c r="B704" s="264"/>
      <c r="C704" s="265"/>
      <c r="D704" s="195" t="s">
        <v>8543</v>
      </c>
      <c r="E704" s="197" t="s">
        <v>366</v>
      </c>
    </row>
    <row r="705" spans="1:7" ht="16.5" x14ac:dyDescent="0.45">
      <c r="A705" s="264"/>
      <c r="B705" s="264"/>
      <c r="C705" s="265"/>
      <c r="D705" s="195" t="s">
        <v>8544</v>
      </c>
      <c r="E705" s="197" t="s">
        <v>366</v>
      </c>
    </row>
    <row r="706" spans="1:7" ht="26.15" customHeight="1" collapsed="1" x14ac:dyDescent="0.45">
      <c r="A706" s="263" t="s">
        <v>9280</v>
      </c>
      <c r="B706" s="258"/>
      <c r="C706" s="258"/>
      <c r="D706" s="259"/>
      <c r="E706" s="197" t="s">
        <v>367</v>
      </c>
    </row>
    <row r="707" spans="1:7" ht="32" x14ac:dyDescent="0.45">
      <c r="A707" s="192" t="s">
        <v>9066</v>
      </c>
      <c r="B707" s="192" t="s">
        <v>9066</v>
      </c>
      <c r="C707" s="193" t="s">
        <v>9067</v>
      </c>
      <c r="D707" s="196" t="s">
        <v>1602</v>
      </c>
      <c r="E707" s="197" t="s">
        <v>367</v>
      </c>
    </row>
    <row r="708" spans="1:7" ht="16.5" x14ac:dyDescent="0.45">
      <c r="A708" s="192" t="s">
        <v>9068</v>
      </c>
      <c r="B708" s="192" t="s">
        <v>9068</v>
      </c>
      <c r="C708" s="193" t="s">
        <v>9069</v>
      </c>
      <c r="D708" s="195" t="s">
        <v>9070</v>
      </c>
      <c r="E708" s="197" t="s">
        <v>366</v>
      </c>
    </row>
    <row r="709" spans="1:7" ht="48" x14ac:dyDescent="0.45">
      <c r="A709" s="192" t="s">
        <v>9192</v>
      </c>
      <c r="B709" s="192" t="s">
        <v>9266</v>
      </c>
      <c r="C709" s="193" t="s">
        <v>9071</v>
      </c>
      <c r="D709" s="196" t="s">
        <v>7786</v>
      </c>
      <c r="E709" s="197" t="s">
        <v>367</v>
      </c>
    </row>
    <row r="710" spans="1:7" ht="16.5" x14ac:dyDescent="0.45">
      <c r="A710" s="192" t="s">
        <v>9072</v>
      </c>
      <c r="B710" s="192" t="s">
        <v>9268</v>
      </c>
      <c r="C710" s="193" t="s">
        <v>9073</v>
      </c>
      <c r="D710" s="196" t="s">
        <v>1601</v>
      </c>
      <c r="E710" s="197" t="s">
        <v>367</v>
      </c>
    </row>
    <row r="711" spans="1:7" ht="16.5" x14ac:dyDescent="0.45">
      <c r="A711" s="192" t="s">
        <v>9074</v>
      </c>
      <c r="B711" s="192" t="s">
        <v>9074</v>
      </c>
      <c r="C711" s="193" t="s">
        <v>9075</v>
      </c>
      <c r="D711" s="195" t="s">
        <v>1606</v>
      </c>
      <c r="E711" s="197" t="s">
        <v>366</v>
      </c>
    </row>
    <row r="712" spans="1:7" ht="26.15" customHeight="1" x14ac:dyDescent="0.45">
      <c r="A712" s="263" t="s">
        <v>9283</v>
      </c>
      <c r="B712" s="258"/>
      <c r="C712" s="258"/>
      <c r="D712" s="258"/>
      <c r="E712" s="197" t="s">
        <v>366</v>
      </c>
    </row>
    <row r="713" spans="1:7" ht="16.5" x14ac:dyDescent="0.45">
      <c r="A713" s="264" t="s">
        <v>9076</v>
      </c>
      <c r="B713" s="267" t="s">
        <v>9076</v>
      </c>
      <c r="C713" s="265" t="s">
        <v>9077</v>
      </c>
      <c r="D713" s="195" t="s">
        <v>1301</v>
      </c>
      <c r="E713" s="197" t="s">
        <v>366</v>
      </c>
      <c r="G713" s="168"/>
    </row>
    <row r="714" spans="1:7" ht="15.75" customHeight="1" x14ac:dyDescent="0.45">
      <c r="A714" s="264"/>
      <c r="B714" s="267"/>
      <c r="C714" s="265"/>
      <c r="D714" s="195" t="s">
        <v>1300</v>
      </c>
      <c r="E714" s="197" t="s">
        <v>366</v>
      </c>
    </row>
    <row r="715" spans="1:7" ht="16.5" x14ac:dyDescent="0.45">
      <c r="A715" s="264" t="s">
        <v>9078</v>
      </c>
      <c r="B715" s="267" t="s">
        <v>9078</v>
      </c>
      <c r="C715" s="265" t="s">
        <v>9079</v>
      </c>
      <c r="D715" s="195" t="s">
        <v>158</v>
      </c>
      <c r="E715" s="197" t="s">
        <v>366</v>
      </c>
    </row>
    <row r="716" spans="1:7" ht="16.5" x14ac:dyDescent="0.45">
      <c r="A716" s="264"/>
      <c r="B716" s="267"/>
      <c r="C716" s="265"/>
      <c r="D716" s="195" t="s">
        <v>1301</v>
      </c>
      <c r="E716" s="197" t="s">
        <v>366</v>
      </c>
    </row>
    <row r="717" spans="1:7" ht="16.5" x14ac:dyDescent="0.45">
      <c r="A717" s="264"/>
      <c r="B717" s="267"/>
      <c r="C717" s="265"/>
      <c r="D717" s="195" t="s">
        <v>1300</v>
      </c>
      <c r="E717" s="197" t="s">
        <v>366</v>
      </c>
    </row>
    <row r="718" spans="1:7" ht="16.5" x14ac:dyDescent="0.45">
      <c r="A718" s="264"/>
      <c r="B718" s="267"/>
      <c r="C718" s="265"/>
      <c r="D718" s="195" t="s">
        <v>290</v>
      </c>
      <c r="E718" s="197" t="s">
        <v>366</v>
      </c>
    </row>
    <row r="719" spans="1:7" ht="16.5" x14ac:dyDescent="0.45">
      <c r="A719" s="264"/>
      <c r="B719" s="267"/>
      <c r="C719" s="265"/>
      <c r="D719" s="195" t="s">
        <v>292</v>
      </c>
      <c r="E719" s="197" t="s">
        <v>366</v>
      </c>
    </row>
    <row r="720" spans="1:7" ht="16.5" x14ac:dyDescent="0.45">
      <c r="A720" s="264"/>
      <c r="B720" s="267"/>
      <c r="C720" s="265"/>
      <c r="D720" s="195" t="s">
        <v>293</v>
      </c>
      <c r="E720" s="197" t="s">
        <v>366</v>
      </c>
    </row>
    <row r="721" spans="1:6" ht="16.5" x14ac:dyDescent="0.45">
      <c r="A721" s="264"/>
      <c r="B721" s="267"/>
      <c r="C721" s="265"/>
      <c r="D721" s="195" t="s">
        <v>8686</v>
      </c>
      <c r="E721" s="197" t="s">
        <v>366</v>
      </c>
    </row>
    <row r="722" spans="1:6" ht="16.5" x14ac:dyDescent="0.45">
      <c r="A722" s="267" t="s">
        <v>9080</v>
      </c>
      <c r="B722" s="267" t="s">
        <v>9080</v>
      </c>
      <c r="C722" s="265" t="s">
        <v>9081</v>
      </c>
      <c r="D722" s="195" t="s">
        <v>290</v>
      </c>
      <c r="E722" s="197" t="s">
        <v>366</v>
      </c>
    </row>
    <row r="723" spans="1:6" ht="16.5" x14ac:dyDescent="0.45">
      <c r="A723" s="267"/>
      <c r="B723" s="267"/>
      <c r="C723" s="265"/>
      <c r="D723" s="195" t="s">
        <v>292</v>
      </c>
      <c r="E723" s="197" t="s">
        <v>366</v>
      </c>
    </row>
    <row r="724" spans="1:6" ht="32" x14ac:dyDescent="0.45">
      <c r="A724" s="192" t="s">
        <v>9082</v>
      </c>
      <c r="B724" s="192" t="s">
        <v>9082</v>
      </c>
      <c r="C724" s="193" t="s">
        <v>9083</v>
      </c>
      <c r="D724" s="195" t="s">
        <v>354</v>
      </c>
      <c r="E724" s="197" t="s">
        <v>366</v>
      </c>
    </row>
    <row r="725" spans="1:6" ht="16.5" x14ac:dyDescent="0.45">
      <c r="A725" s="192" t="s">
        <v>9096</v>
      </c>
      <c r="B725" s="192" t="s">
        <v>9096</v>
      </c>
      <c r="C725" s="193" t="s">
        <v>9097</v>
      </c>
      <c r="D725" s="195" t="s">
        <v>159</v>
      </c>
      <c r="E725" s="197" t="s">
        <v>366</v>
      </c>
    </row>
    <row r="726" spans="1:6" ht="16.5" x14ac:dyDescent="0.45">
      <c r="A726" s="192" t="s">
        <v>9098</v>
      </c>
      <c r="B726" s="192" t="s">
        <v>9098</v>
      </c>
      <c r="C726" s="193" t="s">
        <v>9099</v>
      </c>
      <c r="D726" s="195" t="s">
        <v>159</v>
      </c>
      <c r="E726" s="197" t="s">
        <v>366</v>
      </c>
    </row>
    <row r="727" spans="1:6" ht="16.5" x14ac:dyDescent="0.45">
      <c r="A727" s="194" t="s">
        <v>1204</v>
      </c>
      <c r="B727" s="194" t="s">
        <v>1204</v>
      </c>
      <c r="C727" s="193" t="s">
        <v>1204</v>
      </c>
      <c r="D727" s="195" t="s">
        <v>1206</v>
      </c>
      <c r="E727" s="197" t="s">
        <v>366</v>
      </c>
    </row>
    <row r="728" spans="1:6" ht="16.5" x14ac:dyDescent="0.45">
      <c r="A728" s="194" t="s">
        <v>2754</v>
      </c>
      <c r="B728" s="194" t="s">
        <v>2754</v>
      </c>
      <c r="C728" s="193" t="s">
        <v>2754</v>
      </c>
      <c r="D728" s="195" t="s">
        <v>2755</v>
      </c>
      <c r="E728" s="197" t="s">
        <v>366</v>
      </c>
    </row>
    <row r="729" spans="1:6" ht="16.5" x14ac:dyDescent="0.45">
      <c r="A729" s="264" t="s">
        <v>1386</v>
      </c>
      <c r="B729" s="264" t="s">
        <v>1386</v>
      </c>
      <c r="C729" s="265" t="s">
        <v>1386</v>
      </c>
      <c r="D729" s="195" t="s">
        <v>5119</v>
      </c>
      <c r="E729" s="197" t="s">
        <v>366</v>
      </c>
    </row>
    <row r="730" spans="1:6" ht="16.5" x14ac:dyDescent="0.45">
      <c r="A730" s="264"/>
      <c r="B730" s="264"/>
      <c r="C730" s="265"/>
      <c r="D730" s="195" t="s">
        <v>1387</v>
      </c>
      <c r="E730" s="197" t="s">
        <v>366</v>
      </c>
    </row>
    <row r="731" spans="1:6" ht="16.5" x14ac:dyDescent="0.45">
      <c r="A731" s="193" t="s">
        <v>1205</v>
      </c>
      <c r="B731" s="193" t="s">
        <v>1205</v>
      </c>
      <c r="C731" s="193" t="s">
        <v>1205</v>
      </c>
      <c r="D731" s="195" t="s">
        <v>9100</v>
      </c>
      <c r="E731" s="197" t="s">
        <v>366</v>
      </c>
      <c r="F731" s="199"/>
    </row>
    <row r="732" spans="1:6" ht="16.5" x14ac:dyDescent="0.45">
      <c r="A732" s="192" t="s">
        <v>2079</v>
      </c>
      <c r="B732" s="192" t="s">
        <v>2079</v>
      </c>
      <c r="C732" s="193" t="s">
        <v>2079</v>
      </c>
      <c r="D732" s="195" t="s">
        <v>2079</v>
      </c>
      <c r="E732" s="197" t="s">
        <v>366</v>
      </c>
    </row>
    <row r="733" spans="1:6" ht="16.5" x14ac:dyDescent="0.45">
      <c r="A733" s="264" t="s">
        <v>9101</v>
      </c>
      <c r="B733" s="264" t="s">
        <v>9101</v>
      </c>
      <c r="C733" s="265" t="s">
        <v>9102</v>
      </c>
      <c r="D733" s="195" t="s">
        <v>2077</v>
      </c>
      <c r="E733" s="197" t="s">
        <v>366</v>
      </c>
    </row>
    <row r="734" spans="1:6" ht="16.5" x14ac:dyDescent="0.45">
      <c r="A734" s="264"/>
      <c r="B734" s="264"/>
      <c r="C734" s="265"/>
      <c r="D734" s="195" t="s">
        <v>7803</v>
      </c>
      <c r="E734" s="197" t="s">
        <v>366</v>
      </c>
    </row>
    <row r="735" spans="1:6" ht="16.5" x14ac:dyDescent="0.45">
      <c r="A735" s="193" t="s">
        <v>1296</v>
      </c>
      <c r="B735" s="193" t="s">
        <v>1296</v>
      </c>
      <c r="C735" s="193" t="s">
        <v>1296</v>
      </c>
      <c r="D735" s="195" t="s">
        <v>1297</v>
      </c>
      <c r="E735" s="197" t="s">
        <v>366</v>
      </c>
      <c r="F735" s="199"/>
    </row>
    <row r="736" spans="1:6" ht="32" x14ac:dyDescent="0.45">
      <c r="A736" s="192" t="s">
        <v>9103</v>
      </c>
      <c r="B736" s="192" t="s">
        <v>9103</v>
      </c>
      <c r="C736" s="193" t="s">
        <v>2729</v>
      </c>
      <c r="D736" s="195" t="s">
        <v>2730</v>
      </c>
      <c r="E736" s="197" t="s">
        <v>366</v>
      </c>
    </row>
    <row r="737" spans="1:7" ht="16.5" x14ac:dyDescent="0.45">
      <c r="A737" s="192" t="s">
        <v>8842</v>
      </c>
      <c r="B737" s="192" t="s">
        <v>8842</v>
      </c>
      <c r="C737" s="192" t="s">
        <v>8842</v>
      </c>
      <c r="D737" s="195" t="s">
        <v>8843</v>
      </c>
      <c r="E737" s="197" t="s">
        <v>366</v>
      </c>
      <c r="F737" s="200"/>
      <c r="G737" s="169"/>
    </row>
    <row r="738" spans="1:7" x14ac:dyDescent="0.45">
      <c r="E738" s="207"/>
    </row>
    <row r="763" ht="17.149999999999999" customHeight="1" x14ac:dyDescent="0.35"/>
  </sheetData>
  <sheetProtection algorithmName="SHA-512" hashValue="FYGejCiJn2rUvS9fOy4RaHulzW5Y+2hpTscWNCNN6m/Gwn9SZX45Le3ulOdYIcWa85w32+GhiThbnwKXdIQzxw==" saltValue="pBdW5RSAKY5N8m8YZ5lw7A==" spinCount="100000" sheet="1" objects="1" scenarios="1"/>
  <autoFilter ref="A1:E779" xr:uid="{8118D382-8570-430C-8172-6C1E73D85088}"/>
  <mergeCells count="300">
    <mergeCell ref="A68:A71"/>
    <mergeCell ref="B68:B71"/>
    <mergeCell ref="C68:C71"/>
    <mergeCell ref="A85:A87"/>
    <mergeCell ref="B85:B87"/>
    <mergeCell ref="C85:C87"/>
    <mergeCell ref="A88:A90"/>
    <mergeCell ref="B88:B90"/>
    <mergeCell ref="A244:A255"/>
    <mergeCell ref="B244:B255"/>
    <mergeCell ref="C244:C255"/>
    <mergeCell ref="A72:A75"/>
    <mergeCell ref="B72:B75"/>
    <mergeCell ref="C72:C75"/>
    <mergeCell ref="A76:A78"/>
    <mergeCell ref="B76:B78"/>
    <mergeCell ref="C76:C78"/>
    <mergeCell ref="C88:C90"/>
    <mergeCell ref="A79:A80"/>
    <mergeCell ref="B79:B80"/>
    <mergeCell ref="C79:C80"/>
    <mergeCell ref="A81:A84"/>
    <mergeCell ref="B81:B84"/>
    <mergeCell ref="C81:C84"/>
    <mergeCell ref="A63:A67"/>
    <mergeCell ref="B63:B67"/>
    <mergeCell ref="C63:C67"/>
    <mergeCell ref="A48:A55"/>
    <mergeCell ref="B48:B55"/>
    <mergeCell ref="C48:C55"/>
    <mergeCell ref="A56:A62"/>
    <mergeCell ref="B56:B62"/>
    <mergeCell ref="C56:C62"/>
    <mergeCell ref="A243:D243"/>
    <mergeCell ref="A116:A121"/>
    <mergeCell ref="B116:B121"/>
    <mergeCell ref="C116:C121"/>
    <mergeCell ref="A122:A126"/>
    <mergeCell ref="B122:B126"/>
    <mergeCell ref="C122:C126"/>
    <mergeCell ref="A159:A165"/>
    <mergeCell ref="B159:B165"/>
    <mergeCell ref="C159:C165"/>
    <mergeCell ref="A199:D199"/>
    <mergeCell ref="A200:A215"/>
    <mergeCell ref="B200:B215"/>
    <mergeCell ref="C200:C215"/>
    <mergeCell ref="A216:A228"/>
    <mergeCell ref="B216:B228"/>
    <mergeCell ref="C216:C228"/>
    <mergeCell ref="C180:C185"/>
    <mergeCell ref="A195:A196"/>
    <mergeCell ref="B195:B196"/>
    <mergeCell ref="C195:C196"/>
    <mergeCell ref="A189:A190"/>
    <mergeCell ref="B189:B190"/>
    <mergeCell ref="C189:C190"/>
    <mergeCell ref="A104:A109"/>
    <mergeCell ref="B104:B109"/>
    <mergeCell ref="C104:C109"/>
    <mergeCell ref="A110:A114"/>
    <mergeCell ref="B110:B114"/>
    <mergeCell ref="C110:C114"/>
    <mergeCell ref="A187:A188"/>
    <mergeCell ref="B187:B188"/>
    <mergeCell ref="C187:C188"/>
    <mergeCell ref="A180:A185"/>
    <mergeCell ref="B180:B185"/>
    <mergeCell ref="A91:A97"/>
    <mergeCell ref="B91:B97"/>
    <mergeCell ref="A158:D158"/>
    <mergeCell ref="A156:D156"/>
    <mergeCell ref="C91:C97"/>
    <mergeCell ref="A98:A103"/>
    <mergeCell ref="B98:B103"/>
    <mergeCell ref="C98:C103"/>
    <mergeCell ref="A265:A267"/>
    <mergeCell ref="B265:B267"/>
    <mergeCell ref="C265:C267"/>
    <mergeCell ref="A166:A172"/>
    <mergeCell ref="B166:B172"/>
    <mergeCell ref="C166:C172"/>
    <mergeCell ref="A173:A179"/>
    <mergeCell ref="B173:B179"/>
    <mergeCell ref="C173:C179"/>
    <mergeCell ref="A229:A242"/>
    <mergeCell ref="B229:B242"/>
    <mergeCell ref="C229:C242"/>
    <mergeCell ref="A256:A264"/>
    <mergeCell ref="B256:B264"/>
    <mergeCell ref="C256:C264"/>
    <mergeCell ref="A186:D186"/>
    <mergeCell ref="A197:A198"/>
    <mergeCell ref="B197:B198"/>
    <mergeCell ref="C197:C198"/>
    <mergeCell ref="A191:A192"/>
    <mergeCell ref="B191:B192"/>
    <mergeCell ref="C191:C192"/>
    <mergeCell ref="A193:A194"/>
    <mergeCell ref="B193:B194"/>
    <mergeCell ref="C193:C194"/>
    <mergeCell ref="A287:A288"/>
    <mergeCell ref="B287:B288"/>
    <mergeCell ref="C287:C288"/>
    <mergeCell ref="A289:D289"/>
    <mergeCell ref="A290:A294"/>
    <mergeCell ref="B290:B294"/>
    <mergeCell ref="C290:C294"/>
    <mergeCell ref="A269:D269"/>
    <mergeCell ref="A270:A274"/>
    <mergeCell ref="B270:B274"/>
    <mergeCell ref="C270:C274"/>
    <mergeCell ref="A275:A286"/>
    <mergeCell ref="B275:B286"/>
    <mergeCell ref="C275:C286"/>
    <mergeCell ref="A323:A327"/>
    <mergeCell ref="B323:B327"/>
    <mergeCell ref="C323:C327"/>
    <mergeCell ref="A328:A331"/>
    <mergeCell ref="B328:B331"/>
    <mergeCell ref="C328:C331"/>
    <mergeCell ref="A295:A307"/>
    <mergeCell ref="B295:B307"/>
    <mergeCell ref="C295:C307"/>
    <mergeCell ref="A308:A322"/>
    <mergeCell ref="B308:B322"/>
    <mergeCell ref="C308:C322"/>
    <mergeCell ref="A332:A346"/>
    <mergeCell ref="B332:B346"/>
    <mergeCell ref="C332:C346"/>
    <mergeCell ref="A595:D595"/>
    <mergeCell ref="A596:A599"/>
    <mergeCell ref="B596:B599"/>
    <mergeCell ref="C596:C599"/>
    <mergeCell ref="A347:D347"/>
    <mergeCell ref="A348:A359"/>
    <mergeCell ref="B348:B359"/>
    <mergeCell ref="C348:C359"/>
    <mergeCell ref="C400:C411"/>
    <mergeCell ref="A374:A385"/>
    <mergeCell ref="B374:B385"/>
    <mergeCell ref="C374:C385"/>
    <mergeCell ref="A386:A397"/>
    <mergeCell ref="B386:B397"/>
    <mergeCell ref="C386:C397"/>
    <mergeCell ref="A436:A447"/>
    <mergeCell ref="B436:B447"/>
    <mergeCell ref="C436:C447"/>
    <mergeCell ref="A412:A423"/>
    <mergeCell ref="B412:B423"/>
    <mergeCell ref="C412:C423"/>
    <mergeCell ref="A695:A705"/>
    <mergeCell ref="B695:B705"/>
    <mergeCell ref="A360:A371"/>
    <mergeCell ref="B360:B371"/>
    <mergeCell ref="C360:C371"/>
    <mergeCell ref="A372:A373"/>
    <mergeCell ref="B372:B373"/>
    <mergeCell ref="C372:C373"/>
    <mergeCell ref="A651:A661"/>
    <mergeCell ref="B651:B661"/>
    <mergeCell ref="C651:C661"/>
    <mergeCell ref="A662:A672"/>
    <mergeCell ref="B662:B672"/>
    <mergeCell ref="A398:A399"/>
    <mergeCell ref="B398:B399"/>
    <mergeCell ref="C398:C399"/>
    <mergeCell ref="A400:A411"/>
    <mergeCell ref="B400:B411"/>
    <mergeCell ref="A515:A525"/>
    <mergeCell ref="B515:B525"/>
    <mergeCell ref="C515:C525"/>
    <mergeCell ref="A526:A536"/>
    <mergeCell ref="B526:B536"/>
    <mergeCell ref="C526:C536"/>
    <mergeCell ref="A673:A683"/>
    <mergeCell ref="B673:B683"/>
    <mergeCell ref="C673:C683"/>
    <mergeCell ref="A684:A694"/>
    <mergeCell ref="B684:B694"/>
    <mergeCell ref="C684:C694"/>
    <mergeCell ref="A482:A492"/>
    <mergeCell ref="B482:B492"/>
    <mergeCell ref="C482:C492"/>
    <mergeCell ref="A493:A503"/>
    <mergeCell ref="B493:B503"/>
    <mergeCell ref="C493:C503"/>
    <mergeCell ref="A504:A514"/>
    <mergeCell ref="B504:B514"/>
    <mergeCell ref="C504:C514"/>
    <mergeCell ref="A548:A558"/>
    <mergeCell ref="B548:B558"/>
    <mergeCell ref="C548:C558"/>
    <mergeCell ref="A602:A604"/>
    <mergeCell ref="B602:B604"/>
    <mergeCell ref="C602:C604"/>
    <mergeCell ref="A612:A613"/>
    <mergeCell ref="B612:B613"/>
    <mergeCell ref="C612:C613"/>
    <mergeCell ref="A537:A547"/>
    <mergeCell ref="B537:B547"/>
    <mergeCell ref="C537:C547"/>
    <mergeCell ref="A471:A481"/>
    <mergeCell ref="B471:B481"/>
    <mergeCell ref="C471:C481"/>
    <mergeCell ref="A448:A459"/>
    <mergeCell ref="B448:B459"/>
    <mergeCell ref="C448:C459"/>
    <mergeCell ref="A460:A463"/>
    <mergeCell ref="B460:B463"/>
    <mergeCell ref="C460:C463"/>
    <mergeCell ref="A706:D706"/>
    <mergeCell ref="A713:A714"/>
    <mergeCell ref="B713:B714"/>
    <mergeCell ref="C713:C714"/>
    <mergeCell ref="A570:A582"/>
    <mergeCell ref="B570:B582"/>
    <mergeCell ref="C570:C582"/>
    <mergeCell ref="C662:C672"/>
    <mergeCell ref="A626:D626"/>
    <mergeCell ref="A633:A634"/>
    <mergeCell ref="B633:B634"/>
    <mergeCell ref="C633:C634"/>
    <mergeCell ref="A635:D635"/>
    <mergeCell ref="A640:A650"/>
    <mergeCell ref="B640:B650"/>
    <mergeCell ref="C640:C650"/>
    <mergeCell ref="A618:A619"/>
    <mergeCell ref="B618:B619"/>
    <mergeCell ref="C618:C619"/>
    <mergeCell ref="A614:A615"/>
    <mergeCell ref="A605:A607"/>
    <mergeCell ref="B605:B607"/>
    <mergeCell ref="C605:C607"/>
    <mergeCell ref="A608:A611"/>
    <mergeCell ref="B614:B615"/>
    <mergeCell ref="C614:C615"/>
    <mergeCell ref="C695:C705"/>
    <mergeCell ref="A127:A133"/>
    <mergeCell ref="B127:B133"/>
    <mergeCell ref="C127:C133"/>
    <mergeCell ref="A134:A139"/>
    <mergeCell ref="B134:B139"/>
    <mergeCell ref="C134:C139"/>
    <mergeCell ref="A146:A155"/>
    <mergeCell ref="B146:B155"/>
    <mergeCell ref="C146:C155"/>
    <mergeCell ref="A559:A569"/>
    <mergeCell ref="B559:B569"/>
    <mergeCell ref="C559:C569"/>
    <mergeCell ref="C620:C625"/>
    <mergeCell ref="B608:B611"/>
    <mergeCell ref="C608:C611"/>
    <mergeCell ref="A600:A601"/>
    <mergeCell ref="B600:B601"/>
    <mergeCell ref="C600:C601"/>
    <mergeCell ref="A424:A435"/>
    <mergeCell ref="B424:B435"/>
    <mergeCell ref="C424:C435"/>
    <mergeCell ref="A712:D712"/>
    <mergeCell ref="A594:D594"/>
    <mergeCell ref="A268:D268"/>
    <mergeCell ref="A733:A734"/>
    <mergeCell ref="B733:B734"/>
    <mergeCell ref="C733:C734"/>
    <mergeCell ref="A464:D464"/>
    <mergeCell ref="A140:A145"/>
    <mergeCell ref="B140:B145"/>
    <mergeCell ref="C140:C145"/>
    <mergeCell ref="A729:A730"/>
    <mergeCell ref="B729:B730"/>
    <mergeCell ref="C729:C730"/>
    <mergeCell ref="A583:A593"/>
    <mergeCell ref="B583:B593"/>
    <mergeCell ref="C583:C593"/>
    <mergeCell ref="A715:A721"/>
    <mergeCell ref="B715:B721"/>
    <mergeCell ref="C715:C721"/>
    <mergeCell ref="A722:A723"/>
    <mergeCell ref="B722:B723"/>
    <mergeCell ref="C722:C723"/>
    <mergeCell ref="A620:A625"/>
    <mergeCell ref="B620:B625"/>
    <mergeCell ref="A2:D2"/>
    <mergeCell ref="A3:D3"/>
    <mergeCell ref="C13:C20"/>
    <mergeCell ref="B13:B20"/>
    <mergeCell ref="A13:A20"/>
    <mergeCell ref="C4:C12"/>
    <mergeCell ref="B4:B12"/>
    <mergeCell ref="A4:A12"/>
    <mergeCell ref="A39:A47"/>
    <mergeCell ref="B39:B47"/>
    <mergeCell ref="C39:C47"/>
    <mergeCell ref="C32:C38"/>
    <mergeCell ref="B32:B38"/>
    <mergeCell ref="A32:A38"/>
    <mergeCell ref="A21:A31"/>
    <mergeCell ref="B21:B31"/>
    <mergeCell ref="C21:C31"/>
  </mergeCells>
  <hyperlinks>
    <hyperlink ref="D69" location="M_anti_HLA_E" display="M_anti_HLA_E" xr:uid="{05154913-E625-4222-BB26-B745D7CD53D8}"/>
    <hyperlink ref="D73" location="M_anti_HLA_E" display="M_anti_HLA_E" xr:uid="{C028B0D2-4AF2-4AA3-927D-66C290D9D7D0}"/>
    <hyperlink ref="D76" location="M_anti_HLA_E" display="M_anti_HLA_E" xr:uid="{26616783-D44D-436B-B7E7-7A63DA0AD375}"/>
    <hyperlink ref="D110" location="M_anti_HLA_E" display="M_anti_HLA_E" xr:uid="{C44636E7-ADD2-4D3C-AA4C-2CC7BDFBDEB0}"/>
    <hyperlink ref="D70" location="M_anti_HLA_II_E" display="M_anti_HLA_II_E" xr:uid="{4196CF8B-DA67-465E-966D-578F86E8CEB0}"/>
    <hyperlink ref="D74" location="M_anti_HLA_II_E" display="M_anti_HLA_II_E" xr:uid="{299AD27A-3B0F-4495-A168-F1CF9EBE394E}"/>
    <hyperlink ref="D77" location="M_anti_HLA_II_E" display="M_anti_HLA_II_E" xr:uid="{6BB8E8C3-4AAB-4338-A588-69D6B479ED50}"/>
    <hyperlink ref="D111" location="M_anti_HLA_II_E" display="M_anti_HLA_II_E" xr:uid="{B273AF7D-A874-4664-A2D6-DB3B235C47A1}"/>
    <hyperlink ref="D107" location="M_Recent_XM" display="M_Recent_XM" xr:uid="{442409A0-BD99-4CA0-8354-676556EA1B52}"/>
    <hyperlink ref="D112" location="M_Recent_XM" display="M_Recent_XM" xr:uid="{57C3B46B-3727-498F-BB0B-6EBDE337E99C}"/>
    <hyperlink ref="D68" location="M_CDC" display="M_CDC" xr:uid="{DFE630D0-0F05-4694-B47E-FAA2144AF2AB}"/>
    <hyperlink ref="D72" location="M_CDC" display="M_CDC" xr:uid="{8D3C8DAD-0C92-41A7-BC26-7CEB9C2F8E5B}"/>
    <hyperlink ref="D31" location="M_DRB5_AL" display="M_DRB5_AL" xr:uid="{A9C4D184-FA30-4EDC-A15B-3A7911E45FE0}"/>
    <hyperlink ref="D30" location="M_DRB4_AL" display="M_DRB4_AL" xr:uid="{63FD9C24-3485-44BD-A613-003F5283AE0B}"/>
    <hyperlink ref="D29" location="M_DRB3_AL" display="M_DRB3_AL" xr:uid="{D4E54294-AFAA-4B79-A9E7-04F1327188CE}"/>
    <hyperlink ref="D28" location="M_DPB1_AL" display="M_DPB1_AL" xr:uid="{3CF710B0-BE3C-405D-A7D2-23F5DCA29BE4}"/>
    <hyperlink ref="D27" location="M_DPA1_AL" display="M_DPA1_AL" xr:uid="{078536F8-1A81-4BF8-9CEC-CB781AA405C7}"/>
    <hyperlink ref="D26" location="M_DQB1_AL" display="M_DQB1_AL" xr:uid="{D19947BF-6A2C-4E14-85A0-4B7A50583D39}"/>
    <hyperlink ref="D25" location="M_DQA1_AL" display="M_DQA1_AL" xr:uid="{31C8E754-75DE-4D0A-90C7-23AF0A9CDD87}"/>
    <hyperlink ref="D24" location="M_DRB1_AL" display="M_DRB1_AL" xr:uid="{40908F42-4637-4EE6-95B3-BFF99C6F4653}"/>
    <hyperlink ref="D23" location="M_C_AL" display="M_C_AL" xr:uid="{D4151DC4-1589-4121-80FC-E1F7CFDD1061}"/>
    <hyperlink ref="D22" location="M_B_AL" display="M_B_AL" xr:uid="{35CBAF8D-7E71-4EC5-950D-AA89F96B576F}"/>
    <hyperlink ref="D21" location="M_A_AL" display="M_A_AL" xr:uid="{3DAB70E0-0754-4F3B-90B2-7117D7D09633}"/>
    <hyperlink ref="D39" location="M_CDC" display="M_CDC" xr:uid="{A07466B9-97BF-4035-96D6-B6DA82D3607D}"/>
    <hyperlink ref="D13" location="M_CDC" display="M_CDC" xr:uid="{3F6BAE31-C775-4D09-95E2-D6894471F67F}"/>
    <hyperlink ref="D471" location="M_A_AL" display="M_A_AL" xr:uid="{0193E7C8-3372-4877-B6AE-712607B91FFE}"/>
    <hyperlink ref="D154" location="DQB1m_Definitief" display="DQB1m_Definitief" xr:uid="{E37A73D4-D055-4349-950F-7F8193FA3532}"/>
    <hyperlink ref="D153" location="DRB1_1" display="DRB1m_Definitief" xr:uid="{AAABAF59-DABE-4790-B637-94DBAEB53B49}"/>
    <hyperlink ref="D152" location="Cm_Definitief" display="Cm_Definitief" xr:uid="{309F371C-AFF4-4BE7-B558-EABBE5561A5F}"/>
    <hyperlink ref="D151" location="Bm_Definitief" display="Bm_Definitief" xr:uid="{96F4DF72-B171-47DE-96CF-98D270721632}"/>
    <hyperlink ref="D150" location="Am_Definitief" display="Am_Definitief" xr:uid="{268CB2B5-4D34-4F8B-9436-1385D6B5DE3E}"/>
    <hyperlink ref="D149" location="M_ABO_ET" display="M_Prosp_XM" xr:uid="{55A2B69C-2A10-49B8-89B6-62C0EDA2736F}"/>
    <hyperlink ref="D148" location="M_ABO_ET" display="M_RecentStaal" xr:uid="{A089E2D4-BE29-42C0-9B74-4CC902A8D28B}"/>
    <hyperlink ref="D146" location="M_ABO_ET" display="M_ABO_ET" xr:uid="{464E9D59-7026-47E6-8C37-2D33A9B27E3C}"/>
    <hyperlink ref="D155" location="M_Unacc_hist" display="M_Unacc_hist" xr:uid="{174642B6-25F0-4008-B1E4-DD58488DE828}"/>
    <hyperlink ref="D147" location="Opm_HILA" display="Opm_HILA" xr:uid="{5D2FC996-9D08-4DB8-81F7-ADD9DF4FE738}"/>
    <hyperlink ref="D463" location="M_BronSpecimen_prop" display="M_BronSpecimen_prop" xr:uid="{47E975C2-2104-4D61-9328-7BFE66B5E06D}"/>
    <hyperlink ref="D374" location="M_BronSpecimen_prop" display="M_BronSpecimen_prop" xr:uid="{9F7E89B9-4D81-4C00-A89D-DE80F9AC4794}"/>
    <hyperlink ref="D372" location="M_BronSpecimen_prop" display="M_BronSpecimen_prop" xr:uid="{50201628-DCE5-4BFF-B803-216B63E58571}"/>
    <hyperlink ref="D331" location="M_BronSpecimen_prop" display="M_BronSpecimen_prop" xr:uid="{01CCF503-1E3B-4929-B805-E93F6FDB479D}"/>
    <hyperlink ref="D462" location="M_DRB1_LR_SSP" display="M_DRB1_LR_SSP" xr:uid="{319FB1B8-C42C-43F3-AF0F-E8B511995336}"/>
    <hyperlink ref="D461" location="M_B_LR_SSP" display="M_B_LR_SSP" xr:uid="{5169749A-CA39-4DBA-972D-EAF1F096FB0F}"/>
    <hyperlink ref="D460" location="M_A_LR_SSP" display="M_A_LR_SSP" xr:uid="{A408E8DF-6EE7-47A8-A803-CACA86FBDFFE}"/>
    <hyperlink ref="D330" location="M_DRB1_LR_SSP" display="M_DRB1_LR_SSP" xr:uid="{9ED4D276-6875-4230-8DBD-8E70A15072E5}"/>
    <hyperlink ref="D329" location="M_B_LR_SSP" display="M_B_LR_SSP" xr:uid="{5B66F5E6-E171-4C5D-87DC-2CF0B5FCEA84}"/>
    <hyperlink ref="D328" location="M_A_LR_SSP" display="M_A_LR_SSP" xr:uid="{091D0B57-3301-4D24-8035-61708B6A95F6}"/>
    <hyperlink ref="D157" location="Opm_HILA" display="Opm_HILA" xr:uid="{115E827E-56A8-4B9E-B9BB-1580A02EE754}"/>
    <hyperlink ref="D143" location="M_CDC_DTT" display="M_CDC_DTT" xr:uid="{BE41205F-B853-4498-A046-BEA01E0DAB5D}"/>
    <hyperlink ref="D137" location="M_CDC_DTT" display="M_CDC_DTT" xr:uid="{697B0D87-4BE8-461E-B401-C19E4F72DE07}"/>
    <hyperlink ref="D140" location="M_recent_AutoXM" display="M_recent_AutoXM" xr:uid="{CFF8BF32-7EE9-435B-B193-18E4F04802A0}"/>
    <hyperlink ref="D134" location="M_recent_AutoXM" display="M_recent_AutoXM" xr:uid="{E97C5DD4-A061-4981-B3A2-C772D5C9802A}"/>
    <hyperlink ref="D373" location="Cm_Definitief" display="M_C_LR_SSO" xr:uid="{6C8C40B8-FABB-403C-A928-CA07D4C7FD25}"/>
    <hyperlink ref="D469" location="DRB1_1" display="M_DRB1_LR_SSO" xr:uid="{A6877B45-9129-4DB8-A8A4-A168EE11121B}"/>
    <hyperlink ref="D470" location="DQB1m_Definitief" display="M_DQB1_LR_SSO" xr:uid="{93D07487-B1B0-48DF-88E6-8C5D647ED6F0}"/>
    <hyperlink ref="D468" location="Cm_Definitief" display="M_C_LR_SSO" xr:uid="{33CBEB4F-673A-43EF-A39E-52B61909BDB4}"/>
    <hyperlink ref="D467" location="Bm_Definitief" display="M_B_LR_SSO" xr:uid="{379F05CD-D453-4695-9023-0E8BB34C420C}"/>
    <hyperlink ref="D466" location="Am_Definitief" display="M_A_LR_SSO" xr:uid="{6C4A9A97-8CB8-45A8-A281-DECE0415334D}"/>
    <hyperlink ref="D38" location="DQB1m_Definitief" display="M_DQB1_LR_SSO" xr:uid="{C2491427-2F50-48FB-AA15-08DC37FABA34}"/>
    <hyperlink ref="D37" location="DRB1_1" display="M_DRB1_LR_SSO" xr:uid="{EA5CE571-41F9-4A5E-86C9-C82207DB87D6}"/>
    <hyperlink ref="D36" location="Cm_Definitief" display="M_C_LR_SSO" xr:uid="{0BE3DC9A-CACA-4443-8343-36D83D959A2C}"/>
    <hyperlink ref="D35" location="Bm_Definitief" display="M_B_LR_SSO" xr:uid="{175AD2CB-BE1B-498F-AEC9-6D9A146BFFD1}"/>
    <hyperlink ref="D34" location="Am_Definitief" display="M_A_LR_SSO" xr:uid="{C634E7C2-FE4D-4EF8-A0F0-9CFCD09627F3}"/>
    <hyperlink ref="D20" location="DQB1m_Definitief" display="M_DQB1_LR_SSO" xr:uid="{AF877864-4DAF-41A2-8F05-698824B3CE2E}"/>
    <hyperlink ref="D19" location="DRB1_1" display="M_DRB1_LR_SSO" xr:uid="{FD0C7D29-3C4D-4FFE-9913-58392537D89C}"/>
    <hyperlink ref="D18" location="Cm_Definitief" display="M_C_LR_SSO" xr:uid="{05B62E10-7F62-4876-A253-AF726CF21951}"/>
    <hyperlink ref="D17" location="Bm_Definitief" display="M_B_LR_SSO" xr:uid="{6D9C4777-B4B0-4837-882A-2EF78B705576}"/>
    <hyperlink ref="D16" location="Am_Definitief" display="M_A_LR_SSO" xr:uid="{DAE30A4C-EF10-4F63-AE01-802B1C40E14C}"/>
    <hyperlink ref="D12" location="DQB1m_Definitief" display="M_DQB1_LR_SSO" xr:uid="{D3F0637C-BEB4-4CCF-8EA6-C0EE153FF29F}"/>
    <hyperlink ref="D11" location="DRB1_1" display="M_DRB1_LR_SSO" xr:uid="{A5DABE49-0DC9-4FCB-AB40-B9578D008205}"/>
    <hyperlink ref="D142" location="M_anti_HLA_II_E" display="M_anti_HLA_II_E" xr:uid="{A75C1D31-0F84-4CD7-8CBC-E3AAE8CB5307}"/>
    <hyperlink ref="D136" location="M_anti_HLA_II_E" display="M_anti_HLA_II_E" xr:uid="{88F3EED6-2A01-4AE3-973A-426976AEE31B}"/>
    <hyperlink ref="D33" location="M_anti_HLA_II_E" display="M_anti_HLA_II_E" xr:uid="{B8F9FDAD-B4FD-4608-A62D-AA35D8CDEBEC}"/>
    <hyperlink ref="D41" location="M_anti_HLA_II_E" display="M_anti_HLA_II_E" xr:uid="{CF993428-B36D-462F-86ED-C20E500C54D6}"/>
    <hyperlink ref="D15" location="M_anti_HLA_II_E" display="M_anti_HLA_II_E" xr:uid="{46787005-ABED-4A13-ABD3-452D91AC46AD}"/>
    <hyperlink ref="D141" location="M_anti_HLA_E" display="M_anti_HLA_E" xr:uid="{6A749DFD-6010-4875-8524-5C8797FF7E2E}"/>
    <hyperlink ref="D135" location="M_anti_HLA_E" display="M_anti_HLA_E" xr:uid="{E08FDDEE-62D7-4B14-A7E6-0A485A119903}"/>
    <hyperlink ref="D32" location="M_anti_HLA_E" display="M_anti_HLA_E" xr:uid="{19BC828D-4C75-4D89-859A-A241150FDCBF}"/>
    <hyperlink ref="D40" location="M_anti_HLA_E" display="M_anti_HLA_E" xr:uid="{EF588B56-81A2-4FBC-83DB-74110DD8E5A9}"/>
    <hyperlink ref="D14" location="M_anti_HLA_E" display="M_anti_HLA_E" xr:uid="{E1B7B3DB-AD41-4D5D-83CC-782D28D5A3B7}"/>
    <hyperlink ref="D6" location="M_anti_HLA_II_E" display="M_anti_HLA_II_E" xr:uid="{C5E257C1-4F01-43BB-880A-9232AE546A2A}"/>
    <hyperlink ref="D10" location="Cm_Definitief" display="M_C_LR_SSO" xr:uid="{AA182849-82E0-4252-8022-CEA1442EA3BD}"/>
    <hyperlink ref="D9" location="Bm_Definitief" display="M_B_LR_SSO" xr:uid="{D25D778B-216B-4727-BCBB-CF1A9BDC743C}"/>
    <hyperlink ref="D8" location="Am_Definitief" display="M_A_LR_SSO" xr:uid="{984D5FA1-5F02-4647-9363-F7450910B755}"/>
    <hyperlink ref="D5" location="M_anti_HLA_E" display="M_anti_HLA_E" xr:uid="{58E2E4B5-E46F-4771-AF5F-C3DF0F657D12}"/>
    <hyperlink ref="D4" location="M_CDC" display="M_CDC" xr:uid="{E15B4116-7B98-430F-B603-B7246E22B317}"/>
    <hyperlink ref="D599" location="M_anti_HLA_E" display="M_anti_HLA_E" xr:uid="{CAC00555-FFD2-4DCF-973F-E79D39DDB3DE}"/>
    <hyperlink ref="D602" location="M_anti_HLA_E" display="M_anti_HLA_E" xr:uid="{089E7E56-821F-467E-83C0-AC539B57998F}"/>
    <hyperlink ref="D608" location="M_anti_HLA_E" display="M_anti_HLA_E" xr:uid="{2D65ACC4-38D2-467B-921B-E18348AF5F6B}"/>
    <hyperlink ref="D618" location="M_anti_HLA_E" display="M_anti_HLA_E" xr:uid="{A668593C-5E11-4ADB-A486-0FCA6AE8ECD1}"/>
    <hyperlink ref="D619" location="M_anti_HLA_II_E" display="M_anti_HLA_II_E" xr:uid="{D8328FA3-F165-4175-A40C-B1AE5D2B8467}"/>
    <hyperlink ref="D622" location="M_anti_HLA_II_E" display="M_anti_HLA_II_E" xr:uid="{DAD802FF-5AE6-49BF-839F-BD167E7BE84D}"/>
    <hyperlink ref="D597" location="Am_Definitief" display="M_A_LR_SSO" xr:uid="{28481549-A7CD-4C41-B706-CB86D7C8E7C6}"/>
    <hyperlink ref="D600" location="Am_Definitief" display="M_A_LR_SSO" xr:uid="{51EF4CA7-98FC-40F4-A982-F762C7A01AF9}"/>
    <hyperlink ref="D636" location="Am_Definitief" display="M_A_LR_SSO" xr:uid="{57819BB5-C4E9-436D-8E53-6961BCFCCFC6}"/>
    <hyperlink ref="D623" location="Am_Definitief" display="M_A_LR_SSO" xr:uid="{F72E0EBB-F075-4A78-959B-55F54A5DF440}"/>
    <hyperlink ref="D598" location="Bm_Definitief" display="M_B_LR_SSO" xr:uid="{731078EE-A349-45E4-BF24-F1543084B8FD}"/>
    <hyperlink ref="D601" location="Bm_Definitief" display="M_B_LR_SSO" xr:uid="{F4C9857C-4040-4280-99F3-336EE613BFE2}"/>
    <hyperlink ref="D637" location="Bm_Definitief" display="M_B_LR_SSO" xr:uid="{F16B115E-9425-4E26-8C2B-748D4CDE4067}"/>
    <hyperlink ref="D624" location="Bm_Definitief" display="M_B_LR_SSO" xr:uid="{441A465A-3D46-49DD-8A41-1842EB333544}"/>
    <hyperlink ref="D638" location="Cm_Definitief" display="M_C_LR_SSO" xr:uid="{247F3E73-C070-4818-9C57-BAC1D54F6EA7}"/>
    <hyperlink ref="D639" location="DRB1_1" display="M_DRB1_LR_SSO" xr:uid="{C9563486-8617-45E5-B63D-8454FF9DCD99}"/>
    <hyperlink ref="D625" location="DRB1_1" display="M_DRB1_LR_SSO" xr:uid="{1B5F53F6-F81B-48B7-988B-7F2A6157164B}"/>
    <hyperlink ref="D640" location="M_A_AL" display="M_A_AL" xr:uid="{E33D4E10-4C15-4EB1-BC2A-A7F6464A4CE7}"/>
    <hyperlink ref="D651" location="M_B_AL" display="M_B_AL" xr:uid="{6ED1E099-7B2F-4777-82E8-86F94070011D}"/>
    <hyperlink ref="D662" location="M_C_AL" display="M_C_AL" xr:uid="{A0CB6608-EACF-436E-83FE-1150A3277C31}"/>
    <hyperlink ref="D673" location="M_DRB1_AL" display="M_DRB1_AL" xr:uid="{937213BE-8501-4B6A-A654-62EBA636FF93}"/>
    <hyperlink ref="D684" location="M_DQB1_AL" display="M_DQB1_AL" xr:uid="{E38657C6-8089-42E0-88AE-322B68D93518}"/>
    <hyperlink ref="D695" location="M_DRB3_AL" display="M_DRB3_AL" xr:uid="{81D506AC-366E-4BD4-8EE9-10D4A03CB443}"/>
    <hyperlink ref="D596" location="M_PLT" display="M_PLT" xr:uid="{AD368F4D-E23C-43A8-8043-5A8F0A3100E2}"/>
    <hyperlink ref="D603" location="M_PLT" display="M_PLT" xr:uid="{573D46D0-7730-4178-AD87-91D5DE492A6F}"/>
    <hyperlink ref="D607" location="M_PLT" display="M_PLT" xr:uid="{5057164C-ACFF-4EE8-92C7-0BCFCFF28494}"/>
    <hyperlink ref="D609" location="M_PLT" display="M_PLT" xr:uid="{37837262-E9CB-465B-9407-7EA79F59FD90}"/>
    <hyperlink ref="D604" location="M_HPA" display="M_HPA" xr:uid="{B1E84FEC-5762-4A1F-8D99-40329EC7BD16}"/>
    <hyperlink ref="D605" location="M_HPA" display="M_HPA" xr:uid="{FDD800F0-EE0A-4FAF-A1FE-81D4862DDDE1}"/>
    <hyperlink ref="D610" location="M_HPA" display="M_HPA" xr:uid="{0E0706D5-A30B-4064-AD5C-455E79FE9D4F}"/>
    <hyperlink ref="D612" location="M_HPA" display="M_HPA" xr:uid="{8FA7AD21-4CF7-455C-A831-CACF2CE63440}"/>
    <hyperlink ref="D616" location="M_Gran_Ab" display="M_Gran_Ab" xr:uid="{EFB7315A-3965-4B81-98F9-05DD2DA377E4}"/>
    <hyperlink ref="D617" location="M_Gran_Ab" display="M_Gran_Ab" xr:uid="{28DFBBC5-4A01-4ECE-9BEA-517C26AC5B3F}"/>
    <hyperlink ref="D620" location="M_Gran_Ab" display="M_Gran_Ab" xr:uid="{0923C71D-0B7B-4BB8-9115-0E731E56F6F7}"/>
    <hyperlink ref="D627" location="M_B27" display="M_B27" xr:uid="{E855330D-F434-4FFC-B623-02557D0F79D9}"/>
    <hyperlink ref="D628" location="Int_Coeliakie" display="Int_Coeliakie" xr:uid="{6D345198-B19E-46CD-920F-D7FCB56EA60C}"/>
    <hyperlink ref="D629" location="Int_Narcolepsie" display="Int_Narcolepsie" xr:uid="{AD746712-E941-4B06-94A1-619693895134}"/>
    <hyperlink ref="D630" location="Int_Birdshot_A" display="Int_Birdshot_A" xr:uid="{744E67F0-E0CD-4FAE-9DB3-91E06568D4BE}"/>
    <hyperlink ref="D631" location="Int_Birdshot_B" display="Int_Birdshot_B" xr:uid="{50A01DFC-4398-4D77-9D9A-96A616269708}"/>
    <hyperlink ref="D632" location="Int_B51" display="Int_B51" xr:uid="{A9CCD5DD-67B6-41FC-976C-32D26D16BF16}"/>
    <hyperlink ref="D633" location="DRB1_1" display="DRB1_1" xr:uid="{2E066141-A119-415B-9A17-D3A65190B90D}"/>
    <hyperlink ref="D634" location="DRB1_1" display="DRB1_2" xr:uid="{3F53D96C-BDD2-43A1-95B0-545B4B895CAE}"/>
    <hyperlink ref="D707" location="M_RBC_R" display="M_RBC_R" xr:uid="{37109C89-FD68-4363-88A5-2E6BA91BF732}"/>
    <hyperlink ref="D710" location="M_RBC" display="M_RBC" xr:uid="{0D49FE70-31BB-4A9F-BBD8-C4288BBD4085}"/>
    <hyperlink ref="D709" location="M_RhD_zwak" display="M_RhD_zwak" xr:uid="{3797C7CE-6DDE-4067-AEE2-9C22D0D20372}"/>
    <hyperlink ref="D621" location="M_anti_HLA_E" display="M_anti_HLA_E" xr:uid="{E0FFAFF6-2601-4670-B858-A5A293B13E1D}"/>
    <hyperlink ref="D559" location="M_DPB1_AL" display="M_DPB1_AL" xr:uid="{449665F4-AE21-4E84-B8B1-6D0FD2D76929}"/>
    <hyperlink ref="D570" location="M_A_AL" display="M_A_AL" xr:uid="{7163D50A-8D89-4240-891F-1132FC0DD1CA}"/>
    <hyperlink ref="D571" location="M_B_AL" display="M_B_AL" xr:uid="{A9243C7E-1343-4650-B525-94467E4DA8BA}"/>
    <hyperlink ref="D572" location="M_C_AL" display="M_C_AL" xr:uid="{27EAB38A-3345-4694-A5C2-310B5A582CE3}"/>
    <hyperlink ref="D573" location="M_DRB1_AL" display="M_DRB1_AL" xr:uid="{E733C603-103D-4A90-B9F1-3D0006ADBFE2}"/>
    <hyperlink ref="D574" location="M_DQA1_AL" display="M_DQA1_AL" xr:uid="{3842FE36-A013-4047-9E8F-D96669F9AB6C}"/>
    <hyperlink ref="D575" location="M_DQB1_AL" display="M_DQB1_AL" xr:uid="{C749D539-9AA4-45F2-BCF4-9C0DEC8496C2}"/>
    <hyperlink ref="D576" location="M_DPA1_AL" display="M_DPA1_AL" xr:uid="{65DFBDAF-E136-4341-BE21-CCAF6F7E5F80}"/>
    <hyperlink ref="D577" location="M_DPB1_AL" display="M_DPB1_AL" xr:uid="{58EB0240-7FFE-4231-89B3-3C57DD25749C}"/>
    <hyperlink ref="D578" location="M_DRB3_AL" display="M_DRB3_AL" xr:uid="{0189E843-20B6-43E5-8420-E48CDBBBC1EB}"/>
    <hyperlink ref="D579" location="M_DRB4_AL" display="M_DRB4_AL" xr:uid="{F1064A26-B671-4C1D-B59C-8FFAA3D72E98}"/>
    <hyperlink ref="D580" location="M_DRB5_AL" display="M_DRB5_AL" xr:uid="{9A7F3662-851E-409A-8EB9-DAB80F57ADB8}"/>
    <hyperlink ref="D582" location="Opm_HILA" display="Opm_HILA" xr:uid="{B529B557-0244-492C-B5FB-4F195C25310C}"/>
    <hyperlink ref="D493" location="M_C_AL" display="M_C_AL" xr:uid="{38D98EAC-C892-494A-A269-F403F76D796E}"/>
    <hyperlink ref="D504" location="M_DRB1_AL" display="M_DRB1_AL" xr:uid="{A9094CFF-73A4-4430-ABEF-02C691190FBC}"/>
    <hyperlink ref="D548" location="M_DQB1_AL" display="M_DQB1_AL" xr:uid="{555B7EE3-9974-4BD4-8E14-185912B125A3}"/>
    <hyperlink ref="D515" location="M_DRB3_AL" display="M_DRB3_AL" xr:uid="{9004AD77-2AD8-403C-A569-CCA6735AC566}"/>
    <hyperlink ref="D526" location="M_DRB4_AL" display="M_DRB4_AL" xr:uid="{2EE388C4-F319-444B-BB36-C6B9B1E7491B}"/>
    <hyperlink ref="D537" location="M_DRB5_AL" display="M_DRB5_AL" xr:uid="{53BC00B7-7FD9-4CDB-A1D8-3D896B5DD35D}"/>
    <hyperlink ref="D482" location="M_B_AL" display="M_B_AL" xr:uid="{92AFFEC0-CDCA-4413-9B3A-B07B0D406821}"/>
    <hyperlink ref="D421" location="M_DRB3_AL" display="M_DRB3_AL" xr:uid="{C5B7EEC5-D562-4B09-8A42-BCCB7B5692FD}"/>
    <hyperlink ref="D434" location="M_DRB4_AL" display="M_DRB4_AL" xr:uid="{09FEF55A-1520-4EC5-8ED0-AC54FAAB693A}"/>
    <hyperlink ref="D447" location="M_DRB5_AL" display="M_DRB5_AL" xr:uid="{B0251CDB-9ACF-47E4-A48F-25E7CDD356CF}"/>
    <hyperlink ref="D456" location="M_DPB1_AL" display="M_DPB1_AL" xr:uid="{00FA58BD-25C1-40D7-82A6-ECB8DDC9D3D7}"/>
    <hyperlink ref="D424" location="M_BronSpecimen_prop" display="M_BronSpecimen_prop" xr:uid="{DED41AB0-0C9E-4C65-8090-3BE835067A17}"/>
    <hyperlink ref="D436" location="M_BronSpecimen_prop" display="M_BronSpecimen_prop" xr:uid="{7B4AF806-D773-4B5D-AD8D-1B1B518B70ED}"/>
    <hyperlink ref="D448" location="M_BronSpecimen_prop" display="M_BronSpecimen_prop" xr:uid="{1C6BB78B-AFEA-4755-9795-6EB60ADA65E1}"/>
    <hyperlink ref="D399" location="DQB1m_Definitief" display="M_DQB1_LR_SSO" xr:uid="{C602CD47-53C4-45A1-8B2C-27DB9AC0E4BD}"/>
    <hyperlink ref="D406" location="M_DQB1_AL" display="M_DQB1_AL" xr:uid="{38A3384F-03F9-43BD-92B1-49AA0164D546}"/>
    <hyperlink ref="D398" location="M_BronSpecimen_prop" display="M_BronSpecimen_prop" xr:uid="{41DF4572-683C-41EB-B97F-7164D2794943}"/>
    <hyperlink ref="D400" location="M_BronSpecimen_prop" display="M_BronSpecimen_prop" xr:uid="{204ACDA2-42BF-4521-B815-566A94648E9F}"/>
    <hyperlink ref="D412" location="M_BronSpecimen_prop" display="M_BronSpecimen_prop" xr:uid="{0A3A8C2C-5C43-4621-B6B4-2FAEC16BB0F6}"/>
    <hyperlink ref="D377" location="M_C_AL" display="M_C_AL" xr:uid="{AE12BBC2-563F-4D50-9ED2-EA73635184A9}"/>
    <hyperlink ref="D390" location="M_DRB1_AL" display="M_DRB1_AL" xr:uid="{A622F7CD-1D90-4BF4-83FA-8C07D24D782F}"/>
    <hyperlink ref="D386" location="M_BronSpecimen_prop" display="M_BronSpecimen_prop" xr:uid="{B28B5957-5934-4B08-B95F-6D656273EB32}"/>
    <hyperlink ref="D332" location="M_A_AL" display="M_A_AL" xr:uid="{09BD3773-760E-474B-9EF8-0DA0E093AEFA}"/>
    <hyperlink ref="D333" location="M_B_AL" display="M_B_AL" xr:uid="{722C5BAD-8BC4-4AEA-BFA2-60C4A3639E59}"/>
    <hyperlink ref="D334" location="M_C_AL" display="M_C_AL" xr:uid="{98885ABF-509F-476B-9618-236B4CB50CFE}"/>
    <hyperlink ref="D335" location="M_DRB1_AL" display="M_DRB1_AL" xr:uid="{B78F6CA3-FDB4-4259-BAE2-D8369E564116}"/>
    <hyperlink ref="D336" location="M_DQA1_AL" display="M_DQA1_AL" xr:uid="{05668BA6-F054-44A7-A4B7-28DCA02ACDD9}"/>
    <hyperlink ref="D337" location="M_DQB1_AL" display="M_DQB1_AL" xr:uid="{3CA95DA0-7547-4800-AA97-883509460CD3}"/>
    <hyperlink ref="D338" location="M_DPA1_AL" display="M_DPA1_AL" xr:uid="{74C63FE9-E9E5-4A8E-9450-FFFD0E6AC592}"/>
    <hyperlink ref="D339" location="M_DPB1_AL" display="M_DPB1_AL" xr:uid="{2821BEB5-861F-48A7-B148-7F755A828C31}"/>
    <hyperlink ref="D340" location="M_DRB3_AL" display="M_DRB3_AL" xr:uid="{9E825480-CFCE-4281-A5F2-2114D54F3240}"/>
    <hyperlink ref="D341" location="M_DRB4_AL" display="M_DRB4_AL" xr:uid="{8ED29E90-946E-4258-9257-1FD042A0BBC3}"/>
    <hyperlink ref="D342" location="M_DRB5_AL" display="M_DRB5_AL" xr:uid="{26475326-7166-4E87-8019-3B2CD21ABA11}"/>
    <hyperlink ref="D349" location="M_A_AL" display="M_A_AL" xr:uid="{CCB901E1-8958-4A4F-9E84-AEE4E5A82239}"/>
    <hyperlink ref="D362" location="M_B_AL" display="M_B_AL" xr:uid="{1F970622-F482-4036-9640-7970F1E9477B}"/>
    <hyperlink ref="D345" location="Opm_HILA" display="Opm_HILA" xr:uid="{A8C53EDD-82B1-4DE5-A68A-BBC143FA5A46}"/>
    <hyperlink ref="D343" location="M_KIR_Lig_MM" display="M_KIR_Lig_MM" xr:uid="{51C96BE7-9755-4F5B-A915-C861FB44DA2C}"/>
    <hyperlink ref="D344" location="M_NIMA" display="M_NIMA" xr:uid="{1EEE6F59-56B2-44AD-A323-1E2F9D31C872}"/>
    <hyperlink ref="D348" location="M_BronSpecimen_prop" display="M_BronSpecimen_prop" xr:uid="{D2C3C7DB-16A7-4A4C-9407-5703C3BFF401}"/>
    <hyperlink ref="D360" location="M_BronSpecimen_prop" display="M_BronSpecimen_prop" xr:uid="{AD1F94E8-BC90-4C6C-AD27-B6C11853B2EA}"/>
    <hyperlink ref="D287" location="M_anti_HLA_E" display="M_anti_HLA_E" xr:uid="{F487D5A6-E7D0-413C-B925-584617966D95}"/>
    <hyperlink ref="D288" location="M_anti_HLA_II_E" display="M_anti_HLA_II_E" xr:uid="{7C43B566-7167-4BDC-95F5-38C7F1306B67}"/>
    <hyperlink ref="D256" location="Am_Definitief" display="M_A_LR_SSO" xr:uid="{A35D6156-796A-4EB6-AED4-B54E3D92D51D}"/>
    <hyperlink ref="D257" location="Bm_Definitief" display="M_B_LR_SSO" xr:uid="{00F08070-C661-4572-B4E6-019936934B70}"/>
    <hyperlink ref="D258" location="Cm_Definitief" display="M_C_LR_SSO" xr:uid="{90742A9A-2DA7-401D-90AE-A5E2D576FFEA}"/>
    <hyperlink ref="D259" location="DRB1_1" display="M_DRB1_LR_SSO" xr:uid="{8534E54A-DA6D-4D2A-85D2-9132E7F6521D}"/>
    <hyperlink ref="D260" location="DQB1m_Definitief" display="M_DQB1_LR_SSO" xr:uid="{8027E48F-3CB0-4A5B-9E38-5CA63CB72826}"/>
    <hyperlink ref="D270" location="Am_Definitief" display="M_A_LR_SSO" xr:uid="{8363F5FF-BF6A-4340-A222-CB7EE2B581BE}"/>
    <hyperlink ref="D271" location="Bm_Definitief" display="M_B_LR_SSO" xr:uid="{06D0A97F-4DA1-414A-A050-77CEABDFCA31}"/>
    <hyperlink ref="D272" location="Cm_Definitief" display="M_C_LR_SSO" xr:uid="{C0E209AE-1CD3-48AE-B7FC-B5EE8D21DE6C}"/>
    <hyperlink ref="D273" location="DRB1_1" display="M_DRB1_LR_SSO" xr:uid="{AEFE9C9D-92BF-4971-8A1A-052BFA3DCD5C}"/>
    <hyperlink ref="D274" location="DQB1m_Definitief" display="M_DQB1_LR_SSO" xr:uid="{599FEAA4-14D8-4F0C-ADBE-548A4FAF2AD1}"/>
    <hyperlink ref="D291" location="Am_Definitief" display="M_A_LR_SSO" xr:uid="{99902205-C7BF-4D24-B3D8-7C52AA3CAD45}"/>
    <hyperlink ref="D292" location="Bm_Definitief" display="M_B_LR_SSO" xr:uid="{B4253F42-051E-4ABA-85D3-2C1740EE8928}"/>
    <hyperlink ref="D293" location="DRB1_1" display="M_DRB1_LR_SSO" xr:uid="{DFB3D092-B800-4086-B095-2E45FE443EA4}"/>
    <hyperlink ref="D275" location="M_A_AL" display="M_A_AL" xr:uid="{4BF13ABF-E6E2-45FD-9823-9EA34052C0E6}"/>
    <hyperlink ref="D276" location="M_B_AL" display="M_B_AL" xr:uid="{8E37BB2E-B9EB-45D9-98D2-FEC9FF265F98}"/>
    <hyperlink ref="D277" location="M_C_AL" display="M_C_AL" xr:uid="{1663B803-93F8-4383-BDDD-F0BEE7D7674C}"/>
    <hyperlink ref="D278" location="M_DRB1_AL" display="M_DRB1_AL" xr:uid="{B5305B6E-01BC-48A8-8BCF-3D269A9D8340}"/>
    <hyperlink ref="D279" location="M_DQA1_AL" display="M_DQA1_AL" xr:uid="{889CD1F1-D21E-4F35-9230-D508252BB721}"/>
    <hyperlink ref="D280" location="M_DQB1_AL" display="M_DQB1_AL" xr:uid="{1D83CFEF-6055-4ADE-959F-F1D9303A4564}"/>
    <hyperlink ref="D281" location="M_DPA1_AL" display="M_DPA1_AL" xr:uid="{A35C9F57-78A2-4F7A-ABF3-A1EE0D13BEC7}"/>
    <hyperlink ref="D282" location="M_DPB1_AL" display="M_DPB1_AL" xr:uid="{6588BEC9-C6F9-46F9-83F8-11E960650ACF}"/>
    <hyperlink ref="D283" location="M_DRB3_AL" display="M_DRB3_AL" xr:uid="{7C311880-EB74-45E8-9052-942B23A861D4}"/>
    <hyperlink ref="D284" location="M_DRB4_AL" display="M_DRB4_AL" xr:uid="{D1B00B13-4FD3-485B-8DA5-6CBA31BC688E}"/>
    <hyperlink ref="D285" location="M_DRB5_AL" display="M_DRB5_AL" xr:uid="{FFB0FBD8-0F83-4303-89D0-E165A0021EF0}"/>
    <hyperlink ref="D295" location="M_A_AL" display="M_A_AL" xr:uid="{5834EE9A-599F-4CF3-8D3D-5A85D23A1884}"/>
    <hyperlink ref="D296" location="M_B_AL" display="M_B_AL" xr:uid="{E480D8B1-8B4F-41D1-B3B0-0B59B7EB6683}"/>
    <hyperlink ref="D297" location="M_C_AL" display="M_C_AL" xr:uid="{8A846B6A-3226-484D-9B53-4AE2E3F35679}"/>
    <hyperlink ref="D298" location="M_DRB1_AL" display="M_DRB1_AL" xr:uid="{00E769E4-492B-4AC8-B996-29F5118ADFF4}"/>
    <hyperlink ref="D299" location="M_DQA1_AL" display="M_DQA1_AL" xr:uid="{AC9F2642-E4A1-417A-B4D5-959EA187068C}"/>
    <hyperlink ref="D300" location="M_DQB1_AL" display="M_DQB1_AL" xr:uid="{66501A28-C855-4E0D-92EA-24906B4EE112}"/>
    <hyperlink ref="D301" location="M_DPA1_AL" display="M_DPA1_AL" xr:uid="{5075A1BE-E43E-4D7D-AFB3-ABF70DB7C362}"/>
    <hyperlink ref="D302" location="M_DPB1_AL" display="M_DPB1_AL" xr:uid="{F457C99A-12F6-4C10-BE9B-591DF43B7128}"/>
    <hyperlink ref="D303" location="M_DRB3_AL" display="M_DRB3_AL" xr:uid="{17D32A0A-46E9-4F20-A18A-C62CC2E5767F}"/>
    <hyperlink ref="D304" location="M_DRB4_AL" display="M_DRB4_AL" xr:uid="{05C50BBE-9F61-4C26-B9C9-A26C9E551275}"/>
    <hyperlink ref="D305" location="M_DRB5_AL" display="M_DRB5_AL" xr:uid="{1FC8DA17-203D-4584-BFD7-1FCFC52452BD}"/>
    <hyperlink ref="D308" location="M_A_AL" display="M_A_AL" xr:uid="{083C44F6-B01A-4EAF-ADF5-7471D1F19AFA}"/>
    <hyperlink ref="D309" location="M_B_AL" display="M_B_AL" xr:uid="{6436EE84-7364-4B3B-A8FF-245C50652353}"/>
    <hyperlink ref="D310" location="M_C_AL" display="M_C_AL" xr:uid="{6DEA8D5A-F056-4762-8A65-7D3415B894E7}"/>
    <hyperlink ref="D311" location="M_DRB1_AL" display="M_DRB1_AL" xr:uid="{1DE7A928-998B-472D-8085-C7A52477A95D}"/>
    <hyperlink ref="D312" location="M_DQA1_AL" display="M_DQA1_AL" xr:uid="{63547863-2AC8-48EB-BBE9-638D1F3A0AD8}"/>
    <hyperlink ref="D313" location="M_DQB1_AL" display="M_DQB1_AL" xr:uid="{96F2DED0-C1D0-447D-8C96-E61457299160}"/>
    <hyperlink ref="D314" location="M_DPA1_AL" display="M_DPA1_AL" xr:uid="{A78BF002-4F4E-44B4-85AC-F24E74D9D78A}"/>
    <hyperlink ref="D315" location="M_DPB1_AL" display="M_DPB1_AL" xr:uid="{CC228D7A-347E-4427-8148-E9663F20C02E}"/>
    <hyperlink ref="D316" location="M_DRB3_AL" display="M_DRB3_AL" xr:uid="{4AC57C62-7EFE-468F-A855-6D6CCAC3A060}"/>
    <hyperlink ref="D317" location="M_DRB4_AL" display="M_DRB4_AL" xr:uid="{F9958E34-E24B-46D7-AD3D-D6B62B0E1CFB}"/>
    <hyperlink ref="D318" location="M_DRB5_AL" display="M_DRB5_AL" xr:uid="{02223FC3-9199-4EF1-85DC-0B5D935F30E9}"/>
    <hyperlink ref="D306" location="Opm_HILA" display="Opm_HILA" xr:uid="{946934A6-912B-4628-87C6-53E912C0C7F4}"/>
    <hyperlink ref="D321" location="Opm_HILA" display="Opm_HILA" xr:uid="{C6FD8631-8105-4E1F-865F-8EB2DCDD0D47}"/>
    <hyperlink ref="D319" location="M_KIR_Lig_MM" display="M_KIR_Lig_MM" xr:uid="{6D3F8018-FA7A-4595-8E02-182DC40025ED}"/>
    <hyperlink ref="D320" location="M_NIMA" display="M_NIMA" xr:uid="{5428DE98-2FDE-46BC-BD62-F14E008C4D0F}"/>
    <hyperlink ref="D323" location="M_A_LR_SSP" display="M_A_LR_SSP" xr:uid="{D30AF6B9-6A49-4298-9538-602785C88B23}"/>
    <hyperlink ref="D324" location="M_B_LR_SSP" display="M_B_LR_SSP" xr:uid="{AC063111-4ED1-4DD4-A561-67CBC8848005}"/>
    <hyperlink ref="D325" location="M_DRB1_LR_SSP" display="M_DRB1_LR_SSP" xr:uid="{D5AD3963-F26D-497B-ACBB-7B3AE32827D2}"/>
    <hyperlink ref="D326" location="M_BronSpecimen_prop" display="M_BronSpecimen_prop" xr:uid="{E500AA6A-109B-42D2-A465-47928AC72353}"/>
    <hyperlink ref="D244" location="M_A_AL" display="M_A_AL" xr:uid="{5C31DCF3-B3DA-4EA0-B045-051DFF70F76B}"/>
    <hyperlink ref="D245" location="M_B_AL" display="M_B_AL" xr:uid="{B5A489DD-96A3-478B-A4A9-29054EE0F4C5}"/>
    <hyperlink ref="D246" location="M_C_AL" display="M_C_AL" xr:uid="{8AE21B58-2708-4B4D-8A09-802140891C1F}"/>
    <hyperlink ref="D247" location="M_DRB1_AL" display="M_DRB1_AL" xr:uid="{2710F753-4E22-4E3D-BACB-FBD963114DA9}"/>
    <hyperlink ref="D248" location="M_DQA1_AL" display="M_DQA1_AL" xr:uid="{8EE833CC-93BA-4306-BDB4-AB84FA4B01D3}"/>
    <hyperlink ref="D249" location="M_DQB1_AL" display="M_DQB1_AL" xr:uid="{D3FD76B7-66F1-4D42-A198-D2423E0EC082}"/>
    <hyperlink ref="D250" location="M_DPA1_AL" display="M_DPA1_AL" xr:uid="{E1700FA9-312F-4BD1-B014-A9CD356F412A}"/>
    <hyperlink ref="D251" location="M_DPB1_AL" display="M_DPB1_AL" xr:uid="{2F5D009D-F428-4014-BBCC-0BBE78CBBC9D}"/>
    <hyperlink ref="D252" location="M_DRB3_AL" display="M_DRB3_AL" xr:uid="{718F2D77-924A-4534-A5CA-1E271B62BA45}"/>
    <hyperlink ref="D253" location="M_DRB4_AL" display="M_DRB4_AL" xr:uid="{3F8AB95F-D81A-4ED4-9E7B-E0C9B374B0BF}"/>
    <hyperlink ref="D254" location="M_DRB5_AL" display="M_DRB5_AL" xr:uid="{3A30932D-D730-46AE-8F4D-830F3007C66A}"/>
    <hyperlink ref="D217" location="M_A_LR_LS" display="M_A_LR_LS" xr:uid="{06F94F02-7CA9-4675-8191-90A2DC74A980}"/>
    <hyperlink ref="D218" location="M_B_LR_LS" display="M_B_LR_LS" xr:uid="{3002DB79-47C1-44AB-B1AB-C7765FFFE9FE}"/>
    <hyperlink ref="D219" location="M_C_LR_LS" display="M_C_LR_LS" xr:uid="{AD9E9D05-1578-462F-9637-CEA0D7F7BCE5}"/>
    <hyperlink ref="D220" location="M_DRB1_LR_LS" display="M_DRB1_LR_LS" xr:uid="{5BB6CA56-2D10-47C7-804D-177EB6D7A1DA}"/>
    <hyperlink ref="D227" location="M_DQA1_LR_LS" display="M_DQA1_LR_LS" xr:uid="{22ED1A9A-9BCB-4A75-8A90-26E7A176E0D1}"/>
    <hyperlink ref="D228" location="M_DQB1_LR_LS" display="M_DQB1_LR_LS" xr:uid="{456EADAE-9E30-4FDB-AC24-9E09F9C5E273}"/>
    <hyperlink ref="D231" location="M_A_LR_LS" display="M_A_LR_LS" xr:uid="{8C4F8BED-FE39-453D-AB28-D2CB668E4CA8}"/>
    <hyperlink ref="D232" location="M_B_LR_LS" display="M_B_LR_LS" xr:uid="{68C6B4F0-EE87-4DFC-ACBF-8ABD176FC6D1}"/>
    <hyperlink ref="D233" location="M_C_LR_LS" display="M_C_LR_LS" xr:uid="{0DE8BD4A-690E-4A12-8952-1A693337CB3F}"/>
    <hyperlink ref="D234" location="M_DRB1_LR_LS" display="M_DRB1_LR_LS" xr:uid="{89BBC45A-7C59-442E-9C11-18244E2E1AAD}"/>
    <hyperlink ref="D238" location="M_DQA1_LR_LS" display="M_DQA1_LR_LS" xr:uid="{8DD6CF75-BF01-48F5-A5EB-0C92945E3120}"/>
    <hyperlink ref="D239" location="M_DQB1_LR_LS" display="M_DQB1_LR_LS" xr:uid="{9A17D24B-68F9-4E40-A7FD-583499D7C02A}"/>
    <hyperlink ref="D166" location="M_anti_HLA_E" display="M_anti_HLA_E" xr:uid="{99274792-1945-430D-B37B-E66E33EADF75}"/>
    <hyperlink ref="D173" location="M_anti_HLA_E" display="M_anti_HLA_E" xr:uid="{9B676EAA-30A2-4BAD-A5A8-137D9BDA5D72}"/>
    <hyperlink ref="D180" location="M_anti_HLA_E" display="M_anti_HLA_E" xr:uid="{AFE96D28-718D-4BB4-A1DF-D9B224C10B38}"/>
    <hyperlink ref="D167" location="M_anti_HLA_II_E" display="M_anti_HLA_II_E" xr:uid="{C18C6B1D-EC00-4D77-9162-1B676C44AB28}"/>
    <hyperlink ref="D174" location="M_anti_HLA_II_E" display="M_anti_HLA_II_E" xr:uid="{B840817B-22C0-4DF8-BE6C-A6780A32E6BF}"/>
    <hyperlink ref="D181" location="M_anti_HLA_II_E" display="M_anti_HLA_II_E" xr:uid="{DA5630D1-B256-4244-9B76-668616CA96AE}"/>
    <hyperlink ref="D168" location="M_Recent_XM" display="M_Recent_XM" xr:uid="{87F965BE-F7B1-4B1D-8392-05BC3D277AF5}"/>
    <hyperlink ref="D175" location="M_Recent_XM" display="M_Recent_XM" xr:uid="{FC8C1F10-0A72-46FA-B12D-89DADDE20078}"/>
    <hyperlink ref="D182" location="M_Recent_XM" display="M_Recent_XM" xr:uid="{FFBD6E3C-A03A-42DA-B7E6-1AD5892B19DC}"/>
    <hyperlink ref="D170" location="M_Prosp_XM_niet_nier" display="M_Prosp_XM_niet-nier" xr:uid="{DFE5084C-8E38-4F19-B02C-B72B0AFF7C86}"/>
    <hyperlink ref="D177" location="M_Prosp_XM_niet_nier" display="M_Prosp_XM_niet-nier" xr:uid="{BF61D939-1DE5-4966-A60A-FD7629F17F0F}"/>
    <hyperlink ref="D159" location="M_anti_HLA_E" display="M_anti_HLA_E" xr:uid="{9AEA7A15-1601-4E5F-A4F0-D567C5768DFB}"/>
    <hyperlink ref="D187" location="M_anti_HLA_E" display="M_anti_HLA_E" xr:uid="{FDA2797B-2ACF-49B6-B36A-D97CF6C26DD7}"/>
    <hyperlink ref="D189" location="M_anti_HLA_E" display="M_anti_HLA_E" xr:uid="{DD10F26B-0099-41BA-B117-0C0F40EF2B5F}"/>
    <hyperlink ref="D191" location="M_anti_HLA_E" display="M_anti_HLA_E" xr:uid="{04F8BC7D-0EA3-4698-91D3-4845CFA79D11}"/>
    <hyperlink ref="D193" location="M_anti_HLA_E" display="M_anti_HLA_E" xr:uid="{B591A89E-9245-4235-A75D-88172F59DC0B}"/>
    <hyperlink ref="D195" location="M_anti_HLA_E" display="M_anti_HLA_E" xr:uid="{8356E6F2-BF09-4FD7-B3F3-715BBF729457}"/>
    <hyperlink ref="D197" location="M_anti_HLA_E" display="M_anti_HLA_E" xr:uid="{6A9DBE95-891A-4468-8A09-281C8F320BFB}"/>
    <hyperlink ref="D160" location="M_anti_HLA_II_E" display="M_anti_HLA_II_E" xr:uid="{A43DFA4C-4273-4E48-822D-E95D9D65E901}"/>
    <hyperlink ref="D188" location="M_anti_HLA_II_E" display="M_anti_HLA_II_E" xr:uid="{3A84BFD6-14F1-4103-9269-725043FD31A4}"/>
    <hyperlink ref="D190" location="M_anti_HLA_II_E" display="M_anti_HLA_II_E" xr:uid="{DA0ECD1B-770A-4563-823E-8E5557BCF318}"/>
    <hyperlink ref="D192" location="M_anti_HLA_II_E" display="M_anti_HLA_II_E" xr:uid="{8478205B-58F0-478F-8043-D3D5BE3C71D8}"/>
    <hyperlink ref="D194" location="M_anti_HLA_II_E" display="M_anti_HLA_II_E" xr:uid="{FD73804F-8F6E-4F36-A0A3-FCAEECA62718}"/>
    <hyperlink ref="D196" location="M_anti_HLA_II_E" display="M_anti_HLA_II_E" xr:uid="{8336F024-5F0B-43B7-9C45-2589177E1898}"/>
    <hyperlink ref="D198" location="M_anti_HLA_II_E" display="M_anti_HLA_II_E" xr:uid="{631125DD-9EAC-492E-831B-2A5CD9A83B58}"/>
    <hyperlink ref="D161" location="M_Recent_XM" display="M_Recent_XM" xr:uid="{08838D35-CB5B-4DE3-A219-1AC07C629FE9}"/>
    <hyperlink ref="D214" location="M_DQA1_LR_LS" display="M_DQA1_LR_LS" xr:uid="{224D3797-26DD-4C95-9BCE-6002635F3F23}"/>
    <hyperlink ref="D215" location="M_DQB1_LR_LS" display="M_DQB1_LR_LS" xr:uid="{3B5D01B7-1F0F-4A93-B5BE-D87345AD9313}"/>
    <hyperlink ref="D200" location="Bw_4" display="Bw4" xr:uid="{ECAE53C0-0703-44BC-9606-90AFD47A7E07}"/>
    <hyperlink ref="D201" location="'Mastertabel HILA 20190515'!A310" display="Bw6" xr:uid="{CF327CA7-E32D-4C87-BA36-7C6147F74A05}"/>
    <hyperlink ref="D130" location="M_CDC_DTT" display="M_CDC_DTT" xr:uid="{BB2941A5-73CE-4A5A-BE0A-C8666ADEBBAC}"/>
    <hyperlink ref="D127" location="M_recent_AutoXM" display="M_recent_AutoXM" xr:uid="{FB3E4BED-62A8-42AC-AFBA-D27691958660}"/>
    <hyperlink ref="D124" location="M_Recent_XM" display="M_Recent_XM" xr:uid="{D9935B02-2AEF-4B6C-AA2E-68FD036966D3}"/>
    <hyperlink ref="D119" location="M_Recent_XM" display="M_Recent_XM" xr:uid="{DB6A8501-779F-4312-953C-D891156A786F}"/>
    <hyperlink ref="D129" location="M_anti_HLA_II_E" display="M_anti_HLA_II_E" xr:uid="{DD42A788-4DAF-42D8-B4CE-8DE23A3B99F1}"/>
    <hyperlink ref="D123" location="M_anti_HLA_II_E" display="M_anti_HLA_II_E" xr:uid="{4685C341-4767-4D91-B698-545B779DD4CC}"/>
    <hyperlink ref="D117" location="M_anti_HLA_II_E" display="M_anti_HLA_II_E" xr:uid="{76F8F871-829A-4E1A-B67C-D538DF25BD4D}"/>
    <hyperlink ref="D128" location="M_anti_HLA_E" display="M_anti_HLA_E" xr:uid="{73718865-6C67-4A8B-85C9-999E47CDA8F4}"/>
    <hyperlink ref="D122" location="M_anti_HLA_E" display="M_anti_HLA_E" xr:uid="{17F3D940-2FBC-4D6D-B660-EBC2EEDD2716}"/>
    <hyperlink ref="D116" location="M_anti_HLA_E" display="M_anti_HLA_E" xr:uid="{39DCB923-0B0C-47E3-B629-BD7A3A8E68D6}"/>
    <hyperlink ref="D79" location="M_anti_HLA_E" display="M_anti_HLA_E" xr:uid="{5BDC348B-7533-4454-899A-9EA2B9BD1AEE}"/>
    <hyperlink ref="D85" location="M_anti_HLA_E" display="M_anti_HLA_E" xr:uid="{2C8A4DC0-D49A-4C65-84CF-3A4FC17B0C8D}"/>
    <hyperlink ref="D88" location="M_anti_HLA_E" display="M_anti_HLA_E" xr:uid="{30ADD2B1-0F25-4168-983F-59F68CDE7EED}"/>
    <hyperlink ref="D104" location="M_anti_HLA_E" display="M_anti_HLA_E" xr:uid="{9D54396D-735F-413F-B568-549D8B22A75B}"/>
    <hyperlink ref="D80" location="M_anti_HLA_II_E" display="M_anti_HLA_II_E" xr:uid="{57F21B79-F5B3-4C92-943C-55FAB80B87B1}"/>
    <hyperlink ref="D82" location="M_anti_HLA_II_E" display="M_anti_HLA_II_E" xr:uid="{D6C075F3-1E60-4101-8632-56533EB66BEA}"/>
    <hyperlink ref="D81" location="M_anti_HLA_E" display="M_anti_HLA_E" xr:uid="{263A5534-541A-4A65-9C4C-8B826C0888A9}"/>
    <hyperlink ref="D86" location="M_anti_HLA_II_E" display="M_anti_HLA_II_E" xr:uid="{CD90192C-4168-4D54-BB34-D7162D0979B2}"/>
    <hyperlink ref="D89" location="M_anti_HLA_II_E" display="M_anti_HLA_II_E" xr:uid="{42EAE42B-8599-48E0-8F36-53B1D6463AF0}"/>
    <hyperlink ref="D105" location="M_anti_HLA_II_E" display="M_anti_HLA_II_E" xr:uid="{B2A0A604-2EF3-4907-AEE0-88C83E9722E0}"/>
    <hyperlink ref="D91" location="M_LSA1" display="M_LSA1" xr:uid="{DBEF7D35-C78C-4692-92F0-186F3473D124}"/>
    <hyperlink ref="D92" location="M_LSA2" display="M_LSA2" xr:uid="{14211904-6B79-42D0-BFED-5AEC815488AF}"/>
    <hyperlink ref="D93" location="M_LSAx1" display="M_LSAx1" xr:uid="{811433D5-21CC-4CB9-9637-47766136D947}"/>
    <hyperlink ref="D94" location="M_LSAx2" display="M_LSAx2" xr:uid="{691972E2-DA52-4B07-8974-6BC001942CAC}"/>
    <hyperlink ref="D95" location="M_CDC_DTT" display="M_CDC_DTT" xr:uid="{65AA084A-849A-409D-B36F-839F4EFD69A8}"/>
    <hyperlink ref="D98" location="M_LSA1" display="M_LSA1" xr:uid="{F9E6561D-FFBD-4F9E-BAC5-74A428C50856}"/>
    <hyperlink ref="D99" location="M_LSA2" display="M_LSA2" xr:uid="{D6388AFD-8F17-4163-B02E-8A85EE2E8109}"/>
    <hyperlink ref="D100" location="M_LSAx1" display="M_LSAx1" xr:uid="{9BB400B8-72B1-48B3-AE5C-796AAC0AE0A4}"/>
    <hyperlink ref="D101" location="M_LSAx2" display="M_LSAx2" xr:uid="{C2D521A7-B393-4069-B31F-9A32E2D6523A}"/>
    <hyperlink ref="D102" location="M_CDC_DTT" display="M_CDC_DTT" xr:uid="{2B164B91-5617-4301-B61B-DD99175EBF57}"/>
    <hyperlink ref="D83" location="M_CDC" display="M_CDC" xr:uid="{1C1D254F-F174-4FA5-9D92-2477EB1F3FDD}"/>
    <hyperlink ref="D87" location="M_CDC" display="M_CDC" xr:uid="{0A8CC5D5-DE78-4836-BA14-F225961981A9}"/>
    <hyperlink ref="D90" location="M_CDC" display="M_CDC" xr:uid="{E6CE58A9-0187-47F3-872A-4EE125AE8DE5}"/>
    <hyperlink ref="D49" location="M_anti_HLA_E" display="M_anti_HLA_E" xr:uid="{57F13C32-8443-46E5-B900-6EBDBE8DF9ED}"/>
    <hyperlink ref="D64" location="M_anti_HLA_E" display="M_anti_HLA_E" xr:uid="{49216484-CD41-4939-A086-C41D66BBD30E}"/>
    <hyperlink ref="D56" location="M_anti_HLA_E" display="M_anti_HLA_E" xr:uid="{83B760FE-C3C9-4964-81B0-168902D35325}"/>
    <hyperlink ref="D50" location="M_anti_HLA_II_E" display="M_anti_HLA_II_E" xr:uid="{8783861C-C08E-48B9-ACEF-EE2C02029417}"/>
    <hyperlink ref="D65" location="M_anti_HLA_II_E" display="M_anti_HLA_II_E" xr:uid="{13F1EC5F-C7E6-46CE-9370-D58205416D0C}"/>
    <hyperlink ref="D57" location="M_anti_HLA_II_E" display="M_anti_HLA_II_E" xr:uid="{A86E659E-E15E-4565-94FA-3594C30C853D}"/>
    <hyperlink ref="D43" location="Am_Definitief" display="M_A_LR_SSO" xr:uid="{85926EA3-0AA3-4DE0-8AB9-B7DA82BDECC6}"/>
    <hyperlink ref="D44" location="Bm_Definitief" display="M_B_LR_SSO" xr:uid="{E87283C4-73F9-4C43-939E-E0B62C49CB02}"/>
    <hyperlink ref="D45" location="Cm_Definitief" display="M_C_LR_SSO" xr:uid="{D736D422-E4F7-4D90-9EC3-63C35F29A8A2}"/>
    <hyperlink ref="D46" location="DRB1_1" display="M_DRB1_LR_SSO" xr:uid="{B5256945-FA81-4363-8AFB-AF368F7146D7}"/>
    <hyperlink ref="D47" location="DQB1m_Definitief" display="M_DQB1_LR_SSO" xr:uid="{C9B786A1-D7D5-4395-ADD6-81AD986C5BB4}"/>
    <hyperlink ref="D51" location="Am_Definitief" display="M_A_LR_SSO" xr:uid="{5C084411-0818-4C24-B71C-AAEB5A09E902}"/>
    <hyperlink ref="D52" location="Bm_Definitief" display="M_B_LR_SSO" xr:uid="{1B7DC5E0-481C-427B-A6D4-948C07961272}"/>
    <hyperlink ref="D53" location="Cm_Definitief" display="M_C_LR_SSO" xr:uid="{FF5BF531-177A-4490-B309-40FE733438E8}"/>
    <hyperlink ref="D54" location="DRB1_1" display="M_DRB1_LR_SSO" xr:uid="{6B90AA10-6628-4C28-B89E-EAE51C48FF5F}"/>
    <hyperlink ref="D55" location="DQB1m_Definitief" display="M_DQB1_LR_SSO" xr:uid="{1CBF2AFD-7D33-435A-ACE7-C54DEF1098A8}"/>
    <hyperlink ref="D58" location="Am_Definitief" display="M_A_LR_SSO" xr:uid="{5174FB8F-F8CF-4DB4-8D43-C69F511DD616}"/>
    <hyperlink ref="D59" location="Bm_Definitief" display="M_B_LR_SSO" xr:uid="{79ACCDBB-25CB-446C-A777-0C8961AEA584}"/>
    <hyperlink ref="D60" location="Cm_Definitief" display="M_C_LR_SSO" xr:uid="{9399CD42-2EFC-412D-9F77-6867A98BF62F}"/>
    <hyperlink ref="D61" location="DRB1_1" display="M_DRB1_LR_SSO" xr:uid="{6E256C66-ECEE-4A56-B31B-4719E4CF5F73}"/>
    <hyperlink ref="D62" location="DQB1m_Definitief" display="M_DQB1_LR_SSO" xr:uid="{D2CF625F-EBE2-4CD0-805E-F5AC1F70E361}"/>
    <hyperlink ref="D48" location="M_CDC" display="M_CDC" xr:uid="{CF0373E5-C195-4B53-8CF7-08B1803616CB}"/>
    <hyperlink ref="D63" location="M_CDC" display="M_CDC" xr:uid="{DEC8F52E-35DA-4076-811E-8DCBB979BB8C}"/>
    <hyperlink ref="D207" location="M_DRB1_LR_LS" display="M_DRB1_LR_LS" xr:uid="{E5025DB5-C3DA-4A91-BDC4-2561A331A1F5}"/>
    <hyperlink ref="D206" location="M_C_LR_LS" display="M_C_LR_LS" xr:uid="{9D1248D6-E46B-4EAD-A173-4399387C3C4A}"/>
    <hyperlink ref="D205" location="M_B_LR_LS" display="M_B_LR_LS" xr:uid="{DDA1975B-992B-4A8C-B7E1-E61005B9423F}"/>
    <hyperlink ref="D204" location="M_A_LR_LS" display="M_A_LR_LS" xr:uid="{9FAEB591-0E3B-4898-8A41-B0FB0B900E85}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&amp;L&amp;"Segoe UI,Standaard"&amp;8Documentnr.:
GEG-00356&amp;C&amp;"Segoe UI,Vet"&amp;10&amp;UMastertabel LKB&amp;R&amp;"Segoe UI,Standaard"&amp;8Werkblad:
&amp;A</oddHeader>
    <oddFooter>&amp;L&amp;"Segoe UI,Standaard"&amp;8Datum laatste wijziging werkblad: 2024 09 13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3C949-CBC6-4AD9-B1BE-F3035F790C23}">
  <sheetPr codeName="Blad10" filterMode="1"/>
  <dimension ref="A1:N2427"/>
  <sheetViews>
    <sheetView view="pageLayout" topLeftCell="C1" zoomScaleNormal="100" workbookViewId="0">
      <selection activeCell="E21" sqref="E21"/>
    </sheetView>
  </sheetViews>
  <sheetFormatPr defaultColWidth="9" defaultRowHeight="16" x14ac:dyDescent="0.45"/>
  <cols>
    <col min="1" max="1" width="26.33203125" style="166" customWidth="1"/>
    <col min="2" max="2" width="19.33203125" style="166" bestFit="1" customWidth="1"/>
    <col min="3" max="3" width="60.25" style="166" customWidth="1"/>
    <col min="4" max="4" width="7.75" style="166" hidden="1" customWidth="1"/>
    <col min="5" max="6" width="18.33203125" style="166" hidden="1" customWidth="1"/>
    <col min="7" max="7" width="17.75" style="166" hidden="1" customWidth="1"/>
    <col min="8" max="8" width="5.33203125" style="166" hidden="1" customWidth="1"/>
    <col min="9" max="9" width="3.25" style="166" hidden="1" customWidth="1"/>
    <col min="10" max="10" width="10.75" style="166" hidden="1" customWidth="1"/>
    <col min="11" max="11" width="21.75" style="166" hidden="1" customWidth="1"/>
    <col min="12" max="12" width="5.33203125" style="166" hidden="1" customWidth="1"/>
    <col min="13" max="13" width="7" style="166" hidden="1" customWidth="1"/>
    <col min="14" max="16384" width="9" style="166"/>
  </cols>
  <sheetData>
    <row r="1" spans="1:14" x14ac:dyDescent="0.45">
      <c r="A1" s="163">
        <f>COLUMN()</f>
        <v>1</v>
      </c>
      <c r="B1" s="163">
        <f>COLUMN()</f>
        <v>2</v>
      </c>
      <c r="C1" s="163">
        <f>COLUMN()</f>
        <v>3</v>
      </c>
      <c r="D1" s="163">
        <f>COLUMN()</f>
        <v>4</v>
      </c>
      <c r="E1" s="163">
        <f>COLUMN()</f>
        <v>5</v>
      </c>
      <c r="F1" s="163">
        <f>COLUMN()</f>
        <v>6</v>
      </c>
      <c r="G1" s="163">
        <f>COLUMN()</f>
        <v>7</v>
      </c>
      <c r="H1" s="163">
        <f>COLUMN()</f>
        <v>8</v>
      </c>
      <c r="I1" s="163">
        <f>COLUMN()</f>
        <v>9</v>
      </c>
      <c r="J1" s="163">
        <f>COLUMN()</f>
        <v>10</v>
      </c>
      <c r="K1" s="163">
        <f>COLUMN()</f>
        <v>11</v>
      </c>
      <c r="L1" s="163">
        <f>COLUMN()</f>
        <v>12</v>
      </c>
      <c r="M1" s="163">
        <f>COLUMN()</f>
        <v>13</v>
      </c>
      <c r="N1" s="163">
        <f>COLUMN()</f>
        <v>14</v>
      </c>
    </row>
    <row r="2" spans="1:14" x14ac:dyDescent="0.45">
      <c r="A2" s="165" t="s">
        <v>2290</v>
      </c>
      <c r="B2" s="165" t="s">
        <v>8918</v>
      </c>
      <c r="C2" s="165" t="s">
        <v>8919</v>
      </c>
      <c r="D2" s="165" t="s">
        <v>3746</v>
      </c>
      <c r="E2" s="165" t="s">
        <v>8921</v>
      </c>
      <c r="F2" s="165" t="s">
        <v>8922</v>
      </c>
      <c r="G2" s="165" t="s">
        <v>403</v>
      </c>
      <c r="H2" s="165" t="s">
        <v>8916</v>
      </c>
      <c r="I2" s="165" t="s">
        <v>8917</v>
      </c>
      <c r="J2" s="165" t="s">
        <v>8920</v>
      </c>
      <c r="K2" s="165" t="s">
        <v>3949</v>
      </c>
      <c r="L2" s="165" t="s">
        <v>8923</v>
      </c>
      <c r="M2" s="165" t="s">
        <v>409</v>
      </c>
    </row>
    <row r="3" spans="1:14" x14ac:dyDescent="0.45">
      <c r="A3" s="166" t="s">
        <v>4013</v>
      </c>
      <c r="B3" s="166" t="s">
        <v>5403</v>
      </c>
      <c r="C3" s="166" t="s">
        <v>5404</v>
      </c>
      <c r="D3" s="166" t="s">
        <v>185</v>
      </c>
      <c r="E3" s="166" t="s">
        <v>2524</v>
      </c>
      <c r="F3" s="166" t="s">
        <v>2798</v>
      </c>
      <c r="G3" s="166" t="s">
        <v>2524</v>
      </c>
      <c r="H3" s="166" t="s">
        <v>2524</v>
      </c>
      <c r="I3" s="166" t="s">
        <v>2524</v>
      </c>
      <c r="J3" s="166" t="s">
        <v>2524</v>
      </c>
      <c r="K3" s="166" t="s">
        <v>5405</v>
      </c>
      <c r="L3" s="166" t="s">
        <v>2524</v>
      </c>
      <c r="M3" s="166">
        <v>1929</v>
      </c>
      <c r="N3" s="166" t="str">
        <f>_xlfn.IFNA(VLOOKUP($C3,'20201102 Property'!C:C,1,FALSE),"FR")</f>
        <v>anti-A methode 1</v>
      </c>
    </row>
    <row r="4" spans="1:14" x14ac:dyDescent="0.45">
      <c r="A4" s="166" t="s">
        <v>4014</v>
      </c>
      <c r="B4" s="166" t="s">
        <v>4014</v>
      </c>
      <c r="C4" s="166" t="s">
        <v>5406</v>
      </c>
      <c r="D4" s="166" t="s">
        <v>185</v>
      </c>
      <c r="E4" s="166" t="s">
        <v>2524</v>
      </c>
      <c r="F4" s="166" t="s">
        <v>2798</v>
      </c>
      <c r="G4" s="166" t="s">
        <v>2524</v>
      </c>
      <c r="H4" s="166" t="s">
        <v>2524</v>
      </c>
      <c r="I4" s="166" t="s">
        <v>2524</v>
      </c>
      <c r="J4" s="166" t="s">
        <v>2524</v>
      </c>
      <c r="K4" s="166" t="s">
        <v>5407</v>
      </c>
      <c r="L4" s="166" t="s">
        <v>2524</v>
      </c>
      <c r="M4" s="166">
        <v>1932</v>
      </c>
      <c r="N4" s="166" t="str">
        <f>_xlfn.IFNA(VLOOKUP($C4,'20201102 Property'!C:C,1,FALSE),"FR")</f>
        <v>anti-AB methode 1</v>
      </c>
    </row>
    <row r="5" spans="1:14" x14ac:dyDescent="0.45">
      <c r="A5" s="166" t="s">
        <v>2809</v>
      </c>
      <c r="B5" s="166" t="s">
        <v>5408</v>
      </c>
      <c r="C5" s="166" t="s">
        <v>2810</v>
      </c>
      <c r="D5" s="166" t="s">
        <v>185</v>
      </c>
      <c r="E5" s="166" t="s">
        <v>2524</v>
      </c>
      <c r="F5" s="166" t="s">
        <v>2798</v>
      </c>
      <c r="G5" s="166" t="s">
        <v>2524</v>
      </c>
      <c r="H5" s="166" t="s">
        <v>2524</v>
      </c>
      <c r="I5" s="166" t="s">
        <v>2524</v>
      </c>
      <c r="J5" s="166" t="s">
        <v>2811</v>
      </c>
      <c r="K5" s="166" t="s">
        <v>2809</v>
      </c>
      <c r="L5" s="166" t="s">
        <v>2524</v>
      </c>
      <c r="M5" s="166">
        <v>98565</v>
      </c>
      <c r="N5" s="166" t="str">
        <f>_xlfn.IFNA(VLOOKUP($C5,'20201102 Property'!C:C,1,FALSE),"FR")</f>
        <v>anti-AB</v>
      </c>
    </row>
    <row r="6" spans="1:14" x14ac:dyDescent="0.45">
      <c r="A6" s="166" t="s">
        <v>2799</v>
      </c>
      <c r="B6" s="166" t="s">
        <v>5409</v>
      </c>
      <c r="C6" s="166" t="s">
        <v>2800</v>
      </c>
      <c r="D6" s="166" t="s">
        <v>185</v>
      </c>
      <c r="E6" s="166" t="s">
        <v>2524</v>
      </c>
      <c r="F6" s="166" t="s">
        <v>2798</v>
      </c>
      <c r="G6" s="166" t="s">
        <v>2524</v>
      </c>
      <c r="H6" s="166" t="s">
        <v>2524</v>
      </c>
      <c r="I6" s="166" t="s">
        <v>2524</v>
      </c>
      <c r="J6" s="166" t="s">
        <v>2802</v>
      </c>
      <c r="K6" s="166" t="s">
        <v>2799</v>
      </c>
      <c r="L6" s="166" t="s">
        <v>2524</v>
      </c>
      <c r="M6" s="166">
        <v>98417</v>
      </c>
      <c r="N6" s="166" t="str">
        <f>_xlfn.IFNA(VLOOKUP($C6,'20201102 Property'!C:C,1,FALSE),"FR")</f>
        <v>anti-A</v>
      </c>
    </row>
    <row r="7" spans="1:14" x14ac:dyDescent="0.45">
      <c r="A7" s="166" t="s">
        <v>4015</v>
      </c>
      <c r="B7" s="166" t="s">
        <v>4015</v>
      </c>
      <c r="C7" s="166" t="s">
        <v>5410</v>
      </c>
      <c r="D7" s="166" t="s">
        <v>185</v>
      </c>
      <c r="E7" s="166" t="s">
        <v>2524</v>
      </c>
      <c r="F7" s="166" t="s">
        <v>2798</v>
      </c>
      <c r="G7" s="166" t="s">
        <v>2524</v>
      </c>
      <c r="H7" s="166" t="s">
        <v>2524</v>
      </c>
      <c r="I7" s="166" t="s">
        <v>2524</v>
      </c>
      <c r="J7" s="166" t="s">
        <v>2524</v>
      </c>
      <c r="K7" s="166" t="s">
        <v>5411</v>
      </c>
      <c r="L7" s="166" t="s">
        <v>2524</v>
      </c>
      <c r="M7" s="166">
        <v>1923</v>
      </c>
      <c r="N7" s="166" t="str">
        <f>_xlfn.IFNA(VLOOKUP($C7,'20201102 Property'!C:C,1,FALSE),"FR")</f>
        <v>Anti-B methode 1</v>
      </c>
    </row>
    <row r="8" spans="1:14" x14ac:dyDescent="0.45">
      <c r="A8" s="166" t="s">
        <v>2806</v>
      </c>
      <c r="B8" s="166" t="s">
        <v>5412</v>
      </c>
      <c r="C8" s="166" t="s">
        <v>2807</v>
      </c>
      <c r="D8" s="166" t="s">
        <v>185</v>
      </c>
      <c r="E8" s="166" t="s">
        <v>2524</v>
      </c>
      <c r="F8" s="166" t="s">
        <v>2798</v>
      </c>
      <c r="G8" s="166" t="s">
        <v>2524</v>
      </c>
      <c r="H8" s="166" t="s">
        <v>2524</v>
      </c>
      <c r="I8" s="166" t="s">
        <v>2524</v>
      </c>
      <c r="J8" s="166" t="s">
        <v>2808</v>
      </c>
      <c r="K8" s="166" t="s">
        <v>2806</v>
      </c>
      <c r="L8" s="166" t="s">
        <v>2524</v>
      </c>
      <c r="M8" s="166">
        <v>98569</v>
      </c>
      <c r="N8" s="166" t="str">
        <f>_xlfn.IFNA(VLOOKUP($C8,'20201102 Property'!C:C,1,FALSE),"FR")</f>
        <v>Anti-B</v>
      </c>
    </row>
    <row r="9" spans="1:14" x14ac:dyDescent="0.45">
      <c r="A9" s="166" t="s">
        <v>2856</v>
      </c>
      <c r="B9" s="166" t="s">
        <v>5413</v>
      </c>
      <c r="C9" s="166" t="s">
        <v>2857</v>
      </c>
      <c r="D9" s="166" t="s">
        <v>185</v>
      </c>
      <c r="E9" s="166" t="s">
        <v>2524</v>
      </c>
      <c r="F9" s="166" t="s">
        <v>2798</v>
      </c>
      <c r="G9" s="166" t="s">
        <v>2524</v>
      </c>
      <c r="H9" s="166" t="s">
        <v>2524</v>
      </c>
      <c r="I9" s="166" t="s">
        <v>2524</v>
      </c>
      <c r="J9" s="166" t="s">
        <v>2858</v>
      </c>
      <c r="K9" s="166" t="s">
        <v>2855</v>
      </c>
      <c r="L9" s="166" t="s">
        <v>2524</v>
      </c>
      <c r="M9" s="166">
        <v>1957</v>
      </c>
      <c r="N9" s="166" t="str">
        <f>_xlfn.IFNA(VLOOKUP($C9,'20201102 Property'!C:C,1,FALSE),"FR")</f>
        <v>anti-C</v>
      </c>
    </row>
    <row r="10" spans="1:14" x14ac:dyDescent="0.45">
      <c r="A10" s="166" t="s">
        <v>4016</v>
      </c>
      <c r="B10" s="166" t="s">
        <v>2856</v>
      </c>
      <c r="C10" s="166" t="s">
        <v>5414</v>
      </c>
      <c r="D10" s="166" t="s">
        <v>185</v>
      </c>
      <c r="E10" s="166" t="s">
        <v>2524</v>
      </c>
      <c r="F10" s="166" t="s">
        <v>2798</v>
      </c>
      <c r="G10" s="166" t="s">
        <v>2524</v>
      </c>
      <c r="H10" s="166" t="s">
        <v>2524</v>
      </c>
      <c r="I10" s="166" t="s">
        <v>2524</v>
      </c>
      <c r="J10" s="166" t="s">
        <v>2524</v>
      </c>
      <c r="K10" s="166" t="s">
        <v>4016</v>
      </c>
      <c r="L10" s="166" t="s">
        <v>2524</v>
      </c>
      <c r="M10" s="166">
        <v>98655</v>
      </c>
      <c r="N10" s="166" t="str">
        <f>_xlfn.IFNA(VLOOKUP($C10,'20201102 Property'!C:C,1,FALSE),"FR")</f>
        <v>anti-C methode 1</v>
      </c>
    </row>
    <row r="11" spans="1:14" x14ac:dyDescent="0.45">
      <c r="A11" s="166" t="s">
        <v>4017</v>
      </c>
      <c r="B11" s="166" t="s">
        <v>4017</v>
      </c>
      <c r="C11" s="166" t="s">
        <v>5415</v>
      </c>
      <c r="D11" s="166" t="s">
        <v>185</v>
      </c>
      <c r="E11" s="166" t="s">
        <v>2524</v>
      </c>
      <c r="F11" s="166" t="s">
        <v>2798</v>
      </c>
      <c r="G11" s="166" t="s">
        <v>2524</v>
      </c>
      <c r="H11" s="166" t="s">
        <v>2524</v>
      </c>
      <c r="I11" s="166" t="s">
        <v>2524</v>
      </c>
      <c r="J11" s="166" t="s">
        <v>2524</v>
      </c>
      <c r="K11" s="166" t="s">
        <v>5416</v>
      </c>
      <c r="L11" s="166" t="s">
        <v>2524</v>
      </c>
      <c r="M11" s="166">
        <v>1950</v>
      </c>
      <c r="N11" s="166" t="str">
        <f>_xlfn.IFNA(VLOOKUP($C11,'20201102 Property'!C:C,1,FALSE),"FR")</f>
        <v>anti-D methode 1</v>
      </c>
    </row>
    <row r="12" spans="1:14" x14ac:dyDescent="0.45">
      <c r="A12" s="166" t="s">
        <v>2812</v>
      </c>
      <c r="B12" s="166" t="s">
        <v>5417</v>
      </c>
      <c r="C12" s="166" t="s">
        <v>2813</v>
      </c>
      <c r="D12" s="166" t="s">
        <v>185</v>
      </c>
      <c r="E12" s="166" t="s">
        <v>2524</v>
      </c>
      <c r="F12" s="166" t="s">
        <v>2798</v>
      </c>
      <c r="G12" s="166" t="s">
        <v>2524</v>
      </c>
      <c r="H12" s="166" t="s">
        <v>2524</v>
      </c>
      <c r="I12" s="166" t="s">
        <v>2524</v>
      </c>
      <c r="J12" s="166" t="s">
        <v>2814</v>
      </c>
      <c r="K12" s="166" t="s">
        <v>2812</v>
      </c>
      <c r="L12" s="166" t="s">
        <v>2524</v>
      </c>
      <c r="M12" s="166">
        <v>98595</v>
      </c>
      <c r="N12" s="166" t="str">
        <f>_xlfn.IFNA(VLOOKUP($C12,'20201102 Property'!C:C,1,FALSE),"FR")</f>
        <v>anti-D</v>
      </c>
    </row>
    <row r="13" spans="1:14" x14ac:dyDescent="0.45">
      <c r="A13" s="166" t="s">
        <v>2863</v>
      </c>
      <c r="B13" s="166" t="s">
        <v>5418</v>
      </c>
      <c r="C13" s="166" t="s">
        <v>7708</v>
      </c>
      <c r="D13" s="166" t="s">
        <v>185</v>
      </c>
      <c r="E13" s="166" t="s">
        <v>2524</v>
      </c>
      <c r="F13" s="166" t="s">
        <v>2798</v>
      </c>
      <c r="G13" s="166" t="s">
        <v>2524</v>
      </c>
      <c r="H13" s="166" t="s">
        <v>2524</v>
      </c>
      <c r="I13" s="166" t="s">
        <v>2524</v>
      </c>
      <c r="J13" s="166" t="s">
        <v>2864</v>
      </c>
      <c r="K13" s="166" t="s">
        <v>2862</v>
      </c>
      <c r="L13" s="166" t="s">
        <v>2524</v>
      </c>
      <c r="M13" s="166">
        <v>1970</v>
      </c>
      <c r="N13" s="166" t="str">
        <f>_xlfn.IFNA(VLOOKUP($C13,'20201102 Property'!C:C,1,FALSE),"FR")</f>
        <v>anti-E</v>
      </c>
    </row>
    <row r="14" spans="1:14" x14ac:dyDescent="0.45">
      <c r="A14" s="166" t="s">
        <v>4018</v>
      </c>
      <c r="B14" s="166" t="s">
        <v>2863</v>
      </c>
      <c r="C14" s="166" t="s">
        <v>5419</v>
      </c>
      <c r="D14" s="166" t="s">
        <v>185</v>
      </c>
      <c r="E14" s="166" t="s">
        <v>2524</v>
      </c>
      <c r="F14" s="166" t="s">
        <v>2798</v>
      </c>
      <c r="G14" s="166" t="s">
        <v>2524</v>
      </c>
      <c r="H14" s="166" t="s">
        <v>2524</v>
      </c>
      <c r="I14" s="166" t="s">
        <v>2524</v>
      </c>
      <c r="J14" s="166" t="s">
        <v>2524</v>
      </c>
      <c r="K14" s="166" t="s">
        <v>4018</v>
      </c>
      <c r="L14" s="166" t="s">
        <v>2524</v>
      </c>
      <c r="M14" s="166">
        <v>98662</v>
      </c>
      <c r="N14" s="166" t="str">
        <f>_xlfn.IFNA(VLOOKUP($C14,'20201102 Property'!C:C,1,FALSE),"FR")</f>
        <v>anti-E methode 1</v>
      </c>
    </row>
    <row r="15" spans="1:14" x14ac:dyDescent="0.45">
      <c r="A15" s="166" t="s">
        <v>2860</v>
      </c>
      <c r="B15" s="166" t="s">
        <v>5420</v>
      </c>
      <c r="C15" s="166" t="s">
        <v>7709</v>
      </c>
      <c r="D15" s="166" t="s">
        <v>185</v>
      </c>
      <c r="E15" s="166" t="s">
        <v>2524</v>
      </c>
      <c r="F15" s="166" t="s">
        <v>2798</v>
      </c>
      <c r="G15" s="166" t="s">
        <v>2524</v>
      </c>
      <c r="H15" s="166" t="s">
        <v>2524</v>
      </c>
      <c r="I15" s="166" t="s">
        <v>2524</v>
      </c>
      <c r="J15" s="166" t="s">
        <v>2861</v>
      </c>
      <c r="K15" s="166" t="s">
        <v>2859</v>
      </c>
      <c r="L15" s="166" t="s">
        <v>2524</v>
      </c>
      <c r="M15" s="166">
        <v>1963</v>
      </c>
      <c r="N15" s="166" t="str">
        <f>_xlfn.IFNA(VLOOKUP($C15,'20201102 Property'!C:C,1,FALSE),"FR")</f>
        <v>anti-C</v>
      </c>
    </row>
    <row r="16" spans="1:14" x14ac:dyDescent="0.45">
      <c r="A16" s="166" t="s">
        <v>4019</v>
      </c>
      <c r="B16" s="166" t="s">
        <v>2860</v>
      </c>
      <c r="C16" s="166" t="s">
        <v>5421</v>
      </c>
      <c r="D16" s="166" t="s">
        <v>185</v>
      </c>
      <c r="E16" s="166" t="s">
        <v>2524</v>
      </c>
      <c r="F16" s="166" t="s">
        <v>2798</v>
      </c>
      <c r="G16" s="166" t="s">
        <v>2524</v>
      </c>
      <c r="H16" s="166" t="s">
        <v>2524</v>
      </c>
      <c r="I16" s="166" t="s">
        <v>2524</v>
      </c>
      <c r="J16" s="166" t="s">
        <v>2524</v>
      </c>
      <c r="K16" s="166" t="s">
        <v>4019</v>
      </c>
      <c r="L16" s="166" t="s">
        <v>2524</v>
      </c>
      <c r="M16" s="166">
        <v>98666</v>
      </c>
      <c r="N16" s="166" t="str">
        <f>_xlfn.IFNA(VLOOKUP($C16,'20201102 Property'!C:C,1,FALSE),"FR")</f>
        <v>anti-C methode 1</v>
      </c>
    </row>
    <row r="17" spans="1:14" x14ac:dyDescent="0.45">
      <c r="A17" s="166" t="s">
        <v>2866</v>
      </c>
      <c r="B17" s="166" t="s">
        <v>5422</v>
      </c>
      <c r="C17" s="166" t="s">
        <v>2867</v>
      </c>
      <c r="D17" s="166" t="s">
        <v>185</v>
      </c>
      <c r="E17" s="166" t="s">
        <v>2524</v>
      </c>
      <c r="F17" s="166" t="s">
        <v>2798</v>
      </c>
      <c r="G17" s="166" t="s">
        <v>2524</v>
      </c>
      <c r="H17" s="166" t="s">
        <v>2524</v>
      </c>
      <c r="I17" s="166" t="s">
        <v>2524</v>
      </c>
      <c r="J17" s="166" t="s">
        <v>2868</v>
      </c>
      <c r="K17" s="166" t="s">
        <v>2865</v>
      </c>
      <c r="L17" s="166" t="s">
        <v>2524</v>
      </c>
      <c r="M17" s="166">
        <v>1977</v>
      </c>
      <c r="N17" s="166" t="str">
        <f>_xlfn.IFNA(VLOOKUP($C17,'20201102 Property'!C:C,1,FALSE),"FR")</f>
        <v>anti-E</v>
      </c>
    </row>
    <row r="18" spans="1:14" x14ac:dyDescent="0.45">
      <c r="A18" s="166" t="s">
        <v>4020</v>
      </c>
      <c r="B18" s="166" t="s">
        <v>2866</v>
      </c>
      <c r="C18" s="166" t="s">
        <v>5423</v>
      </c>
      <c r="D18" s="166" t="s">
        <v>185</v>
      </c>
      <c r="E18" s="166" t="s">
        <v>2524</v>
      </c>
      <c r="F18" s="166" t="s">
        <v>2798</v>
      </c>
      <c r="G18" s="166" t="s">
        <v>2524</v>
      </c>
      <c r="H18" s="166" t="s">
        <v>2524</v>
      </c>
      <c r="I18" s="166" t="s">
        <v>2524</v>
      </c>
      <c r="J18" s="166" t="s">
        <v>2524</v>
      </c>
      <c r="K18" s="166" t="s">
        <v>4020</v>
      </c>
      <c r="L18" s="166" t="s">
        <v>2524</v>
      </c>
      <c r="M18" s="166">
        <v>98672</v>
      </c>
      <c r="N18" s="166" t="str">
        <f>_xlfn.IFNA(VLOOKUP($C18,'20201102 Property'!C:C,1,FALSE),"FR")</f>
        <v>anti-E methode 1</v>
      </c>
    </row>
    <row r="19" spans="1:14" x14ac:dyDescent="0.45">
      <c r="A19" s="166" t="s">
        <v>2823</v>
      </c>
      <c r="B19" s="166" t="s">
        <v>2823</v>
      </c>
      <c r="C19" s="166" t="s">
        <v>2824</v>
      </c>
      <c r="D19" s="166" t="s">
        <v>185</v>
      </c>
      <c r="E19" s="166" t="s">
        <v>2524</v>
      </c>
      <c r="F19" s="166" t="s">
        <v>2798</v>
      </c>
      <c r="G19" s="166" t="s">
        <v>2524</v>
      </c>
      <c r="H19" s="166" t="s">
        <v>2524</v>
      </c>
      <c r="I19" s="166" t="s">
        <v>2524</v>
      </c>
      <c r="J19" s="166" t="s">
        <v>2825</v>
      </c>
      <c r="K19" s="166" t="s">
        <v>2823</v>
      </c>
      <c r="L19" s="166" t="s">
        <v>2524</v>
      </c>
      <c r="M19" s="166">
        <v>1990</v>
      </c>
      <c r="N19" s="166" t="str">
        <f>_xlfn.IFNA(VLOOKUP($C19,'20201102 Property'!C:C,1,FALSE),"FR")</f>
        <v>Controlereagens ABO/D</v>
      </c>
    </row>
    <row r="20" spans="1:14" x14ac:dyDescent="0.45">
      <c r="A20" s="166" t="s">
        <v>4021</v>
      </c>
      <c r="B20" s="166" t="s">
        <v>5424</v>
      </c>
      <c r="C20" s="166" t="s">
        <v>5425</v>
      </c>
      <c r="D20" s="166" t="s">
        <v>185</v>
      </c>
      <c r="E20" s="166" t="s">
        <v>2524</v>
      </c>
      <c r="F20" s="166" t="s">
        <v>2798</v>
      </c>
      <c r="G20" s="166" t="s">
        <v>2524</v>
      </c>
      <c r="H20" s="166" t="s">
        <v>2524</v>
      </c>
      <c r="I20" s="166" t="s">
        <v>2524</v>
      </c>
      <c r="J20" s="166" t="s">
        <v>2524</v>
      </c>
      <c r="K20" s="166" t="s">
        <v>4021</v>
      </c>
      <c r="L20" s="166" t="s">
        <v>2524</v>
      </c>
      <c r="M20" s="166">
        <v>89357</v>
      </c>
      <c r="N20" s="166" t="str">
        <f>_xlfn.IFNA(VLOOKUP($C20,'20201102 Property'!C:C,1,FALSE),"FR")</f>
        <v>Controlereagens resusondergroepen methode 1</v>
      </c>
    </row>
    <row r="21" spans="1:14" x14ac:dyDescent="0.45">
      <c r="A21" s="166" t="s">
        <v>2876</v>
      </c>
      <c r="B21" s="166" t="s">
        <v>5426</v>
      </c>
      <c r="C21" s="166" t="s">
        <v>2877</v>
      </c>
      <c r="D21" s="166" t="s">
        <v>185</v>
      </c>
      <c r="E21" s="166" t="s">
        <v>2524</v>
      </c>
      <c r="F21" s="166" t="s">
        <v>2798</v>
      </c>
      <c r="G21" s="166" t="s">
        <v>2524</v>
      </c>
      <c r="H21" s="166" t="s">
        <v>2524</v>
      </c>
      <c r="I21" s="166" t="s">
        <v>2524</v>
      </c>
      <c r="J21" s="166" t="s">
        <v>2878</v>
      </c>
      <c r="K21" s="166" t="s">
        <v>2876</v>
      </c>
      <c r="L21" s="166" t="s">
        <v>2524</v>
      </c>
      <c r="M21" s="166">
        <v>98734</v>
      </c>
      <c r="N21" s="166" t="str">
        <f>_xlfn.IFNA(VLOOKUP($C21,'20201102 Property'!C:C,1,FALSE),"FR")</f>
        <v>Controlereagens CcEe + K</v>
      </c>
    </row>
    <row r="22" spans="1:14" x14ac:dyDescent="0.45">
      <c r="A22" s="166" t="s">
        <v>4022</v>
      </c>
      <c r="B22" s="166" t="s">
        <v>5427</v>
      </c>
      <c r="C22" s="166" t="s">
        <v>5428</v>
      </c>
      <c r="D22" s="166" t="s">
        <v>185</v>
      </c>
      <c r="E22" s="166" t="s">
        <v>2524</v>
      </c>
      <c r="F22" s="166" t="s">
        <v>2798</v>
      </c>
      <c r="G22" s="166" t="s">
        <v>2524</v>
      </c>
      <c r="H22" s="166" t="s">
        <v>2524</v>
      </c>
      <c r="I22" s="166" t="s">
        <v>2524</v>
      </c>
      <c r="J22" s="166" t="s">
        <v>2524</v>
      </c>
      <c r="K22" s="166" t="s">
        <v>4022</v>
      </c>
      <c r="L22" s="166" t="s">
        <v>2524</v>
      </c>
      <c r="M22" s="166">
        <v>100586</v>
      </c>
      <c r="N22" s="166" t="str">
        <f>_xlfn.IFNA(VLOOKUP($C22,'20201102 Property'!C:C,1,FALSE),"FR")</f>
        <v>Controlereagens resusondergroepen manueel</v>
      </c>
    </row>
    <row r="23" spans="1:14" x14ac:dyDescent="0.45">
      <c r="A23" s="166" t="s">
        <v>4023</v>
      </c>
      <c r="B23" s="166" t="s">
        <v>5424</v>
      </c>
      <c r="C23" s="166" t="s">
        <v>5429</v>
      </c>
      <c r="D23" s="166" t="s">
        <v>185</v>
      </c>
      <c r="E23" s="166" t="s">
        <v>2524</v>
      </c>
      <c r="F23" s="166" t="s">
        <v>2798</v>
      </c>
      <c r="G23" s="166" t="s">
        <v>2524</v>
      </c>
      <c r="H23" s="166" t="s">
        <v>2524</v>
      </c>
      <c r="I23" s="166" t="s">
        <v>2524</v>
      </c>
      <c r="J23" s="166" t="s">
        <v>8505</v>
      </c>
      <c r="K23" s="166" t="s">
        <v>4023</v>
      </c>
      <c r="L23" s="166" t="s">
        <v>2524</v>
      </c>
      <c r="M23" s="166">
        <v>89372</v>
      </c>
      <c r="N23" s="166" t="str">
        <f>_xlfn.IFNA(VLOOKUP($C23,'20201102 Property'!C:C,1,FALSE),"FR")</f>
        <v>Controlereagens bloedgroepen neonataal methode 1</v>
      </c>
    </row>
    <row r="24" spans="1:14" x14ac:dyDescent="0.45">
      <c r="A24" s="166" t="s">
        <v>4024</v>
      </c>
      <c r="B24" s="166" t="s">
        <v>4024</v>
      </c>
      <c r="C24" s="166" t="s">
        <v>5430</v>
      </c>
      <c r="D24" s="166" t="s">
        <v>185</v>
      </c>
      <c r="E24" s="166" t="s">
        <v>2524</v>
      </c>
      <c r="F24" s="166" t="s">
        <v>366</v>
      </c>
      <c r="G24" s="166" t="s">
        <v>2524</v>
      </c>
      <c r="H24" s="166" t="s">
        <v>2524</v>
      </c>
      <c r="I24" s="166" t="s">
        <v>2524</v>
      </c>
      <c r="J24" s="166" t="s">
        <v>2524</v>
      </c>
      <c r="K24" s="166" t="s">
        <v>5431</v>
      </c>
      <c r="L24" s="166" t="s">
        <v>2524</v>
      </c>
      <c r="M24" s="166">
        <v>1920</v>
      </c>
      <c r="N24" s="166" t="str">
        <f>_xlfn.IFNA(VLOOKUP($C24,'20201102 Property'!C:C,1,FALSE),"FR")</f>
        <v>anti-A methode 2</v>
      </c>
    </row>
    <row r="25" spans="1:14" x14ac:dyDescent="0.45">
      <c r="A25" s="166" t="s">
        <v>4025</v>
      </c>
      <c r="B25" s="166" t="s">
        <v>4025</v>
      </c>
      <c r="C25" s="166" t="s">
        <v>5432</v>
      </c>
      <c r="D25" s="166" t="s">
        <v>185</v>
      </c>
      <c r="E25" s="166" t="s">
        <v>2524</v>
      </c>
      <c r="F25" s="166" t="s">
        <v>366</v>
      </c>
      <c r="G25" s="166" t="s">
        <v>2524</v>
      </c>
      <c r="H25" s="166" t="s">
        <v>2524</v>
      </c>
      <c r="I25" s="166" t="s">
        <v>2524</v>
      </c>
      <c r="J25" s="166" t="s">
        <v>2524</v>
      </c>
      <c r="K25" s="166" t="s">
        <v>5433</v>
      </c>
      <c r="L25" s="166" t="s">
        <v>2524</v>
      </c>
      <c r="M25" s="166">
        <v>1935</v>
      </c>
      <c r="N25" s="166" t="str">
        <f>_xlfn.IFNA(VLOOKUP($C25,'20201102 Property'!C:C,1,FALSE),"FR")</f>
        <v>anti-AB methode 2</v>
      </c>
    </row>
    <row r="26" spans="1:14" x14ac:dyDescent="0.45">
      <c r="A26" s="166" t="s">
        <v>4026</v>
      </c>
      <c r="B26" s="166" t="s">
        <v>4026</v>
      </c>
      <c r="C26" s="166" t="s">
        <v>5434</v>
      </c>
      <c r="D26" s="166" t="s">
        <v>185</v>
      </c>
      <c r="E26" s="166" t="s">
        <v>2524</v>
      </c>
      <c r="F26" s="166" t="s">
        <v>366</v>
      </c>
      <c r="G26" s="166" t="s">
        <v>2524</v>
      </c>
      <c r="H26" s="166" t="s">
        <v>2524</v>
      </c>
      <c r="I26" s="166" t="s">
        <v>2524</v>
      </c>
      <c r="J26" s="166" t="s">
        <v>2524</v>
      </c>
      <c r="K26" s="166" t="s">
        <v>5435</v>
      </c>
      <c r="L26" s="166" t="s">
        <v>2524</v>
      </c>
      <c r="M26" s="166">
        <v>1926</v>
      </c>
      <c r="N26" s="166" t="str">
        <f>_xlfn.IFNA(VLOOKUP($C26,'20201102 Property'!C:C,1,FALSE),"FR")</f>
        <v>anti-B methode 2</v>
      </c>
    </row>
    <row r="27" spans="1:14" x14ac:dyDescent="0.45">
      <c r="A27" s="166" t="s">
        <v>4027</v>
      </c>
      <c r="B27" s="166" t="s">
        <v>4027</v>
      </c>
      <c r="C27" s="166" t="s">
        <v>5436</v>
      </c>
      <c r="D27" s="166" t="s">
        <v>185</v>
      </c>
      <c r="E27" s="166" t="s">
        <v>2524</v>
      </c>
      <c r="F27" s="166" t="s">
        <v>366</v>
      </c>
      <c r="G27" s="166" t="s">
        <v>2524</v>
      </c>
      <c r="H27" s="166" t="s">
        <v>2524</v>
      </c>
      <c r="I27" s="166" t="s">
        <v>2524</v>
      </c>
      <c r="J27" s="166" t="s">
        <v>2524</v>
      </c>
      <c r="K27" s="166" t="s">
        <v>5437</v>
      </c>
      <c r="L27" s="166" t="s">
        <v>2524</v>
      </c>
      <c r="M27" s="166">
        <v>1960</v>
      </c>
      <c r="N27" s="166" t="str">
        <f>_xlfn.IFNA(VLOOKUP($C27,'20201102 Property'!C:C,1,FALSE),"FR")</f>
        <v>anti-C methode 2</v>
      </c>
    </row>
    <row r="28" spans="1:14" x14ac:dyDescent="0.45">
      <c r="A28" s="166" t="s">
        <v>4028</v>
      </c>
      <c r="B28" s="166" t="s">
        <v>4028</v>
      </c>
      <c r="C28" s="166" t="s">
        <v>5438</v>
      </c>
      <c r="D28" s="166" t="s">
        <v>185</v>
      </c>
      <c r="E28" s="166" t="s">
        <v>2524</v>
      </c>
      <c r="F28" s="166" t="s">
        <v>366</v>
      </c>
      <c r="G28" s="166" t="s">
        <v>2524</v>
      </c>
      <c r="H28" s="166" t="s">
        <v>2524</v>
      </c>
      <c r="I28" s="166" t="s">
        <v>2524</v>
      </c>
      <c r="J28" s="166" t="s">
        <v>2524</v>
      </c>
      <c r="K28" s="166" t="s">
        <v>5439</v>
      </c>
      <c r="L28" s="166" t="s">
        <v>2524</v>
      </c>
      <c r="M28" s="166">
        <v>1954</v>
      </c>
      <c r="N28" s="166" t="str">
        <f>_xlfn.IFNA(VLOOKUP($C28,'20201102 Property'!C:C,1,FALSE),"FR")</f>
        <v>anti-D methode 2</v>
      </c>
    </row>
    <row r="29" spans="1:14" x14ac:dyDescent="0.45">
      <c r="A29" s="166" t="s">
        <v>4029</v>
      </c>
      <c r="B29" s="166" t="s">
        <v>4029</v>
      </c>
      <c r="C29" s="166" t="s">
        <v>5440</v>
      </c>
      <c r="D29" s="166" t="s">
        <v>185</v>
      </c>
      <c r="E29" s="166" t="s">
        <v>2524</v>
      </c>
      <c r="F29" s="166" t="s">
        <v>366</v>
      </c>
      <c r="G29" s="166" t="s">
        <v>2524</v>
      </c>
      <c r="H29" s="166" t="s">
        <v>2524</v>
      </c>
      <c r="I29" s="166" t="s">
        <v>2524</v>
      </c>
      <c r="J29" s="166" t="s">
        <v>2524</v>
      </c>
      <c r="K29" s="166" t="s">
        <v>5441</v>
      </c>
      <c r="L29" s="166" t="s">
        <v>2524</v>
      </c>
      <c r="M29" s="166">
        <v>1974</v>
      </c>
      <c r="N29" s="166" t="str">
        <f>_xlfn.IFNA(VLOOKUP($C29,'20201102 Property'!C:C,1,FALSE),"FR")</f>
        <v>anti-E methode 2</v>
      </c>
    </row>
    <row r="30" spans="1:14" x14ac:dyDescent="0.45">
      <c r="A30" s="166" t="s">
        <v>4030</v>
      </c>
      <c r="B30" s="166" t="s">
        <v>4030</v>
      </c>
      <c r="C30" s="166" t="s">
        <v>5442</v>
      </c>
      <c r="D30" s="166" t="s">
        <v>185</v>
      </c>
      <c r="E30" s="166" t="s">
        <v>2524</v>
      </c>
      <c r="F30" s="166" t="s">
        <v>366</v>
      </c>
      <c r="G30" s="166" t="s">
        <v>2524</v>
      </c>
      <c r="H30" s="166" t="s">
        <v>2524</v>
      </c>
      <c r="I30" s="166" t="s">
        <v>2524</v>
      </c>
      <c r="J30" s="166" t="s">
        <v>2524</v>
      </c>
      <c r="K30" s="166" t="s">
        <v>5443</v>
      </c>
      <c r="L30" s="166" t="s">
        <v>2524</v>
      </c>
      <c r="M30" s="166">
        <v>1967</v>
      </c>
      <c r="N30" s="166" t="str">
        <f>_xlfn.IFNA(VLOOKUP($C30,'20201102 Property'!C:C,1,FALSE),"FR")</f>
        <v>anti-C methode 2</v>
      </c>
    </row>
    <row r="31" spans="1:14" x14ac:dyDescent="0.45">
      <c r="A31" s="166" t="s">
        <v>4031</v>
      </c>
      <c r="B31" s="166" t="s">
        <v>4031</v>
      </c>
      <c r="C31" s="166" t="s">
        <v>5444</v>
      </c>
      <c r="D31" s="166" t="s">
        <v>185</v>
      </c>
      <c r="E31" s="166" t="s">
        <v>2524</v>
      </c>
      <c r="F31" s="166" t="s">
        <v>366</v>
      </c>
      <c r="G31" s="166" t="s">
        <v>2524</v>
      </c>
      <c r="H31" s="166" t="s">
        <v>2524</v>
      </c>
      <c r="I31" s="166" t="s">
        <v>2524</v>
      </c>
      <c r="J31" s="166" t="s">
        <v>2524</v>
      </c>
      <c r="K31" s="166" t="s">
        <v>5445</v>
      </c>
      <c r="L31" s="166" t="s">
        <v>2524</v>
      </c>
      <c r="M31" s="166">
        <v>1981</v>
      </c>
      <c r="N31" s="166" t="str">
        <f>_xlfn.IFNA(VLOOKUP($C31,'20201102 Property'!C:C,1,FALSE),"FR")</f>
        <v>anti- e methode 2</v>
      </c>
    </row>
    <row r="32" spans="1:14" x14ac:dyDescent="0.45">
      <c r="A32" s="166" t="s">
        <v>4032</v>
      </c>
      <c r="B32" s="166" t="s">
        <v>4032</v>
      </c>
      <c r="C32" s="166" t="s">
        <v>5446</v>
      </c>
      <c r="D32" s="166" t="s">
        <v>185</v>
      </c>
      <c r="E32" s="166" t="s">
        <v>2524</v>
      </c>
      <c r="F32" s="166" t="s">
        <v>366</v>
      </c>
      <c r="G32" s="166" t="s">
        <v>2524</v>
      </c>
      <c r="H32" s="166" t="s">
        <v>2524</v>
      </c>
      <c r="I32" s="166" t="s">
        <v>2524</v>
      </c>
      <c r="J32" s="166" t="s">
        <v>2524</v>
      </c>
      <c r="K32" s="166" t="s">
        <v>4032</v>
      </c>
      <c r="L32" s="166" t="s">
        <v>2524</v>
      </c>
      <c r="M32" s="166">
        <v>1987</v>
      </c>
      <c r="N32" s="166" t="str">
        <f>_xlfn.IFNA(VLOOKUP($C32,'20201102 Property'!C:C,1,FALSE),"FR")</f>
        <v>Controlereagens bloedgroepen methode 2</v>
      </c>
    </row>
    <row r="33" spans="1:14" x14ac:dyDescent="0.45">
      <c r="A33" s="166" t="s">
        <v>4033</v>
      </c>
      <c r="B33" s="166" t="s">
        <v>4033</v>
      </c>
      <c r="C33" s="166" t="s">
        <v>5447</v>
      </c>
      <c r="D33" s="166" t="s">
        <v>1357</v>
      </c>
      <c r="E33" s="166" t="s">
        <v>2524</v>
      </c>
      <c r="F33" s="166" t="s">
        <v>366</v>
      </c>
      <c r="G33" s="166" t="s">
        <v>2524</v>
      </c>
      <c r="H33" s="166" t="s">
        <v>2524</v>
      </c>
      <c r="I33" s="166" t="s">
        <v>2524</v>
      </c>
      <c r="J33" s="166" t="s">
        <v>2524</v>
      </c>
      <c r="K33" s="166" t="s">
        <v>4033</v>
      </c>
      <c r="L33" s="166" t="s">
        <v>2524</v>
      </c>
      <c r="M33" s="166">
        <v>3432991</v>
      </c>
      <c r="N33" s="166" t="str">
        <f>_xlfn.IFNA(VLOOKUP($C33,'20201102 Property'!C:C,1,FALSE),"FR")</f>
        <v>Reagens 5XSB</v>
      </c>
    </row>
    <row r="34" spans="1:14" x14ac:dyDescent="0.45">
      <c r="A34" s="166" t="s">
        <v>8300</v>
      </c>
      <c r="B34" s="166" t="s">
        <v>8301</v>
      </c>
      <c r="C34" s="166" t="s">
        <v>8302</v>
      </c>
      <c r="D34" s="166" t="s">
        <v>1357</v>
      </c>
      <c r="E34" s="166" t="s">
        <v>2524</v>
      </c>
      <c r="F34" s="166" t="s">
        <v>366</v>
      </c>
      <c r="G34" s="166" t="s">
        <v>2524</v>
      </c>
      <c r="H34" s="166" t="s">
        <v>2524</v>
      </c>
      <c r="I34" s="166" t="s">
        <v>2524</v>
      </c>
      <c r="J34" s="166" t="s">
        <v>2524</v>
      </c>
      <c r="K34" s="166" t="s">
        <v>8300</v>
      </c>
      <c r="L34" s="166" t="s">
        <v>2524</v>
      </c>
      <c r="M34" s="166">
        <v>7405770</v>
      </c>
      <c r="N34" s="166" t="str">
        <f>_xlfn.IFNA(VLOOKUP($C34,'20201102 Property'!C:C,1,FALSE),"FR")</f>
        <v>Reagens 80% EtOH</v>
      </c>
    </row>
    <row r="35" spans="1:14" hidden="1" x14ac:dyDescent="0.45">
      <c r="A35" s="166" t="s">
        <v>431</v>
      </c>
      <c r="B35" s="166" t="s">
        <v>431</v>
      </c>
      <c r="C35" s="166" t="s">
        <v>8924</v>
      </c>
      <c r="D35" s="166" t="s">
        <v>185</v>
      </c>
      <c r="E35" s="166" t="s">
        <v>2524</v>
      </c>
      <c r="F35" s="166" t="s">
        <v>2798</v>
      </c>
      <c r="G35" s="166" t="s">
        <v>5449</v>
      </c>
      <c r="H35" s="166" t="s">
        <v>2524</v>
      </c>
      <c r="I35" s="166" t="s">
        <v>2524</v>
      </c>
      <c r="J35" s="166" t="s">
        <v>2524</v>
      </c>
      <c r="K35" s="166" t="s">
        <v>5450</v>
      </c>
      <c r="L35" s="166" t="s">
        <v>2524</v>
      </c>
      <c r="M35" s="166">
        <v>98929</v>
      </c>
      <c r="N35" s="166" t="str">
        <f>_xlfn.IFNA(VLOOKUP($C35,'20201102 Property'!C:C,1,FALSE),"FR")</f>
        <v>FR</v>
      </c>
    </row>
    <row r="36" spans="1:14" x14ac:dyDescent="0.45">
      <c r="A36" s="166" t="s">
        <v>4034</v>
      </c>
      <c r="B36" s="166" t="s">
        <v>4034</v>
      </c>
      <c r="C36" s="166" t="s">
        <v>5451</v>
      </c>
      <c r="D36" s="166" t="s">
        <v>1357</v>
      </c>
      <c r="E36" s="166" t="s">
        <v>2524</v>
      </c>
      <c r="F36" s="166" t="s">
        <v>366</v>
      </c>
      <c r="G36" s="166" t="s">
        <v>2524</v>
      </c>
      <c r="H36" s="166" t="s">
        <v>2524</v>
      </c>
      <c r="I36" s="166" t="s">
        <v>2524</v>
      </c>
      <c r="J36" s="166" t="s">
        <v>2524</v>
      </c>
      <c r="K36" s="166" t="s">
        <v>4034</v>
      </c>
      <c r="L36" s="166" t="s">
        <v>2524</v>
      </c>
      <c r="M36" s="166">
        <v>3426392</v>
      </c>
      <c r="N36" s="166" t="str">
        <f>_xlfn.IFNA(VLOOKUP($C36,'20201102 Property'!C:C,1,FALSE),"FR")</f>
        <v>Reagens A1F</v>
      </c>
    </row>
    <row r="37" spans="1:14" x14ac:dyDescent="0.45">
      <c r="A37" s="166" t="s">
        <v>4035</v>
      </c>
      <c r="B37" s="166" t="s">
        <v>5452</v>
      </c>
      <c r="C37" s="166" t="s">
        <v>5453</v>
      </c>
      <c r="D37" s="166" t="s">
        <v>185</v>
      </c>
      <c r="E37" s="166" t="s">
        <v>2524</v>
      </c>
      <c r="F37" s="166" t="s">
        <v>366</v>
      </c>
      <c r="G37" s="166" t="s">
        <v>2524</v>
      </c>
      <c r="H37" s="166" t="s">
        <v>2524</v>
      </c>
      <c r="I37" s="166" t="s">
        <v>2524</v>
      </c>
      <c r="J37" s="166" t="s">
        <v>2524</v>
      </c>
      <c r="K37" s="166" t="s">
        <v>4035</v>
      </c>
      <c r="L37" s="166" t="s">
        <v>2524</v>
      </c>
      <c r="M37" s="166">
        <v>146809</v>
      </c>
      <c r="N37" s="166" t="str">
        <f>_xlfn.IFNA(VLOOKUP($C37,'20201102 Property'!C:C,1,FALSE),"FR")</f>
        <v>KA A1 cel</v>
      </c>
    </row>
    <row r="38" spans="1:14" x14ac:dyDescent="0.45">
      <c r="A38" s="166" t="s">
        <v>4036</v>
      </c>
      <c r="B38" s="166" t="s">
        <v>5454</v>
      </c>
      <c r="C38" s="166" t="s">
        <v>5455</v>
      </c>
      <c r="D38" s="166" t="s">
        <v>185</v>
      </c>
      <c r="E38" s="166" t="s">
        <v>2524</v>
      </c>
      <c r="F38" s="166" t="s">
        <v>366</v>
      </c>
      <c r="G38" s="166" t="s">
        <v>2524</v>
      </c>
      <c r="H38" s="166" t="s">
        <v>2524</v>
      </c>
      <c r="I38" s="166" t="s">
        <v>2524</v>
      </c>
      <c r="J38" s="166" t="s">
        <v>2524</v>
      </c>
      <c r="K38" s="166" t="s">
        <v>4036</v>
      </c>
      <c r="L38" s="166" t="s">
        <v>2524</v>
      </c>
      <c r="M38" s="166">
        <v>90544</v>
      </c>
      <c r="N38" s="166" t="str">
        <f>_xlfn.IFNA(VLOOKUP($C38,'20201102 Property'!C:C,1,FALSE),"FR")</f>
        <v xml:space="preserve">donath Landsteiner Set A tube 1 </v>
      </c>
    </row>
    <row r="39" spans="1:14" x14ac:dyDescent="0.45">
      <c r="A39" s="166" t="s">
        <v>4037</v>
      </c>
      <c r="B39" s="166" t="s">
        <v>5456</v>
      </c>
      <c r="C39" s="166" t="s">
        <v>5457</v>
      </c>
      <c r="D39" s="166" t="s">
        <v>185</v>
      </c>
      <c r="F39" s="166" t="s">
        <v>366</v>
      </c>
      <c r="G39" s="166" t="s">
        <v>2524</v>
      </c>
      <c r="H39" s="166" t="s">
        <v>2524</v>
      </c>
      <c r="I39" s="166" t="s">
        <v>2524</v>
      </c>
      <c r="J39" s="166" t="s">
        <v>2524</v>
      </c>
      <c r="K39" s="166" t="s">
        <v>4037</v>
      </c>
      <c r="L39" s="166" t="s">
        <v>2524</v>
      </c>
      <c r="M39" s="166">
        <v>4134</v>
      </c>
      <c r="N39" s="166" t="str">
        <f>_xlfn.IFNA(VLOOKUP($C39,'20201102 Property'!C:C,1,FALSE),"FR")</f>
        <v>titer koude agglutinines op A1 cellen</v>
      </c>
    </row>
    <row r="40" spans="1:14" x14ac:dyDescent="0.45">
      <c r="A40" s="166" t="s">
        <v>4038</v>
      </c>
      <c r="B40" s="166" t="s">
        <v>5458</v>
      </c>
      <c r="C40" s="166" t="s">
        <v>5458</v>
      </c>
      <c r="D40" s="166" t="s">
        <v>185</v>
      </c>
      <c r="E40" s="166" t="s">
        <v>2524</v>
      </c>
      <c r="F40" s="166" t="s">
        <v>366</v>
      </c>
      <c r="G40" s="166" t="s">
        <v>2524</v>
      </c>
      <c r="H40" s="166" t="s">
        <v>2524</v>
      </c>
      <c r="I40" s="166" t="s">
        <v>2524</v>
      </c>
      <c r="J40" s="166" t="s">
        <v>2524</v>
      </c>
      <c r="K40" s="166" t="s">
        <v>4038</v>
      </c>
      <c r="L40" s="166" t="s">
        <v>2524</v>
      </c>
      <c r="M40" s="166">
        <v>90288</v>
      </c>
      <c r="N40" s="166" t="str">
        <f>_xlfn.IFNA(VLOOKUP($C40,'20201102 Property'!C:C,1,FALSE),"FR")</f>
        <v>KA(KT) A-cel zout</v>
      </c>
    </row>
    <row r="41" spans="1:14" x14ac:dyDescent="0.45">
      <c r="A41" s="166" t="s">
        <v>3101</v>
      </c>
      <c r="B41" s="166" t="s">
        <v>5459</v>
      </c>
      <c r="C41" s="166" t="s">
        <v>3102</v>
      </c>
      <c r="D41" s="166" t="s">
        <v>185</v>
      </c>
      <c r="E41" s="166" t="s">
        <v>2524</v>
      </c>
      <c r="F41" s="166" t="s">
        <v>2798</v>
      </c>
      <c r="G41" s="166" t="s">
        <v>5449</v>
      </c>
      <c r="H41" s="166" t="s">
        <v>2524</v>
      </c>
      <c r="I41" s="166" t="s">
        <v>2524</v>
      </c>
      <c r="J41" s="166" t="s">
        <v>3103</v>
      </c>
      <c r="K41" s="166" t="s">
        <v>3101</v>
      </c>
      <c r="L41" s="166" t="s">
        <v>2524</v>
      </c>
      <c r="M41" s="166">
        <v>98910</v>
      </c>
      <c r="N41" s="166" t="str">
        <f>_xlfn.IFNA(VLOOKUP($C41,'20201102 Property'!C:C,1,FALSE),"FR")</f>
        <v>A1 bepaling</v>
      </c>
    </row>
    <row r="42" spans="1:14" x14ac:dyDescent="0.45">
      <c r="A42" s="166" t="s">
        <v>4039</v>
      </c>
      <c r="B42" s="166" t="s">
        <v>4039</v>
      </c>
      <c r="C42" s="166" t="s">
        <v>5460</v>
      </c>
      <c r="D42" s="166" t="s">
        <v>1357</v>
      </c>
      <c r="E42" s="166" t="s">
        <v>2524</v>
      </c>
      <c r="F42" s="166" t="s">
        <v>366</v>
      </c>
      <c r="G42" s="166" t="s">
        <v>2524</v>
      </c>
      <c r="H42" s="166" t="s">
        <v>2524</v>
      </c>
      <c r="I42" s="166" t="s">
        <v>2524</v>
      </c>
      <c r="J42" s="166" t="s">
        <v>2524</v>
      </c>
      <c r="K42" s="166" t="s">
        <v>4039</v>
      </c>
      <c r="L42" s="166" t="s">
        <v>2524</v>
      </c>
      <c r="M42" s="166">
        <v>3426397</v>
      </c>
      <c r="N42" s="166" t="str">
        <f>_xlfn.IFNA(VLOOKUP($C42,'20201102 Property'!C:C,1,FALSE),"FR")</f>
        <v>Reagens A2F</v>
      </c>
    </row>
    <row r="43" spans="1:14" x14ac:dyDescent="0.45">
      <c r="A43" s="166" t="s">
        <v>4040</v>
      </c>
      <c r="B43" s="166" t="s">
        <v>4040</v>
      </c>
      <c r="C43" s="166" t="s">
        <v>5461</v>
      </c>
      <c r="D43" s="166" t="s">
        <v>1357</v>
      </c>
      <c r="E43" s="166" t="s">
        <v>2524</v>
      </c>
      <c r="F43" s="166" t="s">
        <v>366</v>
      </c>
      <c r="G43" s="166" t="s">
        <v>2524</v>
      </c>
      <c r="H43" s="166" t="s">
        <v>2524</v>
      </c>
      <c r="I43" s="166" t="s">
        <v>2524</v>
      </c>
      <c r="J43" s="166" t="s">
        <v>2524</v>
      </c>
      <c r="K43" s="166" t="s">
        <v>4040</v>
      </c>
      <c r="L43" s="166" t="s">
        <v>2524</v>
      </c>
      <c r="M43" s="166">
        <v>3426402</v>
      </c>
      <c r="N43" s="166" t="str">
        <f>_xlfn.IFNA(VLOOKUP($C43,'20201102 Property'!C:C,1,FALSE),"FR")</f>
        <v>Reagens A2R</v>
      </c>
    </row>
    <row r="44" spans="1:14" x14ac:dyDescent="0.45">
      <c r="A44" s="166" t="s">
        <v>4041</v>
      </c>
      <c r="B44" s="166" t="s">
        <v>5462</v>
      </c>
      <c r="C44" s="166" t="s">
        <v>5463</v>
      </c>
      <c r="D44" s="166" t="s">
        <v>185</v>
      </c>
      <c r="E44" s="166" t="s">
        <v>2524</v>
      </c>
      <c r="F44" s="166" t="s">
        <v>366</v>
      </c>
      <c r="G44" s="166" t="s">
        <v>2524</v>
      </c>
      <c r="H44" s="166" t="s">
        <v>2524</v>
      </c>
      <c r="I44" s="166" t="s">
        <v>2524</v>
      </c>
      <c r="J44" s="166" t="s">
        <v>2524</v>
      </c>
      <c r="K44" s="166" t="s">
        <v>4041</v>
      </c>
      <c r="L44" s="166" t="s">
        <v>2524</v>
      </c>
      <c r="M44" s="166">
        <v>90553</v>
      </c>
      <c r="N44" s="166" t="str">
        <f>_xlfn.IFNA(VLOOKUP($C44,'20201102 Property'!C:C,1,FALSE),"FR")</f>
        <v xml:space="preserve">donath Landsteiner Set A tube 2 </v>
      </c>
    </row>
    <row r="45" spans="1:14" x14ac:dyDescent="0.45">
      <c r="A45" s="166" t="s">
        <v>4042</v>
      </c>
      <c r="B45" s="166" t="s">
        <v>4042</v>
      </c>
      <c r="C45" s="166" t="s">
        <v>5464</v>
      </c>
      <c r="D45" s="166" t="s">
        <v>1357</v>
      </c>
      <c r="E45" s="166" t="s">
        <v>2524</v>
      </c>
      <c r="F45" s="166" t="s">
        <v>366</v>
      </c>
      <c r="G45" s="166" t="s">
        <v>2524</v>
      </c>
      <c r="H45" s="166" t="s">
        <v>2524</v>
      </c>
      <c r="I45" s="166" t="s">
        <v>2524</v>
      </c>
      <c r="J45" s="166" t="s">
        <v>2524</v>
      </c>
      <c r="K45" s="166" t="s">
        <v>4042</v>
      </c>
      <c r="L45" s="166" t="s">
        <v>2524</v>
      </c>
      <c r="M45" s="166">
        <v>3426408</v>
      </c>
      <c r="N45" s="166" t="str">
        <f>_xlfn.IFNA(VLOOKUP($C45,'20201102 Property'!C:C,1,FALSE),"FR")</f>
        <v>Reagens A3F</v>
      </c>
    </row>
    <row r="46" spans="1:14" x14ac:dyDescent="0.45">
      <c r="A46" s="166" t="s">
        <v>4043</v>
      </c>
      <c r="B46" s="166" t="s">
        <v>4043</v>
      </c>
      <c r="C46" s="166" t="s">
        <v>5465</v>
      </c>
      <c r="D46" s="166" t="s">
        <v>1357</v>
      </c>
      <c r="E46" s="166" t="s">
        <v>2524</v>
      </c>
      <c r="F46" s="166" t="s">
        <v>366</v>
      </c>
      <c r="G46" s="166" t="s">
        <v>2524</v>
      </c>
      <c r="H46" s="166" t="s">
        <v>2524</v>
      </c>
      <c r="I46" s="166" t="s">
        <v>2524</v>
      </c>
      <c r="J46" s="166" t="s">
        <v>2524</v>
      </c>
      <c r="K46" s="166" t="s">
        <v>4043</v>
      </c>
      <c r="L46" s="166" t="s">
        <v>2524</v>
      </c>
      <c r="M46" s="166">
        <v>3426413</v>
      </c>
      <c r="N46" s="166" t="str">
        <f>_xlfn.IFNA(VLOOKUP($C46,'20201102 Property'!C:C,1,FALSE),"FR")</f>
        <v>Reagens A3R</v>
      </c>
    </row>
    <row r="47" spans="1:14" x14ac:dyDescent="0.45">
      <c r="A47" s="166" t="s">
        <v>4044</v>
      </c>
      <c r="B47" s="166" t="s">
        <v>5466</v>
      </c>
      <c r="C47" s="166" t="s">
        <v>5467</v>
      </c>
      <c r="D47" s="166" t="s">
        <v>185</v>
      </c>
      <c r="E47" s="166" t="s">
        <v>2524</v>
      </c>
      <c r="F47" s="166" t="s">
        <v>366</v>
      </c>
      <c r="G47" s="166" t="s">
        <v>2524</v>
      </c>
      <c r="H47" s="166" t="s">
        <v>2524</v>
      </c>
      <c r="I47" s="166" t="s">
        <v>2524</v>
      </c>
      <c r="J47" s="166" t="s">
        <v>2524</v>
      </c>
      <c r="K47" s="166" t="s">
        <v>4044</v>
      </c>
      <c r="L47" s="166" t="s">
        <v>2524</v>
      </c>
      <c r="M47" s="166">
        <v>90562</v>
      </c>
      <c r="N47" s="166" t="str">
        <f>_xlfn.IFNA(VLOOKUP($C47,'20201102 Property'!C:C,1,FALSE),"FR")</f>
        <v>donath Landsteiner Set A tube 3</v>
      </c>
    </row>
    <row r="48" spans="1:14" x14ac:dyDescent="0.45">
      <c r="A48" s="166" t="s">
        <v>4045</v>
      </c>
      <c r="B48" s="166" t="s">
        <v>4045</v>
      </c>
      <c r="C48" s="166" t="s">
        <v>5468</v>
      </c>
      <c r="D48" s="166" t="s">
        <v>1357</v>
      </c>
      <c r="E48" s="166" t="s">
        <v>2524</v>
      </c>
      <c r="F48" s="166" t="s">
        <v>366</v>
      </c>
      <c r="G48" s="166" t="s">
        <v>2524</v>
      </c>
      <c r="H48" s="166" t="s">
        <v>2524</v>
      </c>
      <c r="I48" s="166" t="s">
        <v>2524</v>
      </c>
      <c r="J48" s="166" t="s">
        <v>2524</v>
      </c>
      <c r="K48" s="166" t="s">
        <v>4045</v>
      </c>
      <c r="L48" s="166" t="s">
        <v>2524</v>
      </c>
      <c r="M48" s="166">
        <v>3426419</v>
      </c>
      <c r="N48" s="166" t="str">
        <f>_xlfn.IFNA(VLOOKUP($C48,'20201102 Property'!C:C,1,FALSE),"FR")</f>
        <v>Reagens A4F</v>
      </c>
    </row>
    <row r="49" spans="1:14" x14ac:dyDescent="0.45">
      <c r="A49" s="166" t="s">
        <v>4046</v>
      </c>
      <c r="B49" s="166" t="s">
        <v>4046</v>
      </c>
      <c r="C49" s="166" t="s">
        <v>5469</v>
      </c>
      <c r="D49" s="166" t="s">
        <v>1357</v>
      </c>
      <c r="E49" s="166" t="s">
        <v>2524</v>
      </c>
      <c r="F49" s="166" t="s">
        <v>366</v>
      </c>
      <c r="G49" s="166" t="s">
        <v>2524</v>
      </c>
      <c r="H49" s="166" t="s">
        <v>2524</v>
      </c>
      <c r="I49" s="166" t="s">
        <v>2524</v>
      </c>
      <c r="J49" s="166" t="s">
        <v>2524</v>
      </c>
      <c r="K49" s="166" t="s">
        <v>4046</v>
      </c>
      <c r="L49" s="166" t="s">
        <v>2524</v>
      </c>
      <c r="M49" s="166">
        <v>3426424</v>
      </c>
      <c r="N49" s="166" t="str">
        <f>_xlfn.IFNA(VLOOKUP($C49,'20201102 Property'!C:C,1,FALSE),"FR")</f>
        <v>Reagens A4R</v>
      </c>
    </row>
    <row r="50" spans="1:14" x14ac:dyDescent="0.45">
      <c r="A50" s="166" t="s">
        <v>2152</v>
      </c>
      <c r="B50" s="166" t="s">
        <v>431</v>
      </c>
      <c r="C50" s="166" t="s">
        <v>3104</v>
      </c>
      <c r="D50" s="166" t="s">
        <v>185</v>
      </c>
      <c r="E50" s="166" t="s">
        <v>2524</v>
      </c>
      <c r="F50" s="166" t="s">
        <v>2798</v>
      </c>
      <c r="G50" s="166" t="s">
        <v>5449</v>
      </c>
      <c r="H50" s="166" t="s">
        <v>8852</v>
      </c>
      <c r="I50" s="166" t="s">
        <v>2524</v>
      </c>
      <c r="J50" s="166" t="s">
        <v>3105</v>
      </c>
      <c r="K50" s="166" t="s">
        <v>2152</v>
      </c>
      <c r="L50" s="166" t="s">
        <v>2524</v>
      </c>
      <c r="M50" s="166">
        <v>258124</v>
      </c>
      <c r="N50" s="166" t="str">
        <f>_xlfn.IFNA(VLOOKUP($C50,'20201102 Property'!C:C,1,FALSE),"FR")</f>
        <v>A1antigeen (A1)</v>
      </c>
    </row>
    <row r="51" spans="1:14" x14ac:dyDescent="0.45">
      <c r="A51" s="166" t="s">
        <v>3439</v>
      </c>
      <c r="B51" s="166" t="s">
        <v>5470</v>
      </c>
      <c r="C51" s="166" t="s">
        <v>3440</v>
      </c>
      <c r="D51" s="166" t="s">
        <v>185</v>
      </c>
      <c r="E51" s="166" t="s">
        <v>2524</v>
      </c>
      <c r="F51" s="166" t="s">
        <v>2798</v>
      </c>
      <c r="G51" s="166" t="s">
        <v>2524</v>
      </c>
      <c r="H51" s="166" t="s">
        <v>2524</v>
      </c>
      <c r="I51" s="166" t="s">
        <v>2524</v>
      </c>
      <c r="J51" s="166" t="s">
        <v>3441</v>
      </c>
      <c r="K51" s="166" t="s">
        <v>3439</v>
      </c>
      <c r="L51" s="166" t="s">
        <v>2524</v>
      </c>
      <c r="M51" s="166">
        <v>3556486</v>
      </c>
      <c r="N51" s="166" t="str">
        <f>_xlfn.IFNA(VLOOKUP($C51,'20201102 Property'!C:C,1,FALSE),"FR")</f>
        <v>ABOi TX</v>
      </c>
    </row>
    <row r="52" spans="1:14" x14ac:dyDescent="0.45">
      <c r="A52" s="166" t="s">
        <v>3442</v>
      </c>
      <c r="B52" s="166" t="s">
        <v>3442</v>
      </c>
      <c r="C52" s="166" t="s">
        <v>3443</v>
      </c>
      <c r="D52" s="166" t="s">
        <v>185</v>
      </c>
      <c r="E52" s="166" t="s">
        <v>2524</v>
      </c>
      <c r="F52" s="166" t="s">
        <v>2798</v>
      </c>
      <c r="G52" s="166" t="s">
        <v>2524</v>
      </c>
      <c r="H52" s="166" t="s">
        <v>2524</v>
      </c>
      <c r="I52" s="166" t="s">
        <v>2524</v>
      </c>
      <c r="J52" s="166" t="s">
        <v>3444</v>
      </c>
      <c r="K52" s="166" t="s">
        <v>3442</v>
      </c>
      <c r="L52" s="166" t="s">
        <v>2524</v>
      </c>
      <c r="M52" s="166">
        <v>886757</v>
      </c>
      <c r="N52" s="166" t="str">
        <f>_xlfn.IFNA(VLOOKUP($C52,'20201102 Property'!C:C,1,FALSE),"FR")</f>
        <v>BMT patient</v>
      </c>
    </row>
    <row r="53" spans="1:14" x14ac:dyDescent="0.45">
      <c r="A53" s="166" t="s">
        <v>4047</v>
      </c>
      <c r="B53" s="166" t="s">
        <v>4047</v>
      </c>
      <c r="C53" s="166" t="s">
        <v>5471</v>
      </c>
      <c r="D53" s="166" t="s">
        <v>1246</v>
      </c>
      <c r="F53" s="166" t="s">
        <v>366</v>
      </c>
      <c r="G53" s="166" t="s">
        <v>2524</v>
      </c>
      <c r="H53" s="166" t="s">
        <v>2524</v>
      </c>
      <c r="I53" s="166" t="s">
        <v>2524</v>
      </c>
      <c r="J53" s="166" t="s">
        <v>2524</v>
      </c>
      <c r="K53" s="166" t="s">
        <v>4047</v>
      </c>
      <c r="L53" s="166" t="s">
        <v>2524</v>
      </c>
      <c r="M53" s="166">
        <v>3298989</v>
      </c>
      <c r="N53" s="166" t="str">
        <f>_xlfn.IFNA(VLOOKUP($C53,'20201102 Property'!C:C,1,FALSE),"FR")</f>
        <v xml:space="preserve">Aantal flesjes/aliquots </v>
      </c>
    </row>
    <row r="54" spans="1:14" x14ac:dyDescent="0.45">
      <c r="A54" s="166" t="s">
        <v>74</v>
      </c>
      <c r="B54" s="166" t="s">
        <v>5472</v>
      </c>
      <c r="C54" s="166" t="s">
        <v>5473</v>
      </c>
      <c r="D54" s="166" t="s">
        <v>1246</v>
      </c>
      <c r="F54" s="166" t="s">
        <v>366</v>
      </c>
      <c r="G54" s="166" t="s">
        <v>2524</v>
      </c>
      <c r="H54" s="166" t="s">
        <v>2524</v>
      </c>
      <c r="I54" s="166" t="s">
        <v>2524</v>
      </c>
      <c r="J54" s="166" t="s">
        <v>1844</v>
      </c>
      <c r="K54" s="166" t="s">
        <v>74</v>
      </c>
      <c r="L54" s="166" t="s">
        <v>2524</v>
      </c>
      <c r="M54" s="166">
        <v>1636</v>
      </c>
      <c r="N54" s="166" t="str">
        <f>_xlfn.IFNA(VLOOKUP($C54,'20201102 Property'!C:C,1,FALSE),"FR")</f>
        <v>granulocyten Ab getest op panel van</v>
      </c>
    </row>
    <row r="55" spans="1:14" x14ac:dyDescent="0.45">
      <c r="A55" s="166" t="s">
        <v>145</v>
      </c>
      <c r="B55" s="166" t="s">
        <v>5474</v>
      </c>
      <c r="C55" s="166" t="s">
        <v>5474</v>
      </c>
      <c r="D55" s="166" t="s">
        <v>1246</v>
      </c>
      <c r="F55" s="166" t="s">
        <v>366</v>
      </c>
      <c r="G55" s="166" t="s">
        <v>2524</v>
      </c>
      <c r="H55" s="166" t="s">
        <v>2524</v>
      </c>
      <c r="I55" s="166" t="s">
        <v>2524</v>
      </c>
      <c r="J55" s="166" t="s">
        <v>2524</v>
      </c>
      <c r="K55" s="166" t="s">
        <v>145</v>
      </c>
      <c r="L55" s="166" t="s">
        <v>2524</v>
      </c>
      <c r="M55" s="166">
        <v>2669760</v>
      </c>
      <c r="N55" s="166" t="str">
        <f>_xlfn.IFNA(VLOOKUP($C55,'20201102 Property'!C:C,1,FALSE),"FR")</f>
        <v>Aantal Etiketten</v>
      </c>
    </row>
    <row r="56" spans="1:14" x14ac:dyDescent="0.45">
      <c r="A56" s="166" t="s">
        <v>4048</v>
      </c>
      <c r="B56" s="166" t="s">
        <v>5475</v>
      </c>
      <c r="C56" s="166" t="s">
        <v>5476</v>
      </c>
      <c r="D56" s="166" t="s">
        <v>1246</v>
      </c>
      <c r="F56" s="166" t="s">
        <v>366</v>
      </c>
      <c r="G56" s="166" t="s">
        <v>2524</v>
      </c>
      <c r="H56" s="166" t="s">
        <v>2524</v>
      </c>
      <c r="I56" s="166" t="s">
        <v>2524</v>
      </c>
      <c r="J56" s="166" t="s">
        <v>2524</v>
      </c>
      <c r="K56" s="166" t="s">
        <v>4048</v>
      </c>
      <c r="L56" s="166" t="s">
        <v>2524</v>
      </c>
      <c r="M56" s="166">
        <v>143259</v>
      </c>
      <c r="N56" s="166" t="str">
        <f>_xlfn.IFNA(VLOOKUP($C56,'20201102 Property'!C:C,1,FALSE),"FR")</f>
        <v>Aantal getest in Inderecte Coombs</v>
      </c>
    </row>
    <row r="57" spans="1:14" x14ac:dyDescent="0.45">
      <c r="A57" s="166" t="s">
        <v>4049</v>
      </c>
      <c r="B57" s="166" t="s">
        <v>5477</v>
      </c>
      <c r="C57" s="166" t="s">
        <v>5478</v>
      </c>
      <c r="D57" s="166" t="s">
        <v>1246</v>
      </c>
      <c r="F57" s="166" t="s">
        <v>366</v>
      </c>
      <c r="G57" s="166" t="s">
        <v>2524</v>
      </c>
      <c r="H57" s="166" t="s">
        <v>2524</v>
      </c>
      <c r="I57" s="166" t="s">
        <v>2524</v>
      </c>
      <c r="J57" s="166" t="s">
        <v>2524</v>
      </c>
      <c r="K57" s="166" t="s">
        <v>4049</v>
      </c>
      <c r="L57" s="166" t="s">
        <v>2524</v>
      </c>
      <c r="M57" s="166">
        <v>143263</v>
      </c>
      <c r="N57" s="166" t="str">
        <f>_xlfn.IFNA(VLOOKUP($C57,'20201102 Property'!C:C,1,FALSE),"FR")</f>
        <v>Aantal getest in Papaine</v>
      </c>
    </row>
    <row r="58" spans="1:14" x14ac:dyDescent="0.45">
      <c r="A58" s="166" t="s">
        <v>4050</v>
      </c>
      <c r="B58" s="166" t="s">
        <v>5479</v>
      </c>
      <c r="C58" s="166" t="s">
        <v>5480</v>
      </c>
      <c r="D58" s="166" t="s">
        <v>1246</v>
      </c>
      <c r="F58" s="166" t="s">
        <v>366</v>
      </c>
      <c r="G58" s="166" t="s">
        <v>2524</v>
      </c>
      <c r="H58" s="166" t="s">
        <v>2524</v>
      </c>
      <c r="I58" s="166" t="s">
        <v>2524</v>
      </c>
      <c r="J58" s="166" t="s">
        <v>2524</v>
      </c>
      <c r="K58" s="166" t="s">
        <v>4050</v>
      </c>
      <c r="L58" s="166" t="s">
        <v>2524</v>
      </c>
      <c r="M58" s="166">
        <v>143267</v>
      </c>
      <c r="N58" s="166" t="str">
        <f>_xlfn.IFNA(VLOOKUP($C58,'20201102 Property'!C:C,1,FALSE),"FR")</f>
        <v>Aantal positief in Inderecte Coombs</v>
      </c>
    </row>
    <row r="59" spans="1:14" x14ac:dyDescent="0.45">
      <c r="A59" s="166" t="s">
        <v>4051</v>
      </c>
      <c r="B59" s="166" t="s">
        <v>5481</v>
      </c>
      <c r="C59" s="166" t="s">
        <v>5482</v>
      </c>
      <c r="D59" s="166" t="s">
        <v>1246</v>
      </c>
      <c r="F59" s="166" t="s">
        <v>366</v>
      </c>
      <c r="G59" s="166" t="s">
        <v>2524</v>
      </c>
      <c r="H59" s="166" t="s">
        <v>2524</v>
      </c>
      <c r="I59" s="166" t="s">
        <v>2524</v>
      </c>
      <c r="J59" s="166" t="s">
        <v>2524</v>
      </c>
      <c r="K59" s="166" t="s">
        <v>4051</v>
      </c>
      <c r="L59" s="166" t="s">
        <v>2524</v>
      </c>
      <c r="M59" s="166">
        <v>143271</v>
      </c>
      <c r="N59" s="166" t="str">
        <f>_xlfn.IFNA(VLOOKUP($C59,'20201102 Property'!C:C,1,FALSE),"FR")</f>
        <v>Aantal positief in Papaine</v>
      </c>
    </row>
    <row r="60" spans="1:14" x14ac:dyDescent="0.45">
      <c r="A60" s="166" t="s">
        <v>4052</v>
      </c>
      <c r="B60" s="166" t="s">
        <v>4052</v>
      </c>
      <c r="C60" s="166" t="s">
        <v>5483</v>
      </c>
      <c r="D60" s="166" t="s">
        <v>1246</v>
      </c>
      <c r="F60" s="166" t="s">
        <v>366</v>
      </c>
      <c r="G60" s="166" t="s">
        <v>2524</v>
      </c>
      <c r="H60" s="166" t="s">
        <v>2524</v>
      </c>
      <c r="I60" s="166" t="s">
        <v>2524</v>
      </c>
      <c r="J60" s="166" t="s">
        <v>2524</v>
      </c>
      <c r="K60" s="166" t="s">
        <v>4052</v>
      </c>
      <c r="L60" s="166" t="s">
        <v>2524</v>
      </c>
      <c r="M60" s="166">
        <v>122703</v>
      </c>
      <c r="N60" s="166" t="str">
        <f>_xlfn.IFNA(VLOOKUP($C60,'20201102 Property'!C:C,1,FALSE),"FR")</f>
        <v>aantal cellen getest</v>
      </c>
    </row>
    <row r="61" spans="1:14" x14ac:dyDescent="0.45">
      <c r="A61" s="166" t="s">
        <v>153</v>
      </c>
      <c r="B61" s="166" t="s">
        <v>5484</v>
      </c>
      <c r="C61" s="166" t="s">
        <v>5485</v>
      </c>
      <c r="D61" s="166" t="s">
        <v>1246</v>
      </c>
      <c r="F61" s="166" t="s">
        <v>2798</v>
      </c>
      <c r="G61" s="166" t="s">
        <v>2524</v>
      </c>
      <c r="H61" s="166" t="s">
        <v>2524</v>
      </c>
      <c r="I61" s="166" t="s">
        <v>2524</v>
      </c>
      <c r="J61" s="166" t="s">
        <v>1810</v>
      </c>
      <c r="K61" s="166" t="s">
        <v>153</v>
      </c>
      <c r="L61" s="166" t="s">
        <v>2524</v>
      </c>
      <c r="M61" s="166">
        <v>1511820</v>
      </c>
      <c r="N61" s="166" t="str">
        <f>_xlfn.IFNA(VLOOKUP($C61,'20201102 Property'!C:C,1,FALSE),"FR")</f>
        <v>Aantal cellen getest Frozen Cell Tray + DTT</v>
      </c>
    </row>
    <row r="62" spans="1:14" x14ac:dyDescent="0.45">
      <c r="A62" s="166" t="s">
        <v>4053</v>
      </c>
      <c r="B62" s="166" t="e">
        <f>+DTT getest</f>
        <v>#NAME?</v>
      </c>
      <c r="C62" s="166" t="s">
        <v>5486</v>
      </c>
      <c r="D62" s="166" t="s">
        <v>1246</v>
      </c>
      <c r="F62" s="166" t="s">
        <v>366</v>
      </c>
      <c r="G62" s="166" t="s">
        <v>2524</v>
      </c>
      <c r="H62" s="166" t="s">
        <v>2524</v>
      </c>
      <c r="I62" s="166" t="s">
        <v>2524</v>
      </c>
      <c r="J62" s="166" t="s">
        <v>2524</v>
      </c>
      <c r="K62" s="166" t="s">
        <v>4053</v>
      </c>
      <c r="L62" s="166" t="s">
        <v>2524</v>
      </c>
      <c r="M62" s="166">
        <v>20932</v>
      </c>
      <c r="N62" s="166" t="str">
        <f>_xlfn.IFNA(VLOOKUP($C62,'20201102 Property'!C:C,1,FALSE),"FR")</f>
        <v>Aantal cellen getest in aanwezigheid van DTT</v>
      </c>
    </row>
    <row r="63" spans="1:14" x14ac:dyDescent="0.45">
      <c r="A63" s="166" t="s">
        <v>4054</v>
      </c>
      <c r="B63" s="166" t="s">
        <v>5487</v>
      </c>
      <c r="C63" s="166" t="s">
        <v>5488</v>
      </c>
      <c r="D63" s="166" t="s">
        <v>1246</v>
      </c>
      <c r="F63" s="166" t="s">
        <v>2798</v>
      </c>
      <c r="G63" s="166" t="s">
        <v>2524</v>
      </c>
      <c r="H63" s="166" t="s">
        <v>2524</v>
      </c>
      <c r="I63" s="166" t="s">
        <v>2524</v>
      </c>
      <c r="J63" s="166" t="s">
        <v>2524</v>
      </c>
      <c r="K63" s="166" t="s">
        <v>4054</v>
      </c>
      <c r="L63" s="166" t="s">
        <v>2524</v>
      </c>
      <c r="M63" s="166">
        <v>1511900</v>
      </c>
      <c r="N63" s="166" t="str">
        <f>_xlfn.IFNA(VLOOKUP($C63,'20201102 Property'!C:C,1,FALSE),"FR")</f>
        <v>Aantal cellen met 22 cell panel + DTT</v>
      </c>
    </row>
    <row r="64" spans="1:14" x14ac:dyDescent="0.45">
      <c r="A64" s="166" t="s">
        <v>57</v>
      </c>
      <c r="B64" s="166" t="s">
        <v>5489</v>
      </c>
      <c r="C64" s="166" t="s">
        <v>5490</v>
      </c>
      <c r="D64" s="166" t="s">
        <v>1246</v>
      </c>
      <c r="F64" s="166" t="s">
        <v>2798</v>
      </c>
      <c r="G64" s="166" t="s">
        <v>2524</v>
      </c>
      <c r="H64" s="166" t="s">
        <v>2524</v>
      </c>
      <c r="I64" s="166" t="s">
        <v>2524</v>
      </c>
      <c r="J64" s="166" t="s">
        <v>1802</v>
      </c>
      <c r="K64" s="166" t="s">
        <v>57</v>
      </c>
      <c r="L64" s="166" t="s">
        <v>2524</v>
      </c>
      <c r="M64" s="166">
        <v>1511831</v>
      </c>
      <c r="N64" s="166" t="str">
        <f>_xlfn.IFNA(VLOOKUP($C64,'20201102 Property'!C:C,1,FALSE),"FR")</f>
        <v>Aantal cellen getest + DTT</v>
      </c>
    </row>
    <row r="65" spans="1:14" x14ac:dyDescent="0.45">
      <c r="A65" s="166" t="s">
        <v>152</v>
      </c>
      <c r="B65" s="166" t="s">
        <v>5491</v>
      </c>
      <c r="C65" s="166" t="s">
        <v>5492</v>
      </c>
      <c r="D65" s="166" t="s">
        <v>1246</v>
      </c>
      <c r="F65" s="166" t="s">
        <v>2798</v>
      </c>
      <c r="G65" s="166" t="s">
        <v>2524</v>
      </c>
      <c r="H65" s="166" t="s">
        <v>2524</v>
      </c>
      <c r="I65" s="166" t="s">
        <v>2524</v>
      </c>
      <c r="J65" s="166" t="s">
        <v>1807</v>
      </c>
      <c r="K65" s="166" t="s">
        <v>152</v>
      </c>
      <c r="L65" s="166" t="s">
        <v>2524</v>
      </c>
      <c r="M65" s="166">
        <v>1511851</v>
      </c>
      <c r="N65" s="166" t="str">
        <f>_xlfn.IFNA(VLOOKUP($C65,'20201102 Property'!C:C,1,FALSE),"FR")</f>
        <v>Aantal cellen getest Frozen Cell Tray</v>
      </c>
    </row>
    <row r="66" spans="1:14" x14ac:dyDescent="0.45">
      <c r="A66" s="166" t="s">
        <v>4055</v>
      </c>
      <c r="B66" s="166" t="s">
        <v>4055</v>
      </c>
      <c r="C66" s="166" t="s">
        <v>5493</v>
      </c>
      <c r="D66" s="166" t="s">
        <v>1246</v>
      </c>
      <c r="F66" s="166" t="s">
        <v>366</v>
      </c>
      <c r="G66" s="166" t="s">
        <v>2524</v>
      </c>
      <c r="H66" s="166" t="s">
        <v>2524</v>
      </c>
      <c r="I66" s="166" t="s">
        <v>2524</v>
      </c>
      <c r="J66" s="166" t="s">
        <v>1818</v>
      </c>
      <c r="K66" s="166" t="s">
        <v>4055</v>
      </c>
      <c r="L66" s="166" t="s">
        <v>2524</v>
      </c>
      <c r="M66" s="166">
        <v>1688</v>
      </c>
      <c r="N66" s="166" t="str">
        <f>_xlfn.IFNA(VLOOKUP($C66,'20201102 Property'!C:C,1,FALSE),"FR")</f>
        <v>aantal cellen getest</v>
      </c>
    </row>
    <row r="67" spans="1:14" x14ac:dyDescent="0.45">
      <c r="A67" s="166" t="s">
        <v>4056</v>
      </c>
      <c r="B67" s="166" t="e">
        <f>-DTT:getest</f>
        <v>#NAME?</v>
      </c>
      <c r="C67" s="166" t="s">
        <v>5493</v>
      </c>
      <c r="D67" s="166" t="s">
        <v>1246</v>
      </c>
      <c r="F67" s="166" t="s">
        <v>366</v>
      </c>
      <c r="G67" s="166" t="s">
        <v>2524</v>
      </c>
      <c r="H67" s="166" t="s">
        <v>2524</v>
      </c>
      <c r="I67" s="166" t="s">
        <v>2524</v>
      </c>
      <c r="J67" s="166" t="s">
        <v>2524</v>
      </c>
      <c r="K67" s="166" t="s">
        <v>5494</v>
      </c>
      <c r="L67" s="166" t="s">
        <v>2524</v>
      </c>
      <c r="M67" s="166">
        <v>1680</v>
      </c>
      <c r="N67" s="166" t="str">
        <f>_xlfn.IFNA(VLOOKUP($C67,'20201102 Property'!C:C,1,FALSE),"FR")</f>
        <v>aantal cellen getest</v>
      </c>
    </row>
    <row r="68" spans="1:14" x14ac:dyDescent="0.45">
      <c r="A68" s="166" t="s">
        <v>4057</v>
      </c>
      <c r="B68" s="166" t="s">
        <v>4057</v>
      </c>
      <c r="C68" s="166" t="s">
        <v>5495</v>
      </c>
      <c r="D68" s="166" t="s">
        <v>1246</v>
      </c>
      <c r="F68" s="166" t="s">
        <v>366</v>
      </c>
      <c r="G68" s="166" t="s">
        <v>2524</v>
      </c>
      <c r="H68" s="166" t="s">
        <v>2524</v>
      </c>
      <c r="I68" s="166" t="s">
        <v>2524</v>
      </c>
      <c r="J68" s="166" t="s">
        <v>2524</v>
      </c>
      <c r="K68" s="166" t="s">
        <v>4057</v>
      </c>
      <c r="L68" s="166" t="s">
        <v>2524</v>
      </c>
      <c r="M68" s="166">
        <v>1656</v>
      </c>
      <c r="N68" s="166" t="str">
        <f>_xlfn.IFNA(VLOOKUP($C68,'20201102 Property'!C:C,1,FALSE),"FR")</f>
        <v>HLA antistoffen getest op panel van</v>
      </c>
    </row>
    <row r="69" spans="1:14" x14ac:dyDescent="0.45">
      <c r="A69" s="166" t="s">
        <v>4058</v>
      </c>
      <c r="B69" s="166" t="s">
        <v>5472</v>
      </c>
      <c r="C69" s="166" t="s">
        <v>5496</v>
      </c>
      <c r="D69" s="166" t="s">
        <v>1246</v>
      </c>
      <c r="F69" s="166" t="s">
        <v>366</v>
      </c>
      <c r="G69" s="166" t="s">
        <v>2524</v>
      </c>
      <c r="H69" s="166" t="s">
        <v>2524</v>
      </c>
      <c r="I69" s="166" t="s">
        <v>2524</v>
      </c>
      <c r="J69" s="166" t="s">
        <v>2524</v>
      </c>
      <c r="K69" s="166" t="s">
        <v>5497</v>
      </c>
      <c r="L69" s="166" t="s">
        <v>2524</v>
      </c>
      <c r="M69" s="166">
        <v>1684</v>
      </c>
      <c r="N69" s="166" t="str">
        <f>_xlfn.IFNA(VLOOKUP($C69,'20201102 Property'!C:C,1,FALSE),"FR")</f>
        <v>aantal cellen getest:</v>
      </c>
    </row>
    <row r="70" spans="1:14" x14ac:dyDescent="0.45">
      <c r="A70" s="166" t="s">
        <v>4059</v>
      </c>
      <c r="B70" s="166" t="s">
        <v>4059</v>
      </c>
      <c r="C70" s="166" t="s">
        <v>5498</v>
      </c>
      <c r="D70" s="166" t="s">
        <v>1246</v>
      </c>
      <c r="F70" s="166" t="s">
        <v>366</v>
      </c>
      <c r="G70" s="166" t="s">
        <v>2524</v>
      </c>
      <c r="H70" s="166" t="s">
        <v>2524</v>
      </c>
      <c r="I70" s="166" t="s">
        <v>2524</v>
      </c>
      <c r="J70" s="166" t="s">
        <v>2524</v>
      </c>
      <c r="K70" s="166" t="s">
        <v>4059</v>
      </c>
      <c r="L70" s="166" t="s">
        <v>2524</v>
      </c>
      <c r="M70" s="166">
        <v>21203</v>
      </c>
      <c r="N70" s="166" t="str">
        <f>_xlfn.IFNA(VLOOKUP($C70,'20201102 Property'!C:C,1,FALSE),"FR")</f>
        <v>aantal gestest</v>
      </c>
    </row>
    <row r="71" spans="1:14" x14ac:dyDescent="0.45">
      <c r="A71" s="166" t="s">
        <v>4060</v>
      </c>
      <c r="B71" s="166" t="s">
        <v>5499</v>
      </c>
      <c r="C71" s="166" t="s">
        <v>5500</v>
      </c>
      <c r="D71" s="166" t="s">
        <v>1246</v>
      </c>
      <c r="F71" s="166" t="s">
        <v>2798</v>
      </c>
      <c r="G71" s="166" t="s">
        <v>2524</v>
      </c>
      <c r="H71" s="166" t="s">
        <v>2524</v>
      </c>
      <c r="I71" s="166" t="s">
        <v>2524</v>
      </c>
      <c r="J71" s="166" t="s">
        <v>2524</v>
      </c>
      <c r="K71" s="166" t="s">
        <v>4060</v>
      </c>
      <c r="L71" s="166" t="s">
        <v>2524</v>
      </c>
      <c r="M71" s="166">
        <v>1511869</v>
      </c>
      <c r="N71" s="166" t="str">
        <f>_xlfn.IFNA(VLOOKUP($C71,'20201102 Property'!C:C,1,FALSE),"FR")</f>
        <v>Aantal cellen met 22 cell panel</v>
      </c>
    </row>
    <row r="72" spans="1:14" x14ac:dyDescent="0.45">
      <c r="A72" s="166" t="s">
        <v>55</v>
      </c>
      <c r="B72" s="166" t="s">
        <v>5501</v>
      </c>
      <c r="C72" s="166" t="s">
        <v>5493</v>
      </c>
      <c r="D72" s="166" t="s">
        <v>1246</v>
      </c>
      <c r="F72" s="166" t="s">
        <v>2798</v>
      </c>
      <c r="G72" s="166" t="s">
        <v>2524</v>
      </c>
      <c r="H72" s="166" t="s">
        <v>2524</v>
      </c>
      <c r="I72" s="166" t="s">
        <v>2524</v>
      </c>
      <c r="J72" s="166" t="s">
        <v>1794</v>
      </c>
      <c r="K72" s="166" t="s">
        <v>55</v>
      </c>
      <c r="L72" s="166" t="s">
        <v>2524</v>
      </c>
      <c r="M72" s="166">
        <v>1511755</v>
      </c>
      <c r="N72" s="166" t="str">
        <f>_xlfn.IFNA(VLOOKUP($C72,'20201102 Property'!C:C,1,FALSE),"FR")</f>
        <v>aantal cellen getest</v>
      </c>
    </row>
    <row r="73" spans="1:14" x14ac:dyDescent="0.45">
      <c r="A73" s="166" t="s">
        <v>287</v>
      </c>
      <c r="B73" s="166" t="s">
        <v>5502</v>
      </c>
      <c r="C73" s="166" t="s">
        <v>5493</v>
      </c>
      <c r="D73" s="166" t="s">
        <v>1246</v>
      </c>
      <c r="F73" s="166" t="s">
        <v>366</v>
      </c>
      <c r="G73" s="166" t="s">
        <v>2524</v>
      </c>
      <c r="H73" s="166" t="s">
        <v>2524</v>
      </c>
      <c r="I73" s="166" t="s">
        <v>2524</v>
      </c>
      <c r="J73" s="166" t="s">
        <v>1799</v>
      </c>
      <c r="K73" s="166" t="s">
        <v>287</v>
      </c>
      <c r="L73" s="166" t="s">
        <v>2524</v>
      </c>
      <c r="M73" s="166">
        <v>3098586</v>
      </c>
      <c r="N73" s="166" t="str">
        <f>_xlfn.IFNA(VLOOKUP($C73,'20201102 Property'!C:C,1,FALSE),"FR")</f>
        <v>aantal cellen getest</v>
      </c>
    </row>
    <row r="74" spans="1:14" x14ac:dyDescent="0.45">
      <c r="A74" s="166" t="s">
        <v>4061</v>
      </c>
      <c r="B74" s="166" t="s">
        <v>5503</v>
      </c>
      <c r="C74" s="166" t="s">
        <v>5504</v>
      </c>
      <c r="D74" s="166" t="s">
        <v>1246</v>
      </c>
      <c r="F74" s="166" t="s">
        <v>366</v>
      </c>
      <c r="G74" s="166" t="s">
        <v>2524</v>
      </c>
      <c r="H74" s="166" t="s">
        <v>2524</v>
      </c>
      <c r="I74" s="166" t="s">
        <v>2524</v>
      </c>
      <c r="J74" s="166" t="s">
        <v>2524</v>
      </c>
      <c r="K74" s="166" t="s">
        <v>4061</v>
      </c>
      <c r="L74" s="166" t="s">
        <v>2524</v>
      </c>
      <c r="M74" s="166">
        <v>433654</v>
      </c>
      <c r="N74" s="166" t="str">
        <f>_xlfn.IFNA(VLOOKUP($C74,'20201102 Property'!C:C,1,FALSE),"FR")</f>
        <v>Aantal uitgegeven cellen  die zijn gewassen</v>
      </c>
    </row>
    <row r="75" spans="1:14" x14ac:dyDescent="0.45">
      <c r="A75" s="166" t="s">
        <v>4062</v>
      </c>
      <c r="B75" s="166" t="s">
        <v>5505</v>
      </c>
      <c r="C75" s="166" t="s">
        <v>5506</v>
      </c>
      <c r="D75" s="166" t="s">
        <v>1246</v>
      </c>
      <c r="F75" s="166" t="s">
        <v>366</v>
      </c>
      <c r="G75" s="166" t="s">
        <v>2524</v>
      </c>
      <c r="H75" s="166" t="s">
        <v>2524</v>
      </c>
      <c r="I75" s="166" t="s">
        <v>2524</v>
      </c>
      <c r="J75" s="166" t="s">
        <v>2524</v>
      </c>
      <c r="K75" s="166" t="s">
        <v>4062</v>
      </c>
      <c r="L75" s="166" t="s">
        <v>2524</v>
      </c>
      <c r="M75" s="166">
        <v>38545</v>
      </c>
      <c r="N75" s="166" t="str">
        <f>_xlfn.IFNA(VLOOKUP($C75,'20201102 Property'!C:C,1,FALSE),"FR")</f>
        <v>Ingevroren in (zakken)</v>
      </c>
    </row>
    <row r="76" spans="1:14" x14ac:dyDescent="0.45">
      <c r="A76" s="166" t="s">
        <v>4063</v>
      </c>
      <c r="B76" s="166" t="s">
        <v>5507</v>
      </c>
      <c r="C76" s="166" t="s">
        <v>5508</v>
      </c>
      <c r="D76" s="166" t="s">
        <v>185</v>
      </c>
      <c r="E76" s="166" t="s">
        <v>2524</v>
      </c>
      <c r="F76" s="166" t="s">
        <v>2798</v>
      </c>
      <c r="G76" s="166" t="s">
        <v>2524</v>
      </c>
      <c r="H76" s="166" t="s">
        <v>2524</v>
      </c>
      <c r="I76" s="166" t="s">
        <v>2524</v>
      </c>
      <c r="J76" s="166" t="s">
        <v>2524</v>
      </c>
      <c r="K76" s="166" t="s">
        <v>4063</v>
      </c>
      <c r="L76" s="166" t="s">
        <v>2524</v>
      </c>
      <c r="M76" s="166">
        <v>1435667</v>
      </c>
      <c r="N76" s="166" t="str">
        <f>_xlfn.IFNA(VLOOKUP($C76,'20201102 Property'!C:C,1,FALSE),"FR")</f>
        <v>Anticoagulant van stamcellen</v>
      </c>
    </row>
    <row r="77" spans="1:14" x14ac:dyDescent="0.45">
      <c r="A77" s="166" t="s">
        <v>4064</v>
      </c>
      <c r="B77" s="166" t="s">
        <v>5509</v>
      </c>
      <c r="C77" s="166" t="s">
        <v>5510</v>
      </c>
      <c r="D77" s="166" t="s">
        <v>1357</v>
      </c>
      <c r="E77" s="166" t="s">
        <v>2524</v>
      </c>
      <c r="F77" s="166" t="s">
        <v>366</v>
      </c>
      <c r="G77" s="166" t="s">
        <v>2524</v>
      </c>
      <c r="H77" s="166" t="s">
        <v>2524</v>
      </c>
      <c r="I77" s="166" t="s">
        <v>2524</v>
      </c>
      <c r="J77" s="166" t="s">
        <v>2524</v>
      </c>
      <c r="K77" s="166" t="s">
        <v>4064</v>
      </c>
      <c r="L77" s="166" t="s">
        <v>2524</v>
      </c>
      <c r="M77" s="166">
        <v>1435699</v>
      </c>
      <c r="N77" s="166" t="str">
        <f>_xlfn.IFNA(VLOOKUP($C77,'20201102 Property'!C:C,1,FALSE),"FR")</f>
        <v>Naam ontvanger van stamcellen</v>
      </c>
    </row>
    <row r="78" spans="1:14" x14ac:dyDescent="0.45">
      <c r="A78" s="166" t="s">
        <v>4065</v>
      </c>
      <c r="B78" s="166" t="s">
        <v>5511</v>
      </c>
      <c r="C78" s="166" t="s">
        <v>5512</v>
      </c>
      <c r="D78" s="166" t="s">
        <v>1246</v>
      </c>
      <c r="E78" s="166" t="s">
        <v>5513</v>
      </c>
      <c r="F78" s="166" t="s">
        <v>2798</v>
      </c>
      <c r="G78" s="166" t="s">
        <v>2524</v>
      </c>
      <c r="H78" s="166" t="s">
        <v>2524</v>
      </c>
      <c r="I78" s="166" t="s">
        <v>2524</v>
      </c>
      <c r="J78" s="166" t="s">
        <v>2524</v>
      </c>
      <c r="K78" s="166" t="s">
        <v>4065</v>
      </c>
      <c r="L78" s="166" t="s">
        <v>2524</v>
      </c>
      <c r="M78" s="166">
        <v>1435680</v>
      </c>
      <c r="N78" s="166" t="str">
        <f>_xlfn.IFNA(VLOOKUP($C78,'20201102 Property'!C:C,1,FALSE),"FR")</f>
        <v>Volume Anticoagulant van stamcellen</v>
      </c>
    </row>
    <row r="79" spans="1:14" x14ac:dyDescent="0.45">
      <c r="A79" s="166" t="s">
        <v>4066</v>
      </c>
      <c r="B79" s="166" t="s">
        <v>5514</v>
      </c>
      <c r="C79" s="166" t="s">
        <v>5515</v>
      </c>
      <c r="D79" s="166" t="s">
        <v>185</v>
      </c>
      <c r="E79" s="166" t="s">
        <v>2524</v>
      </c>
      <c r="F79" s="166" t="s">
        <v>366</v>
      </c>
      <c r="G79" s="166" t="s">
        <v>2524</v>
      </c>
      <c r="H79" s="166" t="s">
        <v>2524</v>
      </c>
      <c r="I79" s="166" t="s">
        <v>2524</v>
      </c>
      <c r="J79" s="166" t="s">
        <v>2524</v>
      </c>
      <c r="K79" s="166" t="s">
        <v>4066</v>
      </c>
      <c r="L79" s="166" t="s">
        <v>2524</v>
      </c>
      <c r="M79" s="166">
        <v>1435643</v>
      </c>
      <c r="N79" s="166" t="str">
        <f>_xlfn.IFNA(VLOOKUP($C79,'20201102 Property'!C:C,1,FALSE),"FR")</f>
        <v>Afnamecentrum van stamcellen</v>
      </c>
    </row>
    <row r="80" spans="1:14" x14ac:dyDescent="0.45">
      <c r="A80" s="166" t="s">
        <v>4067</v>
      </c>
      <c r="B80" s="166" t="s">
        <v>5516</v>
      </c>
      <c r="C80" s="166" t="s">
        <v>5517</v>
      </c>
      <c r="D80" s="166" t="s">
        <v>185</v>
      </c>
      <c r="E80" s="166" t="s">
        <v>2524</v>
      </c>
      <c r="F80" s="166" t="s">
        <v>2798</v>
      </c>
      <c r="G80" s="166" t="s">
        <v>2524</v>
      </c>
      <c r="H80" s="166" t="s">
        <v>2524</v>
      </c>
      <c r="I80" s="166" t="s">
        <v>2524</v>
      </c>
      <c r="J80" s="166" t="s">
        <v>2524</v>
      </c>
      <c r="K80" s="166" t="s">
        <v>4067</v>
      </c>
      <c r="L80" s="166" t="s">
        <v>2524</v>
      </c>
      <c r="M80" s="166">
        <v>1511615</v>
      </c>
      <c r="N80" s="166" t="str">
        <f>_xlfn.IFNA(VLOOKUP($C80,'20201102 Property'!C:C,1,FALSE),"FR")</f>
        <v>Dummy test voor aanmaak afnamekit</v>
      </c>
    </row>
    <row r="81" spans="1:14" x14ac:dyDescent="0.45">
      <c r="A81" s="166" t="s">
        <v>4068</v>
      </c>
      <c r="B81" s="166" t="s">
        <v>5518</v>
      </c>
      <c r="C81" s="166" t="s">
        <v>5519</v>
      </c>
      <c r="D81" s="166" t="s">
        <v>185</v>
      </c>
      <c r="E81" s="166" t="s">
        <v>2524</v>
      </c>
      <c r="F81" s="166" t="s">
        <v>2798</v>
      </c>
      <c r="G81" s="166" t="s">
        <v>2524</v>
      </c>
      <c r="H81" s="166" t="s">
        <v>2524</v>
      </c>
      <c r="I81" s="166" t="s">
        <v>2524</v>
      </c>
      <c r="J81" s="166" t="s">
        <v>2524</v>
      </c>
      <c r="K81" s="166" t="s">
        <v>4068</v>
      </c>
      <c r="L81" s="166" t="s">
        <v>2524</v>
      </c>
      <c r="M81" s="166">
        <v>1435686</v>
      </c>
      <c r="N81" s="166" t="str">
        <f>_xlfn.IFNA(VLOOKUP($C81,'20201102 Property'!C:C,1,FALSE),"FR")</f>
        <v>Afname type van stamcellen (autoloog/allogeen)</v>
      </c>
    </row>
    <row r="82" spans="1:14" x14ac:dyDescent="0.45">
      <c r="A82" s="166" t="s">
        <v>4069</v>
      </c>
      <c r="B82" s="166" t="s">
        <v>5520</v>
      </c>
      <c r="C82" s="166" t="s">
        <v>5521</v>
      </c>
      <c r="D82" s="166" t="s">
        <v>1246</v>
      </c>
      <c r="F82" s="166" t="s">
        <v>366</v>
      </c>
      <c r="G82" s="166" t="s">
        <v>2524</v>
      </c>
      <c r="H82" s="166" t="s">
        <v>2524</v>
      </c>
      <c r="I82" s="166" t="s">
        <v>2524</v>
      </c>
      <c r="J82" s="166" t="s">
        <v>2524</v>
      </c>
      <c r="K82" s="166" t="s">
        <v>4069</v>
      </c>
      <c r="L82" s="166" t="s">
        <v>2524</v>
      </c>
      <c r="M82" s="166">
        <v>38473</v>
      </c>
      <c r="N82" s="166" t="str">
        <f>_xlfn.IFNA(VLOOKUP($C82,'20201102 Property'!C:C,1,FALSE),"FR")</f>
        <v>Afwijking tussen de bepalingen</v>
      </c>
    </row>
    <row r="83" spans="1:14" x14ac:dyDescent="0.45">
      <c r="A83" s="166" t="s">
        <v>4070</v>
      </c>
      <c r="B83" s="166" t="s">
        <v>5522</v>
      </c>
      <c r="C83" s="166" t="s">
        <v>5523</v>
      </c>
      <c r="D83" s="166" t="s">
        <v>1246</v>
      </c>
      <c r="F83" s="166" t="s">
        <v>366</v>
      </c>
      <c r="G83" s="166" t="s">
        <v>2524</v>
      </c>
      <c r="H83" s="166" t="s">
        <v>2524</v>
      </c>
      <c r="I83" s="166" t="s">
        <v>2524</v>
      </c>
      <c r="J83" s="166" t="s">
        <v>2524</v>
      </c>
      <c r="K83" s="166" t="s">
        <v>4070</v>
      </c>
      <c r="L83" s="166" t="s">
        <v>2524</v>
      </c>
      <c r="M83" s="166">
        <v>59923</v>
      </c>
      <c r="N83" s="166" t="str">
        <f>_xlfn.IFNA(VLOOKUP($C83,'20201102 Property'!C:C,1,FALSE),"FR")</f>
        <v>Afwijking tussen de WBC bepalingen (%)</v>
      </c>
    </row>
    <row r="84" spans="1:14" x14ac:dyDescent="0.45">
      <c r="A84" s="166" t="s">
        <v>4071</v>
      </c>
      <c r="B84" s="166" t="s">
        <v>5524</v>
      </c>
      <c r="C84" s="166" t="s">
        <v>5525</v>
      </c>
      <c r="D84" s="166" t="s">
        <v>185</v>
      </c>
      <c r="E84" s="166" t="s">
        <v>2524</v>
      </c>
      <c r="F84" s="166" t="s">
        <v>366</v>
      </c>
      <c r="G84" s="166" t="s">
        <v>5526</v>
      </c>
      <c r="H84" s="166" t="s">
        <v>2524</v>
      </c>
      <c r="I84" s="166" t="s">
        <v>2524</v>
      </c>
      <c r="J84" s="166" t="s">
        <v>2524</v>
      </c>
      <c r="K84" s="166" t="s">
        <v>4071</v>
      </c>
      <c r="L84" s="166" t="s">
        <v>2524</v>
      </c>
      <c r="M84" s="166">
        <v>38787</v>
      </c>
      <c r="N84" s="166" t="str">
        <f>_xlfn.IFNA(VLOOKUP($C84,'20201102 Property'!C:C,1,FALSE),"FR")</f>
        <v>Bacteriologie</v>
      </c>
    </row>
    <row r="85" spans="1:14" x14ac:dyDescent="0.45">
      <c r="A85" s="166" t="s">
        <v>4072</v>
      </c>
      <c r="B85" s="166" t="s">
        <v>5527</v>
      </c>
      <c r="C85" s="166" t="s">
        <v>5525</v>
      </c>
      <c r="D85" s="166" t="s">
        <v>185</v>
      </c>
      <c r="E85" s="166" t="s">
        <v>2524</v>
      </c>
      <c r="F85" s="166" t="s">
        <v>366</v>
      </c>
      <c r="G85" s="166" t="s">
        <v>3972</v>
      </c>
      <c r="H85" s="166" t="s">
        <v>2524</v>
      </c>
      <c r="I85" s="166" t="s">
        <v>2524</v>
      </c>
      <c r="J85" s="166" t="s">
        <v>2524</v>
      </c>
      <c r="K85" s="166" t="s">
        <v>4072</v>
      </c>
      <c r="L85" s="166" t="s">
        <v>2524</v>
      </c>
      <c r="M85" s="166">
        <v>40021</v>
      </c>
      <c r="N85" s="166" t="str">
        <f>_xlfn.IFNA(VLOOKUP($C85,'20201102 Property'!C:C,1,FALSE),"FR")</f>
        <v>Bacteriologie</v>
      </c>
    </row>
    <row r="86" spans="1:14" x14ac:dyDescent="0.45">
      <c r="A86" s="166" t="s">
        <v>4073</v>
      </c>
      <c r="B86" s="166" t="s">
        <v>5528</v>
      </c>
      <c r="C86" s="166" t="s">
        <v>5529</v>
      </c>
      <c r="D86" s="166" t="s">
        <v>1357</v>
      </c>
      <c r="E86" s="166" t="s">
        <v>2524</v>
      </c>
      <c r="F86" s="166" t="s">
        <v>366</v>
      </c>
      <c r="G86" s="166" t="s">
        <v>2524</v>
      </c>
      <c r="H86" s="166" t="s">
        <v>2524</v>
      </c>
      <c r="I86" s="166" t="s">
        <v>2524</v>
      </c>
      <c r="J86" s="166" t="s">
        <v>2524</v>
      </c>
      <c r="K86" s="166" t="s">
        <v>4073</v>
      </c>
      <c r="L86" s="166" t="s">
        <v>2524</v>
      </c>
      <c r="M86" s="166">
        <v>40176</v>
      </c>
      <c r="N86" s="166" t="str">
        <f>_xlfn.IFNA(VLOOKUP($C86,'20201102 Property'!C:C,1,FALSE),"FR")</f>
        <v>Antibiogram kiem voor invriezen</v>
      </c>
    </row>
    <row r="87" spans="1:14" x14ac:dyDescent="0.45">
      <c r="A87" s="166" t="s">
        <v>4074</v>
      </c>
      <c r="B87" s="166" t="s">
        <v>5530</v>
      </c>
      <c r="C87" s="166" t="s">
        <v>5531</v>
      </c>
      <c r="D87" s="166" t="s">
        <v>1357</v>
      </c>
      <c r="E87" s="166" t="s">
        <v>2524</v>
      </c>
      <c r="F87" s="166" t="s">
        <v>366</v>
      </c>
      <c r="G87" s="166" t="s">
        <v>2524</v>
      </c>
      <c r="H87" s="166" t="s">
        <v>2524</v>
      </c>
      <c r="I87" s="166" t="s">
        <v>2524</v>
      </c>
      <c r="J87" s="166" t="s">
        <v>2524</v>
      </c>
      <c r="K87" s="166" t="s">
        <v>4074</v>
      </c>
      <c r="L87" s="166" t="s">
        <v>2524</v>
      </c>
      <c r="M87" s="166">
        <v>40180</v>
      </c>
      <c r="N87" s="166" t="str">
        <f>_xlfn.IFNA(VLOOKUP($C87,'20201102 Property'!C:C,1,FALSE),"FR")</f>
        <v>Antibiogram kiem na invriezen</v>
      </c>
    </row>
    <row r="88" spans="1:14" x14ac:dyDescent="0.45">
      <c r="A88" s="166" t="s">
        <v>4075</v>
      </c>
      <c r="B88" s="166" t="s">
        <v>5532</v>
      </c>
      <c r="C88" s="166" t="s">
        <v>5533</v>
      </c>
      <c r="D88" s="166" t="s">
        <v>185</v>
      </c>
      <c r="E88" s="166" t="s">
        <v>2524</v>
      </c>
      <c r="F88" s="166" t="s">
        <v>366</v>
      </c>
      <c r="G88" s="166" t="s">
        <v>2524</v>
      </c>
      <c r="H88" s="166" t="s">
        <v>2524</v>
      </c>
      <c r="I88" s="166" t="s">
        <v>2524</v>
      </c>
      <c r="J88" s="166" t="s">
        <v>2524</v>
      </c>
      <c r="K88" s="166" t="s">
        <v>4075</v>
      </c>
      <c r="L88" s="166" t="s">
        <v>2524</v>
      </c>
      <c r="M88" s="166">
        <v>40168</v>
      </c>
      <c r="N88" s="166" t="str">
        <f>_xlfn.IFNA(VLOOKUP($C88,'20201102 Property'!C:C,1,FALSE),"FR")</f>
        <v>Identificatie kiem voor invriezen</v>
      </c>
    </row>
    <row r="89" spans="1:14" x14ac:dyDescent="0.45">
      <c r="A89" s="166" t="s">
        <v>4076</v>
      </c>
      <c r="B89" s="166" t="s">
        <v>5534</v>
      </c>
      <c r="C89" s="166" t="s">
        <v>5535</v>
      </c>
      <c r="D89" s="166" t="s">
        <v>185</v>
      </c>
      <c r="E89" s="166" t="s">
        <v>2524</v>
      </c>
      <c r="F89" s="166" t="s">
        <v>366</v>
      </c>
      <c r="G89" s="166" t="s">
        <v>2524</v>
      </c>
      <c r="H89" s="166" t="s">
        <v>2524</v>
      </c>
      <c r="I89" s="166" t="s">
        <v>2524</v>
      </c>
      <c r="J89" s="166" t="s">
        <v>2524</v>
      </c>
      <c r="K89" s="166" t="s">
        <v>4076</v>
      </c>
      <c r="L89" s="166" t="s">
        <v>2524</v>
      </c>
      <c r="M89" s="166">
        <v>40172</v>
      </c>
      <c r="N89" s="166" t="str">
        <f>_xlfn.IFNA(VLOOKUP($C89,'20201102 Property'!C:C,1,FALSE),"FR")</f>
        <v>Identificatie kiem nainvriezen</v>
      </c>
    </row>
    <row r="90" spans="1:14" x14ac:dyDescent="0.45">
      <c r="A90" s="166" t="s">
        <v>4077</v>
      </c>
      <c r="B90" s="166" t="s">
        <v>5536</v>
      </c>
      <c r="C90" s="166" t="s">
        <v>5537</v>
      </c>
      <c r="D90" s="166" t="s">
        <v>185</v>
      </c>
      <c r="E90" s="166" t="s">
        <v>2524</v>
      </c>
      <c r="F90" s="166" t="s">
        <v>2798</v>
      </c>
      <c r="G90" s="166" t="s">
        <v>2524</v>
      </c>
      <c r="H90" s="166" t="s">
        <v>2524</v>
      </c>
      <c r="I90" s="166" t="s">
        <v>2524</v>
      </c>
      <c r="J90" s="166" t="s">
        <v>2524</v>
      </c>
      <c r="K90" s="166" t="s">
        <v>4077</v>
      </c>
      <c r="L90" s="166" t="s">
        <v>2524</v>
      </c>
      <c r="M90" s="166">
        <v>1435705</v>
      </c>
      <c r="N90" s="166" t="str">
        <f>_xlfn.IFNA(VLOOKUP($C90,'20201102 Property'!C:C,1,FALSE),"FR")</f>
        <v>Bewaartemperatuur van stamcellen</v>
      </c>
    </row>
    <row r="91" spans="1:14" x14ac:dyDescent="0.45">
      <c r="A91" s="166" t="s">
        <v>4078</v>
      </c>
      <c r="B91" s="166" t="s">
        <v>5538</v>
      </c>
      <c r="C91" s="166" t="s">
        <v>5539</v>
      </c>
      <c r="D91" s="166" t="s">
        <v>1246</v>
      </c>
      <c r="E91" s="166" t="s">
        <v>5540</v>
      </c>
      <c r="F91" s="166" t="s">
        <v>366</v>
      </c>
      <c r="G91" s="166" t="s">
        <v>5526</v>
      </c>
      <c r="H91" s="166" t="s">
        <v>2524</v>
      </c>
      <c r="I91" s="166" t="s">
        <v>2524</v>
      </c>
      <c r="J91" s="166" t="s">
        <v>2524</v>
      </c>
      <c r="K91" s="166" t="s">
        <v>4078</v>
      </c>
      <c r="L91" s="166" t="s">
        <v>2524</v>
      </c>
      <c r="M91" s="166">
        <v>38731</v>
      </c>
      <c r="N91" s="166" t="str">
        <f>_xlfn.IFNA(VLOOKUP($C91,'20201102 Property'!C:C,1,FALSE),"FR")</f>
        <v>CD34 /µL</v>
      </c>
    </row>
    <row r="92" spans="1:14" x14ac:dyDescent="0.45">
      <c r="A92" s="166" t="s">
        <v>4079</v>
      </c>
      <c r="B92" s="166" t="s">
        <v>5541</v>
      </c>
      <c r="C92" s="166" t="s">
        <v>5542</v>
      </c>
      <c r="D92" s="166" t="s">
        <v>1246</v>
      </c>
      <c r="E92" s="166" t="s">
        <v>5543</v>
      </c>
      <c r="F92" s="166" t="s">
        <v>366</v>
      </c>
      <c r="G92" s="166" t="s">
        <v>2524</v>
      </c>
      <c r="H92" s="166" t="s">
        <v>2524</v>
      </c>
      <c r="I92" s="166" t="s">
        <v>2524</v>
      </c>
      <c r="J92" s="166" t="s">
        <v>2524</v>
      </c>
      <c r="K92" s="166" t="s">
        <v>4079</v>
      </c>
      <c r="L92" s="166" t="s">
        <v>2524</v>
      </c>
      <c r="M92" s="166">
        <v>38739</v>
      </c>
      <c r="N92" s="166" t="str">
        <f>_xlfn.IFNA(VLOOKUP($C92,'20201102 Property'!C:C,1,FALSE),"FR")</f>
        <v>CD34</v>
      </c>
    </row>
    <row r="93" spans="1:14" x14ac:dyDescent="0.45">
      <c r="A93" s="166" t="s">
        <v>4080</v>
      </c>
      <c r="B93" s="166" t="s">
        <v>5544</v>
      </c>
      <c r="C93" s="166" t="s">
        <v>5545</v>
      </c>
      <c r="D93" s="166" t="s">
        <v>1246</v>
      </c>
      <c r="F93" s="166" t="s">
        <v>366</v>
      </c>
      <c r="G93" s="166" t="s">
        <v>2524</v>
      </c>
      <c r="H93" s="166" t="s">
        <v>2524</v>
      </c>
      <c r="I93" s="166" t="s">
        <v>2524</v>
      </c>
      <c r="J93" s="166" t="s">
        <v>2524</v>
      </c>
      <c r="K93" s="166" t="s">
        <v>4080</v>
      </c>
      <c r="L93" s="166" t="s">
        <v>2524</v>
      </c>
      <c r="M93" s="166">
        <v>40293</v>
      </c>
      <c r="N93" s="166" t="str">
        <f>_xlfn.IFNA(VLOOKUP($C93,'20201102 Property'!C:C,1,FALSE),"FR")</f>
        <v>Recovery CD34 positieve cellen</v>
      </c>
    </row>
    <row r="94" spans="1:14" x14ac:dyDescent="0.45">
      <c r="A94" s="166" t="s">
        <v>4081</v>
      </c>
      <c r="B94" s="166" t="s">
        <v>5546</v>
      </c>
      <c r="C94" s="166" t="s">
        <v>5542</v>
      </c>
      <c r="D94" s="166" t="s">
        <v>1246</v>
      </c>
      <c r="E94" s="166" t="s">
        <v>5543</v>
      </c>
      <c r="F94" s="166" t="s">
        <v>366</v>
      </c>
      <c r="G94" s="166" t="s">
        <v>5547</v>
      </c>
      <c r="H94" s="166" t="s">
        <v>2524</v>
      </c>
      <c r="I94" s="166" t="s">
        <v>2524</v>
      </c>
      <c r="J94" s="166" t="s">
        <v>2524</v>
      </c>
      <c r="K94" s="166" t="s">
        <v>4081</v>
      </c>
      <c r="L94" s="166" t="s">
        <v>2524</v>
      </c>
      <c r="M94" s="166">
        <v>77132</v>
      </c>
      <c r="N94" s="166" t="str">
        <f>_xlfn.IFNA(VLOOKUP($C94,'20201102 Property'!C:C,1,FALSE),"FR")</f>
        <v>CD34</v>
      </c>
    </row>
    <row r="95" spans="1:14" x14ac:dyDescent="0.45">
      <c r="A95" s="166" t="s">
        <v>4082</v>
      </c>
      <c r="B95" s="166" t="s">
        <v>5548</v>
      </c>
      <c r="C95" s="166" t="s">
        <v>5542</v>
      </c>
      <c r="D95" s="166" t="s">
        <v>1246</v>
      </c>
      <c r="E95" s="166" t="s">
        <v>5543</v>
      </c>
      <c r="F95" s="166" t="s">
        <v>366</v>
      </c>
      <c r="G95" s="166" t="s">
        <v>5549</v>
      </c>
      <c r="H95" s="166" t="s">
        <v>2524</v>
      </c>
      <c r="I95" s="166" t="s">
        <v>2524</v>
      </c>
      <c r="J95" s="166" t="s">
        <v>2524</v>
      </c>
      <c r="K95" s="166" t="s">
        <v>4082</v>
      </c>
      <c r="L95" s="166" t="s">
        <v>2524</v>
      </c>
      <c r="M95" s="166">
        <v>77128</v>
      </c>
      <c r="N95" s="166" t="str">
        <f>_xlfn.IFNA(VLOOKUP($C95,'20201102 Property'!C:C,1,FALSE),"FR")</f>
        <v>CD34</v>
      </c>
    </row>
    <row r="96" spans="1:14" x14ac:dyDescent="0.45">
      <c r="A96" s="166" t="s">
        <v>4083</v>
      </c>
      <c r="B96" s="166" t="s">
        <v>5550</v>
      </c>
      <c r="C96" s="166" t="s">
        <v>5542</v>
      </c>
      <c r="D96" s="166" t="s">
        <v>1246</v>
      </c>
      <c r="E96" s="166" t="s">
        <v>5543</v>
      </c>
      <c r="F96" s="166" t="s">
        <v>366</v>
      </c>
      <c r="G96" s="166" t="s">
        <v>5551</v>
      </c>
      <c r="H96" s="166" t="s">
        <v>2524</v>
      </c>
      <c r="I96" s="166" t="s">
        <v>2524</v>
      </c>
      <c r="J96" s="166" t="s">
        <v>2524</v>
      </c>
      <c r="K96" s="166" t="s">
        <v>4083</v>
      </c>
      <c r="L96" s="166" t="s">
        <v>2524</v>
      </c>
      <c r="M96" s="166">
        <v>77140</v>
      </c>
      <c r="N96" s="166" t="str">
        <f>_xlfn.IFNA(VLOOKUP($C96,'20201102 Property'!C:C,1,FALSE),"FR")</f>
        <v>CD34</v>
      </c>
    </row>
    <row r="97" spans="1:14" x14ac:dyDescent="0.45">
      <c r="A97" s="166" t="s">
        <v>4084</v>
      </c>
      <c r="B97" s="166" t="s">
        <v>5552</v>
      </c>
      <c r="C97" s="166" t="s">
        <v>5542</v>
      </c>
      <c r="D97" s="166" t="s">
        <v>1246</v>
      </c>
      <c r="E97" s="166" t="s">
        <v>5543</v>
      </c>
      <c r="F97" s="166" t="s">
        <v>366</v>
      </c>
      <c r="G97" s="166" t="s">
        <v>5553</v>
      </c>
      <c r="H97" s="166" t="s">
        <v>2524</v>
      </c>
      <c r="I97" s="166" t="s">
        <v>2524</v>
      </c>
      <c r="J97" s="166" t="s">
        <v>2524</v>
      </c>
      <c r="K97" s="166" t="s">
        <v>4084</v>
      </c>
      <c r="L97" s="166" t="s">
        <v>2524</v>
      </c>
      <c r="M97" s="166">
        <v>77136</v>
      </c>
      <c r="N97" s="166" t="str">
        <f>_xlfn.IFNA(VLOOKUP($C97,'20201102 Property'!C:C,1,FALSE),"FR")</f>
        <v>CD34</v>
      </c>
    </row>
    <row r="98" spans="1:14" x14ac:dyDescent="0.45">
      <c r="A98" s="166" t="s">
        <v>4085</v>
      </c>
      <c r="B98" s="166" t="s">
        <v>5554</v>
      </c>
      <c r="C98" s="166" t="s">
        <v>5555</v>
      </c>
      <c r="D98" s="166" t="s">
        <v>1246</v>
      </c>
      <c r="E98" s="166" t="s">
        <v>5540</v>
      </c>
      <c r="F98" s="166" t="s">
        <v>366</v>
      </c>
      <c r="G98" s="166" t="s">
        <v>2524</v>
      </c>
      <c r="H98" s="166" t="s">
        <v>2524</v>
      </c>
      <c r="I98" s="166" t="s">
        <v>2524</v>
      </c>
      <c r="J98" s="166" t="s">
        <v>2524</v>
      </c>
      <c r="K98" s="166" t="s">
        <v>4085</v>
      </c>
      <c r="L98" s="166" t="s">
        <v>2524</v>
      </c>
      <c r="M98" s="166">
        <v>38395</v>
      </c>
      <c r="N98" s="166" t="str">
        <f>_xlfn.IFNA(VLOOKUP($C98,'20201102 Property'!C:C,1,FALSE),"FR")</f>
        <v>CD34/µL</v>
      </c>
    </row>
    <row r="99" spans="1:14" x14ac:dyDescent="0.45">
      <c r="A99" s="166" t="s">
        <v>4086</v>
      </c>
      <c r="B99" s="166" t="s">
        <v>5556</v>
      </c>
      <c r="C99" s="166" t="s">
        <v>5557</v>
      </c>
      <c r="D99" s="166" t="s">
        <v>1246</v>
      </c>
      <c r="E99" s="166" t="s">
        <v>5540</v>
      </c>
      <c r="F99" s="166" t="s">
        <v>366</v>
      </c>
      <c r="G99" s="166" t="s">
        <v>5558</v>
      </c>
      <c r="H99" s="166" t="s">
        <v>2524</v>
      </c>
      <c r="I99" s="166" t="s">
        <v>2524</v>
      </c>
      <c r="J99" s="166" t="s">
        <v>2524</v>
      </c>
      <c r="K99" s="166" t="s">
        <v>4086</v>
      </c>
      <c r="L99" s="166" t="s">
        <v>2524</v>
      </c>
      <c r="M99" s="166">
        <v>38723</v>
      </c>
      <c r="N99" s="166" t="str">
        <f>_xlfn.IFNA(VLOOKUP($C99,'20201102 Property'!C:C,1,FALSE),"FR")</f>
        <v>CD34 voor invriezen</v>
      </c>
    </row>
    <row r="100" spans="1:14" x14ac:dyDescent="0.45">
      <c r="A100" s="166" t="s">
        <v>4087</v>
      </c>
      <c r="B100" s="166" t="s">
        <v>5559</v>
      </c>
      <c r="C100" s="166" t="s">
        <v>5542</v>
      </c>
      <c r="D100" s="166" t="s">
        <v>1246</v>
      </c>
      <c r="E100" s="166" t="s">
        <v>5543</v>
      </c>
      <c r="F100" s="166" t="s">
        <v>366</v>
      </c>
      <c r="G100" s="166" t="s">
        <v>2524</v>
      </c>
      <c r="H100" s="166" t="s">
        <v>2524</v>
      </c>
      <c r="I100" s="166" t="s">
        <v>2524</v>
      </c>
      <c r="J100" s="166" t="s">
        <v>2524</v>
      </c>
      <c r="K100" s="166" t="s">
        <v>4087</v>
      </c>
      <c r="L100" s="166" t="s">
        <v>2524</v>
      </c>
      <c r="M100" s="166">
        <v>38463</v>
      </c>
      <c r="N100" s="166" t="str">
        <f>_xlfn.IFNA(VLOOKUP($C100,'20201102 Property'!C:C,1,FALSE),"FR")</f>
        <v>CD34</v>
      </c>
    </row>
    <row r="101" spans="1:14" x14ac:dyDescent="0.45">
      <c r="A101" s="166" t="s">
        <v>4088</v>
      </c>
      <c r="B101" s="166" t="s">
        <v>5560</v>
      </c>
      <c r="C101" s="166" t="s">
        <v>5557</v>
      </c>
      <c r="D101" s="166" t="s">
        <v>1246</v>
      </c>
      <c r="E101" s="166" t="s">
        <v>5543</v>
      </c>
      <c r="F101" s="166" t="s">
        <v>366</v>
      </c>
      <c r="G101" s="166" t="s">
        <v>2524</v>
      </c>
      <c r="H101" s="166" t="s">
        <v>2524</v>
      </c>
      <c r="I101" s="166" t="s">
        <v>2524</v>
      </c>
      <c r="J101" s="166" t="s">
        <v>2524</v>
      </c>
      <c r="K101" s="166" t="s">
        <v>5561</v>
      </c>
      <c r="L101" s="166" t="s">
        <v>2524</v>
      </c>
      <c r="M101" s="166">
        <v>38735</v>
      </c>
      <c r="N101" s="166" t="str">
        <f>_xlfn.IFNA(VLOOKUP($C101,'20201102 Property'!C:C,1,FALSE),"FR")</f>
        <v>CD34 voor invriezen</v>
      </c>
    </row>
    <row r="102" spans="1:14" x14ac:dyDescent="0.45">
      <c r="A102" s="166" t="s">
        <v>4089</v>
      </c>
      <c r="B102" s="166" t="s">
        <v>5562</v>
      </c>
      <c r="C102" s="166" t="s">
        <v>5539</v>
      </c>
      <c r="D102" s="166" t="s">
        <v>1246</v>
      </c>
      <c r="E102" s="166" t="s">
        <v>5540</v>
      </c>
      <c r="F102" s="166" t="s">
        <v>366</v>
      </c>
      <c r="G102" s="166" t="s">
        <v>5547</v>
      </c>
      <c r="H102" s="166" t="s">
        <v>2524</v>
      </c>
      <c r="I102" s="166" t="s">
        <v>2524</v>
      </c>
      <c r="J102" s="166" t="s">
        <v>2524</v>
      </c>
      <c r="K102" s="166" t="s">
        <v>4089</v>
      </c>
      <c r="L102" s="166" t="s">
        <v>2524</v>
      </c>
      <c r="M102" s="166">
        <v>76925</v>
      </c>
      <c r="N102" s="166" t="str">
        <f>_xlfn.IFNA(VLOOKUP($C102,'20201102 Property'!C:C,1,FALSE),"FR")</f>
        <v>CD34 /µL</v>
      </c>
    </row>
    <row r="103" spans="1:14" x14ac:dyDescent="0.45">
      <c r="A103" s="166" t="s">
        <v>4090</v>
      </c>
      <c r="B103" s="166" t="s">
        <v>5563</v>
      </c>
      <c r="C103" s="166" t="s">
        <v>5539</v>
      </c>
      <c r="D103" s="166" t="s">
        <v>1246</v>
      </c>
      <c r="E103" s="166" t="s">
        <v>5540</v>
      </c>
      <c r="F103" s="166" t="s">
        <v>366</v>
      </c>
      <c r="G103" s="166" t="s">
        <v>5549</v>
      </c>
      <c r="H103" s="166" t="s">
        <v>2524</v>
      </c>
      <c r="I103" s="166" t="s">
        <v>2524</v>
      </c>
      <c r="J103" s="166" t="s">
        <v>2524</v>
      </c>
      <c r="K103" s="166" t="s">
        <v>4090</v>
      </c>
      <c r="L103" s="166" t="s">
        <v>2524</v>
      </c>
      <c r="M103" s="166">
        <v>76920</v>
      </c>
      <c r="N103" s="166" t="str">
        <f>_xlfn.IFNA(VLOOKUP($C103,'20201102 Property'!C:C,1,FALSE),"FR")</f>
        <v>CD34 /µL</v>
      </c>
    </row>
    <row r="104" spans="1:14" x14ac:dyDescent="0.45">
      <c r="A104" s="166" t="s">
        <v>4091</v>
      </c>
      <c r="B104" s="166" t="s">
        <v>5564</v>
      </c>
      <c r="C104" s="166" t="s">
        <v>5539</v>
      </c>
      <c r="D104" s="166" t="s">
        <v>1246</v>
      </c>
      <c r="E104" s="166" t="s">
        <v>5540</v>
      </c>
      <c r="F104" s="166" t="s">
        <v>366</v>
      </c>
      <c r="G104" s="166" t="s">
        <v>5551</v>
      </c>
      <c r="H104" s="166" t="s">
        <v>2524</v>
      </c>
      <c r="I104" s="166" t="s">
        <v>2524</v>
      </c>
      <c r="J104" s="166" t="s">
        <v>2524</v>
      </c>
      <c r="K104" s="166" t="s">
        <v>4091</v>
      </c>
      <c r="L104" s="166" t="s">
        <v>2524</v>
      </c>
      <c r="M104" s="166">
        <v>76935</v>
      </c>
      <c r="N104" s="166" t="str">
        <f>_xlfn.IFNA(VLOOKUP($C104,'20201102 Property'!C:C,1,FALSE),"FR")</f>
        <v>CD34 /µL</v>
      </c>
    </row>
    <row r="105" spans="1:14" x14ac:dyDescent="0.45">
      <c r="A105" s="166" t="s">
        <v>4092</v>
      </c>
      <c r="B105" s="166" t="s">
        <v>5565</v>
      </c>
      <c r="C105" s="166" t="s">
        <v>5539</v>
      </c>
      <c r="D105" s="166" t="s">
        <v>1246</v>
      </c>
      <c r="E105" s="166" t="s">
        <v>5540</v>
      </c>
      <c r="F105" s="166" t="s">
        <v>366</v>
      </c>
      <c r="G105" s="166" t="s">
        <v>5553</v>
      </c>
      <c r="H105" s="166" t="s">
        <v>2524</v>
      </c>
      <c r="I105" s="166" t="s">
        <v>2524</v>
      </c>
      <c r="J105" s="166" t="s">
        <v>2524</v>
      </c>
      <c r="K105" s="166" t="s">
        <v>4092</v>
      </c>
      <c r="L105" s="166" t="s">
        <v>2524</v>
      </c>
      <c r="M105" s="166">
        <v>76930</v>
      </c>
      <c r="N105" s="166" t="str">
        <f>_xlfn.IFNA(VLOOKUP($C105,'20201102 Property'!C:C,1,FALSE),"FR")</f>
        <v>CD34 /µL</v>
      </c>
    </row>
    <row r="106" spans="1:14" x14ac:dyDescent="0.45">
      <c r="A106" s="166" t="s">
        <v>4093</v>
      </c>
      <c r="B106" s="166" t="s">
        <v>5566</v>
      </c>
      <c r="C106" s="166" t="s">
        <v>5567</v>
      </c>
      <c r="D106" s="166" t="s">
        <v>1246</v>
      </c>
      <c r="E106" s="166" t="s">
        <v>5543</v>
      </c>
      <c r="F106" s="166" t="s">
        <v>366</v>
      </c>
      <c r="G106" s="166" t="s">
        <v>5547</v>
      </c>
      <c r="H106" s="166" t="s">
        <v>2524</v>
      </c>
      <c r="I106" s="166" t="s">
        <v>2524</v>
      </c>
      <c r="J106" s="166" t="s">
        <v>2524</v>
      </c>
      <c r="K106" s="166" t="s">
        <v>4093</v>
      </c>
      <c r="L106" s="166" t="s">
        <v>2524</v>
      </c>
      <c r="M106" s="166">
        <v>77148</v>
      </c>
      <c r="N106" s="166" t="str">
        <f>_xlfn.IFNA(VLOOKUP($C106,'20201102 Property'!C:C,1,FALSE),"FR")</f>
        <v>CD3</v>
      </c>
    </row>
    <row r="107" spans="1:14" x14ac:dyDescent="0.45">
      <c r="A107" s="166" t="s">
        <v>4094</v>
      </c>
      <c r="B107" s="166" t="s">
        <v>5568</v>
      </c>
      <c r="C107" s="166" t="s">
        <v>5567</v>
      </c>
      <c r="D107" s="166" t="s">
        <v>1246</v>
      </c>
      <c r="E107" s="166" t="s">
        <v>5543</v>
      </c>
      <c r="F107" s="166" t="s">
        <v>366</v>
      </c>
      <c r="G107" s="166" t="s">
        <v>5549</v>
      </c>
      <c r="H107" s="166" t="s">
        <v>2524</v>
      </c>
      <c r="I107" s="166" t="s">
        <v>2524</v>
      </c>
      <c r="J107" s="166" t="s">
        <v>2524</v>
      </c>
      <c r="K107" s="166" t="s">
        <v>4094</v>
      </c>
      <c r="L107" s="166" t="s">
        <v>2524</v>
      </c>
      <c r="M107" s="166">
        <v>77153</v>
      </c>
      <c r="N107" s="166" t="str">
        <f>_xlfn.IFNA(VLOOKUP($C107,'20201102 Property'!C:C,1,FALSE),"FR")</f>
        <v>CD3</v>
      </c>
    </row>
    <row r="108" spans="1:14" x14ac:dyDescent="0.45">
      <c r="A108" s="166" t="s">
        <v>4095</v>
      </c>
      <c r="B108" s="166" t="s">
        <v>5569</v>
      </c>
      <c r="C108" s="166" t="s">
        <v>5567</v>
      </c>
      <c r="D108" s="166" t="s">
        <v>1246</v>
      </c>
      <c r="E108" s="166" t="s">
        <v>5543</v>
      </c>
      <c r="F108" s="166" t="s">
        <v>366</v>
      </c>
      <c r="G108" s="166" t="s">
        <v>5551</v>
      </c>
      <c r="H108" s="166" t="s">
        <v>2524</v>
      </c>
      <c r="I108" s="166" t="s">
        <v>2524</v>
      </c>
      <c r="J108" s="166" t="s">
        <v>2524</v>
      </c>
      <c r="K108" s="166" t="s">
        <v>4095</v>
      </c>
      <c r="L108" s="166" t="s">
        <v>2524</v>
      </c>
      <c r="M108" s="166">
        <v>77158</v>
      </c>
      <c r="N108" s="166" t="str">
        <f>_xlfn.IFNA(VLOOKUP($C108,'20201102 Property'!C:C,1,FALSE),"FR")</f>
        <v>CD3</v>
      </c>
    </row>
    <row r="109" spans="1:14" x14ac:dyDescent="0.45">
      <c r="A109" s="166" t="s">
        <v>4096</v>
      </c>
      <c r="B109" s="166" t="s">
        <v>5570</v>
      </c>
      <c r="C109" s="166" t="s">
        <v>5567</v>
      </c>
      <c r="D109" s="166" t="s">
        <v>1246</v>
      </c>
      <c r="E109" s="166" t="s">
        <v>5543</v>
      </c>
      <c r="F109" s="166" t="s">
        <v>366</v>
      </c>
      <c r="G109" s="166" t="s">
        <v>5553</v>
      </c>
      <c r="H109" s="166" t="s">
        <v>2524</v>
      </c>
      <c r="I109" s="166" t="s">
        <v>2524</v>
      </c>
      <c r="J109" s="166" t="s">
        <v>2524</v>
      </c>
      <c r="K109" s="166" t="s">
        <v>4096</v>
      </c>
      <c r="L109" s="166" t="s">
        <v>2524</v>
      </c>
      <c r="M109" s="166">
        <v>77163</v>
      </c>
      <c r="N109" s="166" t="str">
        <f>_xlfn.IFNA(VLOOKUP($C109,'20201102 Property'!C:C,1,FALSE),"FR")</f>
        <v>CD3</v>
      </c>
    </row>
    <row r="110" spans="1:14" x14ac:dyDescent="0.45">
      <c r="A110" s="166" t="s">
        <v>4097</v>
      </c>
      <c r="B110" s="166" t="s">
        <v>5571</v>
      </c>
      <c r="C110" s="166" t="s">
        <v>5572</v>
      </c>
      <c r="D110" s="166" t="s">
        <v>1246</v>
      </c>
      <c r="E110" s="166" t="s">
        <v>5540</v>
      </c>
      <c r="F110" s="166" t="s">
        <v>366</v>
      </c>
      <c r="G110" s="166" t="s">
        <v>5547</v>
      </c>
      <c r="H110" s="166" t="s">
        <v>2524</v>
      </c>
      <c r="I110" s="166" t="s">
        <v>2524</v>
      </c>
      <c r="J110" s="166" t="s">
        <v>2524</v>
      </c>
      <c r="K110" s="166" t="s">
        <v>4097</v>
      </c>
      <c r="L110" s="166" t="s">
        <v>2524</v>
      </c>
      <c r="M110" s="166">
        <v>76945</v>
      </c>
      <c r="N110" s="166" t="str">
        <f>_xlfn.IFNA(VLOOKUP($C110,'20201102 Property'!C:C,1,FALSE),"FR")</f>
        <v>CD3 /µL</v>
      </c>
    </row>
    <row r="111" spans="1:14" x14ac:dyDescent="0.45">
      <c r="A111" s="166" t="s">
        <v>4098</v>
      </c>
      <c r="B111" s="166" t="s">
        <v>5573</v>
      </c>
      <c r="C111" s="166" t="s">
        <v>5572</v>
      </c>
      <c r="D111" s="166" t="s">
        <v>1246</v>
      </c>
      <c r="E111" s="166" t="s">
        <v>5540</v>
      </c>
      <c r="F111" s="166" t="s">
        <v>366</v>
      </c>
      <c r="G111" s="166" t="s">
        <v>5549</v>
      </c>
      <c r="H111" s="166" t="s">
        <v>2524</v>
      </c>
      <c r="I111" s="166" t="s">
        <v>2524</v>
      </c>
      <c r="J111" s="166" t="s">
        <v>2524</v>
      </c>
      <c r="K111" s="166" t="s">
        <v>4098</v>
      </c>
      <c r="L111" s="166" t="s">
        <v>2524</v>
      </c>
      <c r="M111" s="166">
        <v>76955</v>
      </c>
      <c r="N111" s="166" t="str">
        <f>_xlfn.IFNA(VLOOKUP($C111,'20201102 Property'!C:C,1,FALSE),"FR")</f>
        <v>CD3 /µL</v>
      </c>
    </row>
    <row r="112" spans="1:14" x14ac:dyDescent="0.45">
      <c r="A112" s="166" t="s">
        <v>4099</v>
      </c>
      <c r="B112" s="166" t="s">
        <v>5574</v>
      </c>
      <c r="C112" s="166" t="s">
        <v>5572</v>
      </c>
      <c r="D112" s="166" t="s">
        <v>1246</v>
      </c>
      <c r="E112" s="166" t="s">
        <v>5540</v>
      </c>
      <c r="F112" s="166" t="s">
        <v>366</v>
      </c>
      <c r="G112" s="166" t="s">
        <v>5551</v>
      </c>
      <c r="H112" s="166" t="s">
        <v>2524</v>
      </c>
      <c r="I112" s="166" t="s">
        <v>2524</v>
      </c>
      <c r="J112" s="166" t="s">
        <v>2524</v>
      </c>
      <c r="K112" s="166" t="s">
        <v>4099</v>
      </c>
      <c r="L112" s="166" t="s">
        <v>2524</v>
      </c>
      <c r="M112" s="166">
        <v>76940</v>
      </c>
      <c r="N112" s="166" t="str">
        <f>_xlfn.IFNA(VLOOKUP($C112,'20201102 Property'!C:C,1,FALSE),"FR")</f>
        <v>CD3 /µL</v>
      </c>
    </row>
    <row r="113" spans="1:14" x14ac:dyDescent="0.45">
      <c r="A113" s="166" t="s">
        <v>4100</v>
      </c>
      <c r="B113" s="166" t="s">
        <v>5575</v>
      </c>
      <c r="C113" s="166" t="s">
        <v>5572</v>
      </c>
      <c r="D113" s="166" t="s">
        <v>1246</v>
      </c>
      <c r="E113" s="166" t="s">
        <v>5540</v>
      </c>
      <c r="F113" s="166" t="s">
        <v>366</v>
      </c>
      <c r="G113" s="166" t="s">
        <v>5553</v>
      </c>
      <c r="H113" s="166" t="s">
        <v>2524</v>
      </c>
      <c r="I113" s="166" t="s">
        <v>2524</v>
      </c>
      <c r="J113" s="166" t="s">
        <v>2524</v>
      </c>
      <c r="K113" s="166" t="s">
        <v>4100</v>
      </c>
      <c r="L113" s="166" t="s">
        <v>2524</v>
      </c>
      <c r="M113" s="166">
        <v>76950</v>
      </c>
      <c r="N113" s="166" t="str">
        <f>_xlfn.IFNA(VLOOKUP($C113,'20201102 Property'!C:C,1,FALSE),"FR")</f>
        <v>CD3 /µL</v>
      </c>
    </row>
    <row r="114" spans="1:14" x14ac:dyDescent="0.45">
      <c r="A114" s="166" t="s">
        <v>4101</v>
      </c>
      <c r="B114" s="166" t="s">
        <v>5576</v>
      </c>
      <c r="C114" s="166" t="s">
        <v>5577</v>
      </c>
      <c r="D114" s="166" t="s">
        <v>1246</v>
      </c>
      <c r="E114" s="166" t="s">
        <v>5540</v>
      </c>
      <c r="F114" s="166" t="s">
        <v>366</v>
      </c>
      <c r="G114" s="166" t="s">
        <v>5547</v>
      </c>
      <c r="H114" s="166" t="s">
        <v>2524</v>
      </c>
      <c r="I114" s="166" t="s">
        <v>2524</v>
      </c>
      <c r="J114" s="166" t="s">
        <v>2524</v>
      </c>
      <c r="K114" s="166" t="s">
        <v>4101</v>
      </c>
      <c r="L114" s="166" t="s">
        <v>2524</v>
      </c>
      <c r="M114" s="166">
        <v>77212</v>
      </c>
      <c r="N114" s="166" t="str">
        <f>_xlfn.IFNA(VLOOKUP($C114,'20201102 Property'!C:C,1,FALSE),"FR")</f>
        <v>CD45 /µL</v>
      </c>
    </row>
    <row r="115" spans="1:14" x14ac:dyDescent="0.45">
      <c r="A115" s="166" t="s">
        <v>4102</v>
      </c>
      <c r="B115" s="166" t="s">
        <v>5578</v>
      </c>
      <c r="C115" s="166" t="s">
        <v>5577</v>
      </c>
      <c r="D115" s="166" t="s">
        <v>1246</v>
      </c>
      <c r="E115" s="166" t="s">
        <v>5540</v>
      </c>
      <c r="F115" s="166" t="s">
        <v>366</v>
      </c>
      <c r="G115" s="166" t="s">
        <v>5549</v>
      </c>
      <c r="H115" s="166" t="s">
        <v>2524</v>
      </c>
      <c r="I115" s="166" t="s">
        <v>2524</v>
      </c>
      <c r="J115" s="166" t="s">
        <v>2524</v>
      </c>
      <c r="K115" s="166" t="s">
        <v>4102</v>
      </c>
      <c r="L115" s="166" t="s">
        <v>2524</v>
      </c>
      <c r="M115" s="166">
        <v>77216</v>
      </c>
      <c r="N115" s="166" t="str">
        <f>_xlfn.IFNA(VLOOKUP($C115,'20201102 Property'!C:C,1,FALSE),"FR")</f>
        <v>CD45 /µL</v>
      </c>
    </row>
    <row r="116" spans="1:14" x14ac:dyDescent="0.45">
      <c r="A116" s="166" t="s">
        <v>4103</v>
      </c>
      <c r="B116" s="166" t="s">
        <v>5579</v>
      </c>
      <c r="C116" s="166" t="s">
        <v>5577</v>
      </c>
      <c r="D116" s="166" t="s">
        <v>1246</v>
      </c>
      <c r="E116" s="166" t="s">
        <v>5540</v>
      </c>
      <c r="F116" s="166" t="s">
        <v>366</v>
      </c>
      <c r="G116" s="166" t="s">
        <v>5551</v>
      </c>
      <c r="H116" s="166" t="s">
        <v>2524</v>
      </c>
      <c r="I116" s="166" t="s">
        <v>2524</v>
      </c>
      <c r="J116" s="166" t="s">
        <v>2524</v>
      </c>
      <c r="K116" s="166" t="s">
        <v>4103</v>
      </c>
      <c r="L116" s="166" t="s">
        <v>2524</v>
      </c>
      <c r="M116" s="166">
        <v>77220</v>
      </c>
      <c r="N116" s="166" t="str">
        <f>_xlfn.IFNA(VLOOKUP($C116,'20201102 Property'!C:C,1,FALSE),"FR")</f>
        <v>CD45 /µL</v>
      </c>
    </row>
    <row r="117" spans="1:14" x14ac:dyDescent="0.45">
      <c r="A117" s="166" t="s">
        <v>4104</v>
      </c>
      <c r="B117" s="166" t="s">
        <v>5580</v>
      </c>
      <c r="C117" s="166" t="s">
        <v>5577</v>
      </c>
      <c r="D117" s="166" t="s">
        <v>1246</v>
      </c>
      <c r="E117" s="166" t="s">
        <v>5540</v>
      </c>
      <c r="F117" s="166" t="s">
        <v>366</v>
      </c>
      <c r="G117" s="166" t="s">
        <v>5553</v>
      </c>
      <c r="H117" s="166" t="s">
        <v>2524</v>
      </c>
      <c r="I117" s="166" t="s">
        <v>2524</v>
      </c>
      <c r="J117" s="166" t="s">
        <v>2524</v>
      </c>
      <c r="K117" s="166" t="s">
        <v>4104</v>
      </c>
      <c r="L117" s="166" t="s">
        <v>2524</v>
      </c>
      <c r="M117" s="166">
        <v>77225</v>
      </c>
      <c r="N117" s="166" t="str">
        <f>_xlfn.IFNA(VLOOKUP($C117,'20201102 Property'!C:C,1,FALSE),"FR")</f>
        <v>CD45 /µL</v>
      </c>
    </row>
    <row r="118" spans="1:14" x14ac:dyDescent="0.45">
      <c r="A118" s="166" t="s">
        <v>4105</v>
      </c>
      <c r="B118" s="166" t="s">
        <v>5581</v>
      </c>
      <c r="C118" s="166" t="s">
        <v>5582</v>
      </c>
      <c r="D118" s="166" t="s">
        <v>1246</v>
      </c>
      <c r="E118" s="166" t="s">
        <v>5513</v>
      </c>
      <c r="F118" s="166" t="s">
        <v>366</v>
      </c>
      <c r="G118" s="166" t="s">
        <v>2524</v>
      </c>
      <c r="H118" s="166" t="s">
        <v>2524</v>
      </c>
      <c r="I118" s="166" t="s">
        <v>2524</v>
      </c>
      <c r="J118" s="166" t="s">
        <v>2524</v>
      </c>
      <c r="K118" s="166" t="s">
        <v>4105</v>
      </c>
      <c r="L118" s="166" t="s">
        <v>2524</v>
      </c>
      <c r="M118" s="166">
        <v>38552</v>
      </c>
      <c r="N118" s="166" t="str">
        <f>_xlfn.IFNA(VLOOKUP($C118,'20201102 Property'!C:C,1,FALSE),"FR")</f>
        <v>gewenste celsuspensievolume</v>
      </c>
    </row>
    <row r="119" spans="1:14" x14ac:dyDescent="0.45">
      <c r="A119" s="166" t="s">
        <v>4106</v>
      </c>
      <c r="B119" s="166" t="s">
        <v>5583</v>
      </c>
      <c r="C119" s="166" t="s">
        <v>5584</v>
      </c>
      <c r="D119" s="166" t="s">
        <v>1357</v>
      </c>
      <c r="E119" s="166" t="s">
        <v>2524</v>
      </c>
      <c r="F119" s="166" t="s">
        <v>366</v>
      </c>
      <c r="G119" s="166" t="s">
        <v>2524</v>
      </c>
      <c r="H119" s="166" t="s">
        <v>2524</v>
      </c>
      <c r="I119" s="166" t="s">
        <v>2524</v>
      </c>
      <c r="J119" s="166" t="s">
        <v>2524</v>
      </c>
      <c r="K119" s="166" t="s">
        <v>4106</v>
      </c>
      <c r="L119" s="166" t="s">
        <v>2524</v>
      </c>
      <c r="M119" s="166">
        <v>1435657</v>
      </c>
      <c r="N119" s="166" t="str">
        <f>_xlfn.IFNA(VLOOKUP($C119,'20201102 Property'!C:C,1,FALSE),"FR")</f>
        <v>Afnamedatum van stamcellen</v>
      </c>
    </row>
    <row r="120" spans="1:14" x14ac:dyDescent="0.45">
      <c r="A120" s="166" t="s">
        <v>4107</v>
      </c>
      <c r="B120" s="166" t="s">
        <v>5585</v>
      </c>
      <c r="C120" s="166" t="s">
        <v>5586</v>
      </c>
      <c r="D120" s="166" t="s">
        <v>1357</v>
      </c>
      <c r="E120" s="166" t="s">
        <v>2524</v>
      </c>
      <c r="F120" s="166" t="s">
        <v>366</v>
      </c>
      <c r="G120" s="166" t="s">
        <v>2524</v>
      </c>
      <c r="H120" s="166" t="s">
        <v>2524</v>
      </c>
      <c r="I120" s="166" t="s">
        <v>2524</v>
      </c>
      <c r="J120" s="166" t="s">
        <v>2524</v>
      </c>
      <c r="K120" s="166" t="s">
        <v>4107</v>
      </c>
      <c r="L120" s="166" t="s">
        <v>2524</v>
      </c>
      <c r="M120" s="166">
        <v>1435661</v>
      </c>
      <c r="N120" s="166" t="str">
        <f>_xlfn.IFNA(VLOOKUP($C120,'20201102 Property'!C:C,1,FALSE),"FR")</f>
        <v>Eindtijd Collectie van stamcellen</v>
      </c>
    </row>
    <row r="121" spans="1:14" x14ac:dyDescent="0.45">
      <c r="A121" s="166" t="s">
        <v>4108</v>
      </c>
      <c r="B121" s="166" t="s">
        <v>5587</v>
      </c>
      <c r="C121" s="166" t="s">
        <v>5588</v>
      </c>
      <c r="D121" s="166" t="s">
        <v>1246</v>
      </c>
      <c r="E121" s="166" t="s">
        <v>5513</v>
      </c>
      <c r="F121" s="166" t="s">
        <v>366</v>
      </c>
      <c r="G121" s="166" t="s">
        <v>5589</v>
      </c>
      <c r="H121" s="166" t="s">
        <v>2524</v>
      </c>
      <c r="I121" s="166" t="s">
        <v>2524</v>
      </c>
      <c r="J121" s="166" t="s">
        <v>2524</v>
      </c>
      <c r="K121" s="166" t="s">
        <v>4108</v>
      </c>
      <c r="L121" s="166" t="s">
        <v>2524</v>
      </c>
      <c r="M121" s="166">
        <v>76846</v>
      </c>
      <c r="N121" s="166" t="str">
        <f>_xlfn.IFNA(VLOOKUP($C121,'20201102 Property'!C:C,1,FALSE),"FR")</f>
        <v xml:space="preserve">Volume </v>
      </c>
    </row>
    <row r="122" spans="1:14" x14ac:dyDescent="0.45">
      <c r="A122" s="166" t="s">
        <v>4109</v>
      </c>
      <c r="B122" s="166" t="s">
        <v>5590</v>
      </c>
      <c r="C122" s="166" t="s">
        <v>5588</v>
      </c>
      <c r="D122" s="166" t="s">
        <v>1246</v>
      </c>
      <c r="E122" s="166" t="s">
        <v>5513</v>
      </c>
      <c r="F122" s="166" t="s">
        <v>366</v>
      </c>
      <c r="G122" s="166" t="s">
        <v>5547</v>
      </c>
      <c r="H122" s="166" t="s">
        <v>2524</v>
      </c>
      <c r="I122" s="166" t="s">
        <v>2524</v>
      </c>
      <c r="J122" s="166" t="s">
        <v>2524</v>
      </c>
      <c r="K122" s="166" t="s">
        <v>4109</v>
      </c>
      <c r="L122" s="166" t="s">
        <v>2524</v>
      </c>
      <c r="M122" s="166">
        <v>76838</v>
      </c>
      <c r="N122" s="166" t="str">
        <f>_xlfn.IFNA(VLOOKUP($C122,'20201102 Property'!C:C,1,FALSE),"FR")</f>
        <v xml:space="preserve">Volume </v>
      </c>
    </row>
    <row r="123" spans="1:14" x14ac:dyDescent="0.45">
      <c r="A123" s="166" t="s">
        <v>4110</v>
      </c>
      <c r="B123" s="166" t="s">
        <v>5591</v>
      </c>
      <c r="C123" s="166" t="s">
        <v>5588</v>
      </c>
      <c r="D123" s="166" t="s">
        <v>1246</v>
      </c>
      <c r="E123" s="166" t="s">
        <v>5513</v>
      </c>
      <c r="F123" s="166" t="s">
        <v>366</v>
      </c>
      <c r="G123" s="166" t="s">
        <v>5549</v>
      </c>
      <c r="H123" s="166" t="s">
        <v>2524</v>
      </c>
      <c r="I123" s="166" t="s">
        <v>2524</v>
      </c>
      <c r="J123" s="166" t="s">
        <v>2524</v>
      </c>
      <c r="K123" s="166" t="s">
        <v>5592</v>
      </c>
      <c r="L123" s="166" t="s">
        <v>2524</v>
      </c>
      <c r="M123" s="166">
        <v>76833</v>
      </c>
      <c r="N123" s="166" t="str">
        <f>_xlfn.IFNA(VLOOKUP($C123,'20201102 Property'!C:C,1,FALSE),"FR")</f>
        <v xml:space="preserve">Volume </v>
      </c>
    </row>
    <row r="124" spans="1:14" x14ac:dyDescent="0.45">
      <c r="A124" s="166" t="s">
        <v>4111</v>
      </c>
      <c r="B124" s="166" t="s">
        <v>5593</v>
      </c>
      <c r="C124" s="166" t="s">
        <v>5588</v>
      </c>
      <c r="D124" s="166" t="s">
        <v>1246</v>
      </c>
      <c r="E124" s="166" t="s">
        <v>5513</v>
      </c>
      <c r="F124" s="166" t="s">
        <v>366</v>
      </c>
      <c r="G124" s="166" t="s">
        <v>5551</v>
      </c>
      <c r="H124" s="166" t="s">
        <v>2524</v>
      </c>
      <c r="I124" s="166" t="s">
        <v>2524</v>
      </c>
      <c r="J124" s="166" t="s">
        <v>2524</v>
      </c>
      <c r="K124" s="166" t="s">
        <v>4111</v>
      </c>
      <c r="L124" s="166" t="s">
        <v>2524</v>
      </c>
      <c r="M124" s="166">
        <v>76842</v>
      </c>
      <c r="N124" s="166" t="str">
        <f>_xlfn.IFNA(VLOOKUP($C124,'20201102 Property'!C:C,1,FALSE),"FR")</f>
        <v xml:space="preserve">Volume </v>
      </c>
    </row>
    <row r="125" spans="1:14" x14ac:dyDescent="0.45">
      <c r="A125" s="166" t="s">
        <v>4112</v>
      </c>
      <c r="B125" s="166" t="s">
        <v>5594</v>
      </c>
      <c r="C125" s="166" t="s">
        <v>5595</v>
      </c>
      <c r="D125" s="166" t="s">
        <v>1246</v>
      </c>
      <c r="E125" s="166" t="s">
        <v>5513</v>
      </c>
      <c r="F125" s="166" t="s">
        <v>366</v>
      </c>
      <c r="G125" s="166" t="s">
        <v>5553</v>
      </c>
      <c r="H125" s="166" t="s">
        <v>2524</v>
      </c>
      <c r="I125" s="166" t="s">
        <v>2524</v>
      </c>
      <c r="J125" s="166" t="s">
        <v>2524</v>
      </c>
      <c r="K125" s="166" t="s">
        <v>4112</v>
      </c>
      <c r="L125" s="166" t="s">
        <v>2524</v>
      </c>
      <c r="M125" s="166">
        <v>38365</v>
      </c>
      <c r="N125" s="166" t="str">
        <f>_xlfn.IFNA(VLOOKUP($C125,'20201102 Property'!C:C,1,FALSE),"FR")</f>
        <v>Volume</v>
      </c>
    </row>
    <row r="126" spans="1:14" x14ac:dyDescent="0.45">
      <c r="A126" s="166" t="s">
        <v>4113</v>
      </c>
      <c r="B126" s="166" t="s">
        <v>5596</v>
      </c>
      <c r="C126" s="166" t="s">
        <v>5597</v>
      </c>
      <c r="D126" s="166" t="s">
        <v>1246</v>
      </c>
      <c r="E126" s="166" t="s">
        <v>5513</v>
      </c>
      <c r="F126" s="166" t="s">
        <v>366</v>
      </c>
      <c r="G126" s="166" t="s">
        <v>5598</v>
      </c>
      <c r="H126" s="166" t="s">
        <v>2524</v>
      </c>
      <c r="I126" s="166" t="s">
        <v>2524</v>
      </c>
      <c r="J126" s="166" t="s">
        <v>2524</v>
      </c>
      <c r="K126" s="166" t="s">
        <v>4113</v>
      </c>
      <c r="L126" s="166" t="s">
        <v>2524</v>
      </c>
      <c r="M126" s="166">
        <v>38654</v>
      </c>
      <c r="N126" s="166" t="str">
        <f>_xlfn.IFNA(VLOOKUP($C126,'20201102 Property'!C:C,1,FALSE),"FR")</f>
        <v>Volume Celsuspensie</v>
      </c>
    </row>
    <row r="127" spans="1:14" x14ac:dyDescent="0.45">
      <c r="A127" s="166" t="s">
        <v>4114</v>
      </c>
      <c r="B127" s="166" t="s">
        <v>5599</v>
      </c>
      <c r="C127" s="166" t="s">
        <v>5600</v>
      </c>
      <c r="D127" s="166" t="s">
        <v>1246</v>
      </c>
      <c r="E127" s="166" t="s">
        <v>5513</v>
      </c>
      <c r="F127" s="166" t="s">
        <v>366</v>
      </c>
      <c r="G127" s="166" t="s">
        <v>3972</v>
      </c>
      <c r="H127" s="166" t="s">
        <v>2524</v>
      </c>
      <c r="I127" s="166" t="s">
        <v>2524</v>
      </c>
      <c r="J127" s="166" t="s">
        <v>2524</v>
      </c>
      <c r="K127" s="166" t="s">
        <v>4114</v>
      </c>
      <c r="L127" s="166" t="s">
        <v>2524</v>
      </c>
      <c r="M127" s="166">
        <v>38650</v>
      </c>
      <c r="N127" s="166" t="str">
        <f>_xlfn.IFNA(VLOOKUP($C127,'20201102 Property'!C:C,1,FALSE),"FR")</f>
        <v>Volume Plasma</v>
      </c>
    </row>
    <row r="128" spans="1:14" x14ac:dyDescent="0.45">
      <c r="A128" s="166" t="s">
        <v>4115</v>
      </c>
      <c r="B128" s="166" t="s">
        <v>5601</v>
      </c>
      <c r="C128" s="166" t="s">
        <v>5602</v>
      </c>
      <c r="D128" s="166" t="s">
        <v>1357</v>
      </c>
      <c r="E128" s="166" t="s">
        <v>2524</v>
      </c>
      <c r="F128" s="166" t="s">
        <v>366</v>
      </c>
      <c r="G128" s="166" t="s">
        <v>2524</v>
      </c>
      <c r="H128" s="166" t="s">
        <v>2524</v>
      </c>
      <c r="I128" s="166" t="s">
        <v>2524</v>
      </c>
      <c r="J128" s="166" t="s">
        <v>2524</v>
      </c>
      <c r="K128" s="166" t="s">
        <v>4115</v>
      </c>
      <c r="L128" s="166" t="s">
        <v>2524</v>
      </c>
      <c r="M128" s="166">
        <v>1511887</v>
      </c>
      <c r="N128" s="166" t="str">
        <f>_xlfn.IFNA(VLOOKUP($C128,'20201102 Property'!C:C,1,FALSE),"FR")</f>
        <v>oorspronkelijk nummer van stamcellen</v>
      </c>
    </row>
    <row r="129" spans="1:14" x14ac:dyDescent="0.45">
      <c r="A129" s="166" t="s">
        <v>4116</v>
      </c>
      <c r="B129" s="166" t="s">
        <v>5603</v>
      </c>
      <c r="C129" s="166" t="s">
        <v>5604</v>
      </c>
      <c r="D129" s="166" t="s">
        <v>1246</v>
      </c>
      <c r="F129" s="166" t="s">
        <v>366</v>
      </c>
      <c r="G129" s="166" t="s">
        <v>5547</v>
      </c>
      <c r="H129" s="166" t="s">
        <v>2524</v>
      </c>
      <c r="I129" s="166" t="s">
        <v>2524</v>
      </c>
      <c r="J129" s="166" t="s">
        <v>2524</v>
      </c>
      <c r="K129" s="166" t="s">
        <v>4116</v>
      </c>
      <c r="L129" s="166" t="s">
        <v>2524</v>
      </c>
      <c r="M129" s="166">
        <v>77174</v>
      </c>
      <c r="N129" s="166" t="str">
        <f>_xlfn.IFNA(VLOOKUP($C129,'20201102 Property'!C:C,1,FALSE),"FR")</f>
        <v>Percentage CD34</v>
      </c>
    </row>
    <row r="130" spans="1:14" x14ac:dyDescent="0.45">
      <c r="A130" s="166" t="s">
        <v>4117</v>
      </c>
      <c r="B130" s="166" t="s">
        <v>5605</v>
      </c>
      <c r="C130" s="166" t="s">
        <v>5604</v>
      </c>
      <c r="D130" s="166" t="s">
        <v>1246</v>
      </c>
      <c r="F130" s="166" t="s">
        <v>366</v>
      </c>
      <c r="G130" s="166" t="s">
        <v>5549</v>
      </c>
      <c r="H130" s="166" t="s">
        <v>2524</v>
      </c>
      <c r="I130" s="166" t="s">
        <v>2524</v>
      </c>
      <c r="J130" s="166" t="s">
        <v>2524</v>
      </c>
      <c r="K130" s="166" t="s">
        <v>4117</v>
      </c>
      <c r="L130" s="166" t="s">
        <v>2524</v>
      </c>
      <c r="M130" s="166">
        <v>77170</v>
      </c>
      <c r="N130" s="166" t="str">
        <f>_xlfn.IFNA(VLOOKUP($C130,'20201102 Property'!C:C,1,FALSE),"FR")</f>
        <v>Percentage CD34</v>
      </c>
    </row>
    <row r="131" spans="1:14" x14ac:dyDescent="0.45">
      <c r="A131" s="166" t="s">
        <v>4118</v>
      </c>
      <c r="B131" s="166" t="s">
        <v>5606</v>
      </c>
      <c r="C131" s="166" t="s">
        <v>5604</v>
      </c>
      <c r="D131" s="166" t="s">
        <v>1246</v>
      </c>
      <c r="F131" s="166" t="s">
        <v>366</v>
      </c>
      <c r="G131" s="166" t="s">
        <v>5551</v>
      </c>
      <c r="H131" s="166" t="s">
        <v>2524</v>
      </c>
      <c r="I131" s="166" t="s">
        <v>2524</v>
      </c>
      <c r="J131" s="166" t="s">
        <v>2524</v>
      </c>
      <c r="K131" s="166" t="s">
        <v>4118</v>
      </c>
      <c r="L131" s="166" t="s">
        <v>2524</v>
      </c>
      <c r="M131" s="166">
        <v>77182</v>
      </c>
      <c r="N131" s="166" t="str">
        <f>_xlfn.IFNA(VLOOKUP($C131,'20201102 Property'!C:C,1,FALSE),"FR")</f>
        <v>Percentage CD34</v>
      </c>
    </row>
    <row r="132" spans="1:14" x14ac:dyDescent="0.45">
      <c r="A132" s="166" t="s">
        <v>4119</v>
      </c>
      <c r="B132" s="166" t="s">
        <v>5607</v>
      </c>
      <c r="C132" s="166" t="s">
        <v>5604</v>
      </c>
      <c r="D132" s="166" t="s">
        <v>1246</v>
      </c>
      <c r="F132" s="166" t="s">
        <v>366</v>
      </c>
      <c r="G132" s="166" t="s">
        <v>5553</v>
      </c>
      <c r="H132" s="166" t="s">
        <v>2524</v>
      </c>
      <c r="I132" s="166" t="s">
        <v>2524</v>
      </c>
      <c r="J132" s="166" t="s">
        <v>2524</v>
      </c>
      <c r="K132" s="166" t="s">
        <v>4119</v>
      </c>
      <c r="L132" s="166" t="s">
        <v>2524</v>
      </c>
      <c r="M132" s="166">
        <v>77178</v>
      </c>
      <c r="N132" s="166" t="str">
        <f>_xlfn.IFNA(VLOOKUP($C132,'20201102 Property'!C:C,1,FALSE),"FR")</f>
        <v>Percentage CD34</v>
      </c>
    </row>
    <row r="133" spans="1:14" x14ac:dyDescent="0.45">
      <c r="A133" s="166" t="s">
        <v>4120</v>
      </c>
      <c r="B133" s="166" t="s">
        <v>5608</v>
      </c>
      <c r="C133" s="166" t="s">
        <v>5609</v>
      </c>
      <c r="D133" s="166" t="s">
        <v>1246</v>
      </c>
      <c r="E133" s="166" t="s">
        <v>5540</v>
      </c>
      <c r="F133" s="166" t="s">
        <v>366</v>
      </c>
      <c r="G133" s="166" t="s">
        <v>5553</v>
      </c>
      <c r="H133" s="166" t="s">
        <v>2524</v>
      </c>
      <c r="I133" s="166" t="s">
        <v>2524</v>
      </c>
      <c r="J133" s="166" t="s">
        <v>2524</v>
      </c>
      <c r="K133" s="166" t="s">
        <v>4120</v>
      </c>
      <c r="L133" s="166" t="s">
        <v>2524</v>
      </c>
      <c r="M133" s="166">
        <v>38569</v>
      </c>
      <c r="N133" s="166" t="str">
        <f>_xlfn.IFNA(VLOOKUP($C133,'20201102 Property'!C:C,1,FALSE),"FR")</f>
        <v>trombocyten(bij ontvangst)</v>
      </c>
    </row>
    <row r="134" spans="1:14" x14ac:dyDescent="0.45">
      <c r="A134" s="166" t="s">
        <v>4121</v>
      </c>
      <c r="B134" s="166" t="s">
        <v>5610</v>
      </c>
      <c r="C134" s="166" t="s">
        <v>5611</v>
      </c>
      <c r="D134" s="166" t="s">
        <v>1246</v>
      </c>
      <c r="E134" s="166" t="s">
        <v>5540</v>
      </c>
      <c r="F134" s="166" t="s">
        <v>366</v>
      </c>
      <c r="G134" s="166" t="s">
        <v>2524</v>
      </c>
      <c r="H134" s="166" t="s">
        <v>2524</v>
      </c>
      <c r="I134" s="166" t="s">
        <v>2524</v>
      </c>
      <c r="J134" s="166" t="s">
        <v>2524</v>
      </c>
      <c r="K134" s="166" t="s">
        <v>4121</v>
      </c>
      <c r="L134" s="166" t="s">
        <v>2524</v>
      </c>
      <c r="M134" s="166">
        <v>58396</v>
      </c>
      <c r="N134" s="166" t="str">
        <f>_xlfn.IFNA(VLOOKUP($C134,'20201102 Property'!C:C,1,FALSE),"FR")</f>
        <v>trombocyten(berekend in eindproduct)</v>
      </c>
    </row>
    <row r="135" spans="1:14" x14ac:dyDescent="0.45">
      <c r="A135" s="166" t="s">
        <v>4122</v>
      </c>
      <c r="B135" s="166" t="s">
        <v>5612</v>
      </c>
      <c r="C135" s="166" t="s">
        <v>5613</v>
      </c>
      <c r="D135" s="166" t="s">
        <v>1246</v>
      </c>
      <c r="E135" s="166" t="s">
        <v>5540</v>
      </c>
      <c r="F135" s="166" t="s">
        <v>366</v>
      </c>
      <c r="G135" s="166" t="s">
        <v>3972</v>
      </c>
      <c r="H135" s="166" t="s">
        <v>2524</v>
      </c>
      <c r="I135" s="166" t="s">
        <v>2524</v>
      </c>
      <c r="J135" s="166" t="s">
        <v>2524</v>
      </c>
      <c r="K135" s="166" t="s">
        <v>4122</v>
      </c>
      <c r="L135" s="166" t="s">
        <v>2524</v>
      </c>
      <c r="M135" s="166">
        <v>38670</v>
      </c>
      <c r="N135" s="166" t="str">
        <f>_xlfn.IFNA(VLOOKUP($C135,'20201102 Property'!C:C,1,FALSE),"FR")</f>
        <v>trombocyten(plasma)</v>
      </c>
    </row>
    <row r="136" spans="1:14" x14ac:dyDescent="0.45">
      <c r="A136" s="166" t="s">
        <v>4123</v>
      </c>
      <c r="B136" s="166" t="s">
        <v>5614</v>
      </c>
      <c r="C136" s="166" t="s">
        <v>5615</v>
      </c>
      <c r="D136" s="166" t="s">
        <v>1246</v>
      </c>
      <c r="E136" s="166" t="s">
        <v>5540</v>
      </c>
      <c r="F136" s="166" t="s">
        <v>366</v>
      </c>
      <c r="G136" s="166" t="s">
        <v>5547</v>
      </c>
      <c r="H136" s="166" t="s">
        <v>2524</v>
      </c>
      <c r="I136" s="166" t="s">
        <v>2524</v>
      </c>
      <c r="J136" s="166" t="s">
        <v>2524</v>
      </c>
      <c r="K136" s="166" t="s">
        <v>4123</v>
      </c>
      <c r="L136" s="166" t="s">
        <v>2524</v>
      </c>
      <c r="M136" s="166">
        <v>76879</v>
      </c>
      <c r="N136" s="166" t="str">
        <f>_xlfn.IFNA(VLOOKUP($C136,'20201102 Property'!C:C,1,FALSE),"FR")</f>
        <v>trombocyten/µL</v>
      </c>
    </row>
    <row r="137" spans="1:14" x14ac:dyDescent="0.45">
      <c r="A137" s="166" t="s">
        <v>4124</v>
      </c>
      <c r="B137" s="166" t="s">
        <v>5616</v>
      </c>
      <c r="C137" s="166" t="s">
        <v>5615</v>
      </c>
      <c r="D137" s="166" t="s">
        <v>1246</v>
      </c>
      <c r="E137" s="166" t="s">
        <v>5540</v>
      </c>
      <c r="F137" s="166" t="s">
        <v>366</v>
      </c>
      <c r="G137" s="166" t="s">
        <v>5549</v>
      </c>
      <c r="H137" s="166" t="s">
        <v>2524</v>
      </c>
      <c r="I137" s="166" t="s">
        <v>2524</v>
      </c>
      <c r="J137" s="166" t="s">
        <v>2524</v>
      </c>
      <c r="K137" s="166" t="s">
        <v>4124</v>
      </c>
      <c r="L137" s="166" t="s">
        <v>2524</v>
      </c>
      <c r="M137" s="166">
        <v>76857</v>
      </c>
      <c r="N137" s="166" t="str">
        <f>_xlfn.IFNA(VLOOKUP($C137,'20201102 Property'!C:C,1,FALSE),"FR")</f>
        <v>trombocyten/µL</v>
      </c>
    </row>
    <row r="138" spans="1:14" x14ac:dyDescent="0.45">
      <c r="A138" s="166" t="s">
        <v>4125</v>
      </c>
      <c r="B138" s="166" t="s">
        <v>5617</v>
      </c>
      <c r="C138" s="166" t="s">
        <v>5615</v>
      </c>
      <c r="D138" s="166" t="s">
        <v>1246</v>
      </c>
      <c r="E138" s="166" t="s">
        <v>5540</v>
      </c>
      <c r="F138" s="166" t="s">
        <v>366</v>
      </c>
      <c r="G138" s="166" t="s">
        <v>5551</v>
      </c>
      <c r="H138" s="166" t="s">
        <v>2524</v>
      </c>
      <c r="I138" s="166" t="s">
        <v>2524</v>
      </c>
      <c r="J138" s="166" t="s">
        <v>2524</v>
      </c>
      <c r="K138" s="166" t="s">
        <v>4125</v>
      </c>
      <c r="L138" s="166" t="s">
        <v>2524</v>
      </c>
      <c r="M138" s="166">
        <v>76900</v>
      </c>
      <c r="N138" s="166" t="str">
        <f>_xlfn.IFNA(VLOOKUP($C138,'20201102 Property'!C:C,1,FALSE),"FR")</f>
        <v>trombocyten/µL</v>
      </c>
    </row>
    <row r="139" spans="1:14" x14ac:dyDescent="0.45">
      <c r="A139" s="166" t="s">
        <v>4126</v>
      </c>
      <c r="B139" s="166" t="s">
        <v>5618</v>
      </c>
      <c r="C139" s="166" t="s">
        <v>5619</v>
      </c>
      <c r="D139" s="166" t="s">
        <v>1246</v>
      </c>
      <c r="F139" s="166" t="s">
        <v>366</v>
      </c>
      <c r="G139" s="166" t="s">
        <v>2524</v>
      </c>
      <c r="H139" s="166" t="s">
        <v>2524</v>
      </c>
      <c r="I139" s="166" t="s">
        <v>2524</v>
      </c>
      <c r="J139" s="166" t="s">
        <v>2524</v>
      </c>
      <c r="K139" s="166" t="s">
        <v>4126</v>
      </c>
      <c r="L139" s="166" t="s">
        <v>2524</v>
      </c>
      <c r="M139" s="166">
        <v>77195</v>
      </c>
      <c r="N139" s="166" t="str">
        <f>_xlfn.IFNA(VLOOKUP($C139,'20201102 Property'!C:C,1,FALSE),"FR")</f>
        <v>verschil tussen de metingen:</v>
      </c>
    </row>
    <row r="140" spans="1:14" x14ac:dyDescent="0.45">
      <c r="A140" s="166" t="s">
        <v>4127</v>
      </c>
      <c r="B140" s="166" t="s">
        <v>5620</v>
      </c>
      <c r="C140" s="166" t="s">
        <v>5619</v>
      </c>
      <c r="D140" s="166" t="s">
        <v>1246</v>
      </c>
      <c r="F140" s="166" t="s">
        <v>366</v>
      </c>
      <c r="G140" s="166" t="s">
        <v>2524</v>
      </c>
      <c r="H140" s="166" t="s">
        <v>2524</v>
      </c>
      <c r="I140" s="166" t="s">
        <v>2524</v>
      </c>
      <c r="J140" s="166" t="s">
        <v>2524</v>
      </c>
      <c r="K140" s="166" t="s">
        <v>4127</v>
      </c>
      <c r="L140" s="166" t="s">
        <v>2524</v>
      </c>
      <c r="M140" s="166">
        <v>77190</v>
      </c>
      <c r="N140" s="166" t="str">
        <f>_xlfn.IFNA(VLOOKUP($C140,'20201102 Property'!C:C,1,FALSE),"FR")</f>
        <v>verschil tussen de metingen:</v>
      </c>
    </row>
    <row r="141" spans="1:14" x14ac:dyDescent="0.45">
      <c r="A141" s="166" t="s">
        <v>4128</v>
      </c>
      <c r="B141" s="166" t="s">
        <v>5621</v>
      </c>
      <c r="C141" s="166" t="s">
        <v>5619</v>
      </c>
      <c r="D141" s="166" t="s">
        <v>1246</v>
      </c>
      <c r="F141" s="166" t="s">
        <v>366</v>
      </c>
      <c r="G141" s="166" t="s">
        <v>2524</v>
      </c>
      <c r="H141" s="166" t="s">
        <v>2524</v>
      </c>
      <c r="I141" s="166" t="s">
        <v>2524</v>
      </c>
      <c r="J141" s="166" t="s">
        <v>2524</v>
      </c>
      <c r="K141" s="166" t="s">
        <v>4128</v>
      </c>
      <c r="L141" s="166" t="s">
        <v>2524</v>
      </c>
      <c r="M141" s="166">
        <v>77203</v>
      </c>
      <c r="N141" s="166" t="str">
        <f>_xlfn.IFNA(VLOOKUP($C141,'20201102 Property'!C:C,1,FALSE),"FR")</f>
        <v>verschil tussen de metingen:</v>
      </c>
    </row>
    <row r="142" spans="1:14" x14ac:dyDescent="0.45">
      <c r="A142" s="166" t="s">
        <v>4129</v>
      </c>
      <c r="B142" s="166" t="s">
        <v>5622</v>
      </c>
      <c r="C142" s="166" t="s">
        <v>5619</v>
      </c>
      <c r="D142" s="166" t="s">
        <v>1246</v>
      </c>
      <c r="F142" s="166" t="s">
        <v>366</v>
      </c>
      <c r="G142" s="166" t="s">
        <v>2524</v>
      </c>
      <c r="H142" s="166" t="s">
        <v>2524</v>
      </c>
      <c r="I142" s="166" t="s">
        <v>2524</v>
      </c>
      <c r="J142" s="166" t="s">
        <v>2524</v>
      </c>
      <c r="K142" s="166" t="s">
        <v>4129</v>
      </c>
      <c r="L142" s="166" t="s">
        <v>2524</v>
      </c>
      <c r="M142" s="166">
        <v>77199</v>
      </c>
      <c r="N142" s="166" t="str">
        <f>_xlfn.IFNA(VLOOKUP($C142,'20201102 Property'!C:C,1,FALSE),"FR")</f>
        <v>verschil tussen de metingen:</v>
      </c>
    </row>
    <row r="143" spans="1:14" x14ac:dyDescent="0.45">
      <c r="A143" s="166" t="s">
        <v>4130</v>
      </c>
      <c r="B143" s="166" t="s">
        <v>5623</v>
      </c>
      <c r="C143" s="166" t="s">
        <v>5624</v>
      </c>
      <c r="D143" s="166" t="s">
        <v>1246</v>
      </c>
      <c r="F143" s="166" t="s">
        <v>366</v>
      </c>
      <c r="G143" s="166" t="s">
        <v>2524</v>
      </c>
      <c r="H143" s="166" t="s">
        <v>2524</v>
      </c>
      <c r="I143" s="166" t="s">
        <v>2524</v>
      </c>
      <c r="J143" s="166" t="s">
        <v>2524</v>
      </c>
      <c r="K143" s="166" t="s">
        <v>4130</v>
      </c>
      <c r="L143" s="166" t="s">
        <v>2524</v>
      </c>
      <c r="M143" s="166">
        <v>40356</v>
      </c>
      <c r="N143" s="166" t="str">
        <f>_xlfn.IFNA(VLOOKUP($C143,'20201102 Property'!C:C,1,FALSE),"FR")</f>
        <v>% verlies aan THR na verwerken (zonder invriezen)</v>
      </c>
    </row>
    <row r="144" spans="1:14" x14ac:dyDescent="0.45">
      <c r="A144" s="166" t="s">
        <v>4131</v>
      </c>
      <c r="B144" s="166" t="s">
        <v>5625</v>
      </c>
      <c r="C144" s="166" t="s">
        <v>5626</v>
      </c>
      <c r="D144" s="166" t="s">
        <v>1246</v>
      </c>
      <c r="F144" s="166" t="s">
        <v>366</v>
      </c>
      <c r="G144" s="166" t="s">
        <v>2524</v>
      </c>
      <c r="H144" s="166" t="s">
        <v>2524</v>
      </c>
      <c r="I144" s="166" t="s">
        <v>2524</v>
      </c>
      <c r="J144" s="166" t="s">
        <v>2524</v>
      </c>
      <c r="K144" s="166" t="s">
        <v>4131</v>
      </c>
      <c r="L144" s="166" t="s">
        <v>2524</v>
      </c>
      <c r="M144" s="166">
        <v>38692</v>
      </c>
      <c r="N144" s="166" t="str">
        <f>_xlfn.IFNA(VLOOKUP($C144,'20201102 Property'!C:C,1,FALSE),"FR")</f>
        <v>% verlies aan WBC na verwerken (zonder invriezen)</v>
      </c>
    </row>
    <row r="145" spans="1:14" x14ac:dyDescent="0.45">
      <c r="A145" s="166" t="s">
        <v>4132</v>
      </c>
      <c r="B145" s="166" t="s">
        <v>5627</v>
      </c>
      <c r="C145" s="166" t="s">
        <v>5628</v>
      </c>
      <c r="D145" s="166" t="s">
        <v>1246</v>
      </c>
      <c r="E145" s="166" t="s">
        <v>5540</v>
      </c>
      <c r="F145" s="166" t="s">
        <v>366</v>
      </c>
      <c r="G145" s="166" t="s">
        <v>5547</v>
      </c>
      <c r="H145" s="166" t="s">
        <v>2524</v>
      </c>
      <c r="I145" s="166" t="s">
        <v>2524</v>
      </c>
      <c r="J145" s="166" t="s">
        <v>2524</v>
      </c>
      <c r="K145" s="166" t="s">
        <v>4132</v>
      </c>
      <c r="L145" s="166" t="s">
        <v>2524</v>
      </c>
      <c r="M145" s="166">
        <v>76884</v>
      </c>
      <c r="N145" s="166" t="str">
        <f>_xlfn.IFNA(VLOOKUP($C145,'20201102 Property'!C:C,1,FALSE),"FR")</f>
        <v>RBC/µL</v>
      </c>
    </row>
    <row r="146" spans="1:14" x14ac:dyDescent="0.45">
      <c r="A146" s="166" t="s">
        <v>4133</v>
      </c>
      <c r="B146" s="166" t="s">
        <v>5629</v>
      </c>
      <c r="C146" s="166" t="s">
        <v>5628</v>
      </c>
      <c r="D146" s="166" t="s">
        <v>1246</v>
      </c>
      <c r="E146" s="166" t="s">
        <v>5540</v>
      </c>
      <c r="F146" s="166" t="s">
        <v>366</v>
      </c>
      <c r="G146" s="166" t="s">
        <v>5549</v>
      </c>
      <c r="H146" s="166" t="s">
        <v>2524</v>
      </c>
      <c r="I146" s="166" t="s">
        <v>2524</v>
      </c>
      <c r="J146" s="166" t="s">
        <v>2524</v>
      </c>
      <c r="K146" s="166" t="s">
        <v>4133</v>
      </c>
      <c r="L146" s="166" t="s">
        <v>2524</v>
      </c>
      <c r="M146" s="166">
        <v>76863</v>
      </c>
      <c r="N146" s="166" t="str">
        <f>_xlfn.IFNA(VLOOKUP($C146,'20201102 Property'!C:C,1,FALSE),"FR")</f>
        <v>RBC/µL</v>
      </c>
    </row>
    <row r="147" spans="1:14" x14ac:dyDescent="0.45">
      <c r="A147" s="166" t="s">
        <v>4134</v>
      </c>
      <c r="B147" s="166" t="s">
        <v>5630</v>
      </c>
      <c r="C147" s="166" t="s">
        <v>5628</v>
      </c>
      <c r="D147" s="166" t="s">
        <v>1246</v>
      </c>
      <c r="E147" s="166" t="s">
        <v>5540</v>
      </c>
      <c r="F147" s="166" t="s">
        <v>366</v>
      </c>
      <c r="G147" s="166" t="s">
        <v>5551</v>
      </c>
      <c r="H147" s="166" t="s">
        <v>2524</v>
      </c>
      <c r="I147" s="166" t="s">
        <v>2524</v>
      </c>
      <c r="J147" s="166" t="s">
        <v>2524</v>
      </c>
      <c r="K147" s="166" t="s">
        <v>4134</v>
      </c>
      <c r="L147" s="166" t="s">
        <v>2524</v>
      </c>
      <c r="M147" s="166">
        <v>76889</v>
      </c>
      <c r="N147" s="166" t="str">
        <f>_xlfn.IFNA(VLOOKUP($C147,'20201102 Property'!C:C,1,FALSE),"FR")</f>
        <v>RBC/µL</v>
      </c>
    </row>
    <row r="148" spans="1:14" x14ac:dyDescent="0.45">
      <c r="A148" s="166" t="s">
        <v>4135</v>
      </c>
      <c r="B148" s="166" t="s">
        <v>5631</v>
      </c>
      <c r="C148" s="166" t="s">
        <v>5628</v>
      </c>
      <c r="D148" s="166" t="s">
        <v>1246</v>
      </c>
      <c r="E148" s="166" t="s">
        <v>5540</v>
      </c>
      <c r="F148" s="166" t="s">
        <v>366</v>
      </c>
      <c r="G148" s="166" t="s">
        <v>5553</v>
      </c>
      <c r="H148" s="166" t="s">
        <v>2524</v>
      </c>
      <c r="I148" s="166" t="s">
        <v>2524</v>
      </c>
      <c r="J148" s="166" t="s">
        <v>2524</v>
      </c>
      <c r="K148" s="166" t="s">
        <v>4135</v>
      </c>
      <c r="L148" s="166" t="s">
        <v>2524</v>
      </c>
      <c r="M148" s="166">
        <v>76868</v>
      </c>
      <c r="N148" s="166" t="str">
        <f>_xlfn.IFNA(VLOOKUP($C148,'20201102 Property'!C:C,1,FALSE),"FR")</f>
        <v>RBC/µL</v>
      </c>
    </row>
    <row r="149" spans="1:14" x14ac:dyDescent="0.45">
      <c r="A149" s="166" t="s">
        <v>4136</v>
      </c>
      <c r="B149" s="166" t="s">
        <v>5632</v>
      </c>
      <c r="C149" s="166" t="s">
        <v>5633</v>
      </c>
      <c r="D149" s="166" t="s">
        <v>1357</v>
      </c>
      <c r="E149" s="166" t="s">
        <v>2524</v>
      </c>
      <c r="F149" s="166" t="s">
        <v>366</v>
      </c>
      <c r="G149" s="166" t="s">
        <v>2524</v>
      </c>
      <c r="H149" s="166" t="s">
        <v>2524</v>
      </c>
      <c r="I149" s="166" t="s">
        <v>2524</v>
      </c>
      <c r="J149" s="166" t="s">
        <v>2524</v>
      </c>
      <c r="K149" s="166" t="s">
        <v>4136</v>
      </c>
      <c r="L149" s="166" t="s">
        <v>2524</v>
      </c>
      <c r="M149" s="166">
        <v>1511913</v>
      </c>
      <c r="N149" s="166" t="str">
        <f>_xlfn.IFNA(VLOOKUP($C149,'20201102 Property'!C:C,1,FALSE),"FR")</f>
        <v>Samenstelling individuele nummers bij DMSO wegwassen</v>
      </c>
    </row>
    <row r="150" spans="1:14" x14ac:dyDescent="0.45">
      <c r="A150" s="166" t="s">
        <v>4137</v>
      </c>
      <c r="B150" s="166" t="s">
        <v>5632</v>
      </c>
      <c r="C150" s="166" t="s">
        <v>5634</v>
      </c>
      <c r="D150" s="166" t="s">
        <v>185</v>
      </c>
      <c r="E150" s="166" t="s">
        <v>2524</v>
      </c>
      <c r="F150" s="166" t="s">
        <v>366</v>
      </c>
      <c r="G150" s="166" t="s">
        <v>2524</v>
      </c>
      <c r="H150" s="166" t="s">
        <v>2524</v>
      </c>
      <c r="I150" s="166" t="s">
        <v>2524</v>
      </c>
      <c r="J150" s="166" t="s">
        <v>2524</v>
      </c>
      <c r="K150" s="166" t="s">
        <v>4137</v>
      </c>
      <c r="L150" s="166" t="s">
        <v>2524</v>
      </c>
      <c r="M150" s="166">
        <v>1514449</v>
      </c>
      <c r="N150" s="166" t="str">
        <f>_xlfn.IFNA(VLOOKUP($C150,'20201102 Property'!C:C,1,FALSE),"FR")</f>
        <v>Samenstelling individuele nummers bij DMSO wegwassen ingeven</v>
      </c>
    </row>
    <row r="151" spans="1:14" x14ac:dyDescent="0.45">
      <c r="A151" s="166" t="s">
        <v>4138</v>
      </c>
      <c r="B151" s="166" t="s">
        <v>5635</v>
      </c>
      <c r="C151" s="166" t="s">
        <v>5636</v>
      </c>
      <c r="D151" s="166" t="s">
        <v>185</v>
      </c>
      <c r="E151" s="166" t="s">
        <v>2524</v>
      </c>
      <c r="F151" s="166" t="s">
        <v>366</v>
      </c>
      <c r="G151" s="166" t="s">
        <v>2524</v>
      </c>
      <c r="H151" s="166" t="s">
        <v>2524</v>
      </c>
      <c r="I151" s="166" t="s">
        <v>2524</v>
      </c>
      <c r="J151" s="166" t="s">
        <v>2524</v>
      </c>
      <c r="K151" s="166" t="s">
        <v>4138</v>
      </c>
      <c r="L151" s="166" t="s">
        <v>2524</v>
      </c>
      <c r="M151" s="166">
        <v>56972</v>
      </c>
      <c r="N151" s="166" t="str">
        <f>_xlfn.IFNA(VLOOKUP($C151,'20201102 Property'!C:C,1,FALSE),"FR")</f>
        <v>Zak 01</v>
      </c>
    </row>
    <row r="152" spans="1:14" x14ac:dyDescent="0.45">
      <c r="A152" s="166" t="s">
        <v>4139</v>
      </c>
      <c r="B152" s="166" t="s">
        <v>5637</v>
      </c>
      <c r="C152" s="166" t="s">
        <v>2524</v>
      </c>
      <c r="D152" s="166" t="s">
        <v>185</v>
      </c>
      <c r="E152" s="166" t="s">
        <v>2524</v>
      </c>
      <c r="F152" s="166" t="s">
        <v>366</v>
      </c>
      <c r="G152" s="166" t="s">
        <v>2524</v>
      </c>
      <c r="H152" s="166" t="s">
        <v>2524</v>
      </c>
      <c r="I152" s="166" t="s">
        <v>2524</v>
      </c>
      <c r="J152" s="166" t="s">
        <v>2524</v>
      </c>
      <c r="K152" s="166" t="s">
        <v>4139</v>
      </c>
      <c r="L152" s="166" t="s">
        <v>2524</v>
      </c>
      <c r="M152" s="166">
        <v>56997</v>
      </c>
      <c r="N152" s="166" t="str">
        <f>_xlfn.IFNA(VLOOKUP($C152,'20201102 Property'!C:C,1,FALSE),"FR")</f>
        <v>?</v>
      </c>
    </row>
    <row r="153" spans="1:14" x14ac:dyDescent="0.45">
      <c r="A153" s="166" t="s">
        <v>4140</v>
      </c>
      <c r="B153" s="166" t="s">
        <v>5638</v>
      </c>
      <c r="C153" s="166" t="s">
        <v>2524</v>
      </c>
      <c r="D153" s="166" t="s">
        <v>185</v>
      </c>
      <c r="E153" s="166" t="s">
        <v>2524</v>
      </c>
      <c r="F153" s="166" t="s">
        <v>366</v>
      </c>
      <c r="G153" s="166" t="s">
        <v>2524</v>
      </c>
      <c r="H153" s="166" t="s">
        <v>2524</v>
      </c>
      <c r="I153" s="166" t="s">
        <v>2524</v>
      </c>
      <c r="J153" s="166" t="s">
        <v>2524</v>
      </c>
      <c r="K153" s="166" t="s">
        <v>4140</v>
      </c>
      <c r="L153" s="166" t="s">
        <v>2524</v>
      </c>
      <c r="M153" s="166">
        <v>57000</v>
      </c>
      <c r="N153" s="166" t="str">
        <f>_xlfn.IFNA(VLOOKUP($C153,'20201102 Property'!C:C,1,FALSE),"FR")</f>
        <v>?</v>
      </c>
    </row>
    <row r="154" spans="1:14" x14ac:dyDescent="0.45">
      <c r="A154" s="166" t="s">
        <v>4141</v>
      </c>
      <c r="B154" s="166" t="s">
        <v>5639</v>
      </c>
      <c r="C154" s="166" t="s">
        <v>2524</v>
      </c>
      <c r="D154" s="166" t="s">
        <v>185</v>
      </c>
      <c r="E154" s="166" t="s">
        <v>2524</v>
      </c>
      <c r="F154" s="166" t="s">
        <v>366</v>
      </c>
      <c r="G154" s="166" t="s">
        <v>2524</v>
      </c>
      <c r="H154" s="166" t="s">
        <v>2524</v>
      </c>
      <c r="I154" s="166" t="s">
        <v>2524</v>
      </c>
      <c r="J154" s="166" t="s">
        <v>2524</v>
      </c>
      <c r="K154" s="166" t="s">
        <v>4141</v>
      </c>
      <c r="L154" s="166" t="s">
        <v>2524</v>
      </c>
      <c r="M154" s="166">
        <v>57003</v>
      </c>
      <c r="N154" s="166" t="str">
        <f>_xlfn.IFNA(VLOOKUP($C154,'20201102 Property'!C:C,1,FALSE),"FR")</f>
        <v>?</v>
      </c>
    </row>
    <row r="155" spans="1:14" x14ac:dyDescent="0.45">
      <c r="A155" s="166" t="s">
        <v>4142</v>
      </c>
      <c r="B155" s="166" t="s">
        <v>5640</v>
      </c>
      <c r="C155" s="166" t="s">
        <v>2524</v>
      </c>
      <c r="D155" s="166" t="s">
        <v>185</v>
      </c>
      <c r="E155" s="166" t="s">
        <v>2524</v>
      </c>
      <c r="F155" s="166" t="s">
        <v>366</v>
      </c>
      <c r="G155" s="166" t="s">
        <v>2524</v>
      </c>
      <c r="H155" s="166" t="s">
        <v>2524</v>
      </c>
      <c r="I155" s="166" t="s">
        <v>2524</v>
      </c>
      <c r="J155" s="166" t="s">
        <v>2524</v>
      </c>
      <c r="K155" s="166" t="s">
        <v>4142</v>
      </c>
      <c r="L155" s="166" t="s">
        <v>2524</v>
      </c>
      <c r="M155" s="166">
        <v>58508</v>
      </c>
      <c r="N155" s="166" t="str">
        <f>_xlfn.IFNA(VLOOKUP($C155,'20201102 Property'!C:C,1,FALSE),"FR")</f>
        <v>?</v>
      </c>
    </row>
    <row r="156" spans="1:14" x14ac:dyDescent="0.45">
      <c r="A156" s="166" t="s">
        <v>4143</v>
      </c>
      <c r="B156" s="166" t="s">
        <v>5641</v>
      </c>
      <c r="C156" s="166" t="s">
        <v>2524</v>
      </c>
      <c r="D156" s="166" t="s">
        <v>185</v>
      </c>
      <c r="E156" s="166" t="s">
        <v>2524</v>
      </c>
      <c r="F156" s="166" t="s">
        <v>366</v>
      </c>
      <c r="G156" s="166" t="s">
        <v>2524</v>
      </c>
      <c r="H156" s="166" t="s">
        <v>2524</v>
      </c>
      <c r="I156" s="166" t="s">
        <v>2524</v>
      </c>
      <c r="J156" s="166" t="s">
        <v>2524</v>
      </c>
      <c r="K156" s="166" t="s">
        <v>4143</v>
      </c>
      <c r="L156" s="166" t="s">
        <v>2524</v>
      </c>
      <c r="M156" s="166">
        <v>58511</v>
      </c>
      <c r="N156" s="166" t="str">
        <f>_xlfn.IFNA(VLOOKUP($C156,'20201102 Property'!C:C,1,FALSE),"FR")</f>
        <v>?</v>
      </c>
    </row>
    <row r="157" spans="1:14" x14ac:dyDescent="0.45">
      <c r="A157" s="166" t="s">
        <v>4144</v>
      </c>
      <c r="B157" s="166" t="s">
        <v>5642</v>
      </c>
      <c r="C157" s="166" t="s">
        <v>2524</v>
      </c>
      <c r="D157" s="166" t="s">
        <v>185</v>
      </c>
      <c r="E157" s="166" t="s">
        <v>2524</v>
      </c>
      <c r="F157" s="166" t="s">
        <v>366</v>
      </c>
      <c r="G157" s="166" t="s">
        <v>2524</v>
      </c>
      <c r="H157" s="166" t="s">
        <v>2524</v>
      </c>
      <c r="I157" s="166" t="s">
        <v>2524</v>
      </c>
      <c r="J157" s="166" t="s">
        <v>2524</v>
      </c>
      <c r="K157" s="166" t="s">
        <v>4144</v>
      </c>
      <c r="L157" s="166" t="s">
        <v>2524</v>
      </c>
      <c r="M157" s="166">
        <v>58514</v>
      </c>
      <c r="N157" s="166" t="str">
        <f>_xlfn.IFNA(VLOOKUP($C157,'20201102 Property'!C:C,1,FALSE),"FR")</f>
        <v>?</v>
      </c>
    </row>
    <row r="158" spans="1:14" x14ac:dyDescent="0.45">
      <c r="A158" s="166" t="s">
        <v>4145</v>
      </c>
      <c r="B158" s="166" t="s">
        <v>5643</v>
      </c>
      <c r="C158" s="166" t="s">
        <v>2524</v>
      </c>
      <c r="D158" s="166" t="s">
        <v>185</v>
      </c>
      <c r="E158" s="166" t="s">
        <v>2524</v>
      </c>
      <c r="F158" s="166" t="s">
        <v>366</v>
      </c>
      <c r="G158" s="166" t="s">
        <v>2524</v>
      </c>
      <c r="H158" s="166" t="s">
        <v>2524</v>
      </c>
      <c r="I158" s="166" t="s">
        <v>2524</v>
      </c>
      <c r="J158" s="166" t="s">
        <v>2524</v>
      </c>
      <c r="K158" s="166" t="s">
        <v>4145</v>
      </c>
      <c r="L158" s="166" t="s">
        <v>2524</v>
      </c>
      <c r="M158" s="166">
        <v>58517</v>
      </c>
      <c r="N158" s="166" t="str">
        <f>_xlfn.IFNA(VLOOKUP($C158,'20201102 Property'!C:C,1,FALSE),"FR")</f>
        <v>?</v>
      </c>
    </row>
    <row r="159" spans="1:14" x14ac:dyDescent="0.45">
      <c r="A159" s="166" t="s">
        <v>4146</v>
      </c>
      <c r="B159" s="166" t="s">
        <v>5644</v>
      </c>
      <c r="C159" s="166" t="s">
        <v>2524</v>
      </c>
      <c r="D159" s="166" t="s">
        <v>185</v>
      </c>
      <c r="E159" s="166" t="s">
        <v>2524</v>
      </c>
      <c r="F159" s="166" t="s">
        <v>366</v>
      </c>
      <c r="G159" s="166" t="s">
        <v>2524</v>
      </c>
      <c r="H159" s="166" t="s">
        <v>2524</v>
      </c>
      <c r="I159" s="166" t="s">
        <v>2524</v>
      </c>
      <c r="J159" s="166" t="s">
        <v>2524</v>
      </c>
      <c r="K159" s="166" t="s">
        <v>4146</v>
      </c>
      <c r="L159" s="166" t="s">
        <v>2524</v>
      </c>
      <c r="M159" s="166">
        <v>58520</v>
      </c>
      <c r="N159" s="166" t="str">
        <f>_xlfn.IFNA(VLOOKUP($C159,'20201102 Property'!C:C,1,FALSE),"FR")</f>
        <v>?</v>
      </c>
    </row>
    <row r="160" spans="1:14" x14ac:dyDescent="0.45">
      <c r="A160" s="166" t="s">
        <v>4147</v>
      </c>
      <c r="B160" s="166" t="s">
        <v>5645</v>
      </c>
      <c r="C160" s="166" t="s">
        <v>2524</v>
      </c>
      <c r="D160" s="166" t="s">
        <v>185</v>
      </c>
      <c r="E160" s="166" t="s">
        <v>2524</v>
      </c>
      <c r="F160" s="166" t="s">
        <v>366</v>
      </c>
      <c r="G160" s="166" t="s">
        <v>2524</v>
      </c>
      <c r="H160" s="166" t="s">
        <v>2524</v>
      </c>
      <c r="I160" s="166" t="s">
        <v>2524</v>
      </c>
      <c r="J160" s="166" t="s">
        <v>2524</v>
      </c>
      <c r="K160" s="166" t="s">
        <v>4147</v>
      </c>
      <c r="L160" s="166" t="s">
        <v>2524</v>
      </c>
      <c r="M160" s="166">
        <v>111015</v>
      </c>
      <c r="N160" s="166" t="str">
        <f>_xlfn.IFNA(VLOOKUP($C160,'20201102 Property'!C:C,1,FALSE),"FR")</f>
        <v>?</v>
      </c>
    </row>
    <row r="161" spans="1:14" x14ac:dyDescent="0.45">
      <c r="A161" s="166" t="s">
        <v>4148</v>
      </c>
      <c r="B161" s="166" t="s">
        <v>5646</v>
      </c>
      <c r="C161" s="166" t="s">
        <v>2524</v>
      </c>
      <c r="D161" s="166" t="s">
        <v>185</v>
      </c>
      <c r="E161" s="166" t="s">
        <v>2524</v>
      </c>
      <c r="F161" s="166" t="s">
        <v>366</v>
      </c>
      <c r="G161" s="166" t="s">
        <v>2524</v>
      </c>
      <c r="H161" s="166" t="s">
        <v>2524</v>
      </c>
      <c r="I161" s="166" t="s">
        <v>2524</v>
      </c>
      <c r="J161" s="166" t="s">
        <v>2524</v>
      </c>
      <c r="K161" s="166" t="s">
        <v>4148</v>
      </c>
      <c r="L161" s="166" t="s">
        <v>2524</v>
      </c>
      <c r="M161" s="166">
        <v>111018</v>
      </c>
      <c r="N161" s="166" t="str">
        <f>_xlfn.IFNA(VLOOKUP($C161,'20201102 Property'!C:C,1,FALSE),"FR")</f>
        <v>?</v>
      </c>
    </row>
    <row r="162" spans="1:14" x14ac:dyDescent="0.45">
      <c r="A162" s="166" t="s">
        <v>4149</v>
      </c>
      <c r="B162" s="166" t="s">
        <v>5647</v>
      </c>
      <c r="C162" s="166" t="s">
        <v>2524</v>
      </c>
      <c r="D162" s="166" t="s">
        <v>185</v>
      </c>
      <c r="E162" s="166" t="s">
        <v>2524</v>
      </c>
      <c r="F162" s="166" t="s">
        <v>366</v>
      </c>
      <c r="G162" s="166" t="s">
        <v>2524</v>
      </c>
      <c r="H162" s="166" t="s">
        <v>2524</v>
      </c>
      <c r="I162" s="166" t="s">
        <v>2524</v>
      </c>
      <c r="J162" s="166" t="s">
        <v>2524</v>
      </c>
      <c r="K162" s="166" t="s">
        <v>4149</v>
      </c>
      <c r="L162" s="166" t="s">
        <v>2524</v>
      </c>
      <c r="M162" s="166">
        <v>56976</v>
      </c>
      <c r="N162" s="166" t="str">
        <f>_xlfn.IFNA(VLOOKUP($C162,'20201102 Property'!C:C,1,FALSE),"FR")</f>
        <v>?</v>
      </c>
    </row>
    <row r="163" spans="1:14" x14ac:dyDescent="0.45">
      <c r="A163" s="166" t="s">
        <v>4150</v>
      </c>
      <c r="B163" s="166" t="s">
        <v>5648</v>
      </c>
      <c r="C163" s="166" t="s">
        <v>2524</v>
      </c>
      <c r="D163" s="166" t="s">
        <v>185</v>
      </c>
      <c r="E163" s="166" t="s">
        <v>2524</v>
      </c>
      <c r="F163" s="166" t="s">
        <v>366</v>
      </c>
      <c r="G163" s="166" t="s">
        <v>2524</v>
      </c>
      <c r="H163" s="166" t="s">
        <v>2524</v>
      </c>
      <c r="I163" s="166" t="s">
        <v>2524</v>
      </c>
      <c r="J163" s="166" t="s">
        <v>2524</v>
      </c>
      <c r="K163" s="166" t="s">
        <v>4150</v>
      </c>
      <c r="L163" s="166" t="s">
        <v>2524</v>
      </c>
      <c r="M163" s="166">
        <v>111021</v>
      </c>
      <c r="N163" s="166" t="str">
        <f>_xlfn.IFNA(VLOOKUP($C163,'20201102 Property'!C:C,1,FALSE),"FR")</f>
        <v>?</v>
      </c>
    </row>
    <row r="164" spans="1:14" x14ac:dyDescent="0.45">
      <c r="A164" s="166" t="s">
        <v>4151</v>
      </c>
      <c r="B164" s="166" t="s">
        <v>5649</v>
      </c>
      <c r="C164" s="166" t="s">
        <v>2524</v>
      </c>
      <c r="D164" s="166" t="s">
        <v>185</v>
      </c>
      <c r="E164" s="166" t="s">
        <v>2524</v>
      </c>
      <c r="F164" s="166" t="s">
        <v>366</v>
      </c>
      <c r="G164" s="166" t="s">
        <v>2524</v>
      </c>
      <c r="H164" s="166" t="s">
        <v>2524</v>
      </c>
      <c r="I164" s="166" t="s">
        <v>2524</v>
      </c>
      <c r="J164" s="166" t="s">
        <v>2524</v>
      </c>
      <c r="K164" s="166" t="s">
        <v>4151</v>
      </c>
      <c r="L164" s="166" t="s">
        <v>2524</v>
      </c>
      <c r="M164" s="166">
        <v>124555</v>
      </c>
      <c r="N164" s="166" t="str">
        <f>_xlfn.IFNA(VLOOKUP($C164,'20201102 Property'!C:C,1,FALSE),"FR")</f>
        <v>?</v>
      </c>
    </row>
    <row r="165" spans="1:14" x14ac:dyDescent="0.45">
      <c r="A165" s="166" t="s">
        <v>4152</v>
      </c>
      <c r="B165" s="166" t="s">
        <v>5650</v>
      </c>
      <c r="C165" s="166" t="s">
        <v>2524</v>
      </c>
      <c r="D165" s="166" t="s">
        <v>185</v>
      </c>
      <c r="E165" s="166" t="s">
        <v>2524</v>
      </c>
      <c r="F165" s="166" t="s">
        <v>366</v>
      </c>
      <c r="G165" s="166" t="s">
        <v>2524</v>
      </c>
      <c r="H165" s="166" t="s">
        <v>2524</v>
      </c>
      <c r="I165" s="166" t="s">
        <v>2524</v>
      </c>
      <c r="J165" s="166" t="s">
        <v>2524</v>
      </c>
      <c r="K165" s="166" t="s">
        <v>4152</v>
      </c>
      <c r="L165" s="166" t="s">
        <v>2524</v>
      </c>
      <c r="M165" s="166">
        <v>124558</v>
      </c>
      <c r="N165" s="166" t="str">
        <f>_xlfn.IFNA(VLOOKUP($C165,'20201102 Property'!C:C,1,FALSE),"FR")</f>
        <v>?</v>
      </c>
    </row>
    <row r="166" spans="1:14" x14ac:dyDescent="0.45">
      <c r="A166" s="166" t="s">
        <v>4153</v>
      </c>
      <c r="B166" s="166" t="s">
        <v>5651</v>
      </c>
      <c r="C166" s="166" t="s">
        <v>2524</v>
      </c>
      <c r="D166" s="166" t="s">
        <v>185</v>
      </c>
      <c r="E166" s="166" t="s">
        <v>2524</v>
      </c>
      <c r="F166" s="166" t="s">
        <v>366</v>
      </c>
      <c r="G166" s="166" t="s">
        <v>2524</v>
      </c>
      <c r="H166" s="166" t="s">
        <v>2524</v>
      </c>
      <c r="I166" s="166" t="s">
        <v>2524</v>
      </c>
      <c r="J166" s="166" t="s">
        <v>2524</v>
      </c>
      <c r="K166" s="166" t="s">
        <v>4153</v>
      </c>
      <c r="L166" s="166" t="s">
        <v>2524</v>
      </c>
      <c r="M166" s="166">
        <v>124561</v>
      </c>
      <c r="N166" s="166" t="str">
        <f>_xlfn.IFNA(VLOOKUP($C166,'20201102 Property'!C:C,1,FALSE),"FR")</f>
        <v>?</v>
      </c>
    </row>
    <row r="167" spans="1:14" x14ac:dyDescent="0.45">
      <c r="A167" s="166" t="s">
        <v>4154</v>
      </c>
      <c r="B167" s="166" t="s">
        <v>5652</v>
      </c>
      <c r="C167" s="166" t="s">
        <v>2524</v>
      </c>
      <c r="D167" s="166" t="s">
        <v>185</v>
      </c>
      <c r="E167" s="166" t="s">
        <v>2524</v>
      </c>
      <c r="F167" s="166" t="s">
        <v>366</v>
      </c>
      <c r="G167" s="166" t="s">
        <v>2524</v>
      </c>
      <c r="H167" s="166" t="s">
        <v>2524</v>
      </c>
      <c r="I167" s="166" t="s">
        <v>2524</v>
      </c>
      <c r="J167" s="166" t="s">
        <v>2524</v>
      </c>
      <c r="K167" s="166" t="s">
        <v>4154</v>
      </c>
      <c r="L167" s="166" t="s">
        <v>2524</v>
      </c>
      <c r="M167" s="166">
        <v>124564</v>
      </c>
      <c r="N167" s="166" t="str">
        <f>_xlfn.IFNA(VLOOKUP($C167,'20201102 Property'!C:C,1,FALSE),"FR")</f>
        <v>?</v>
      </c>
    </row>
    <row r="168" spans="1:14" x14ac:dyDescent="0.45">
      <c r="A168" s="166" t="s">
        <v>4155</v>
      </c>
      <c r="B168" s="166" t="s">
        <v>5653</v>
      </c>
      <c r="C168" s="166" t="s">
        <v>2524</v>
      </c>
      <c r="D168" s="166" t="s">
        <v>185</v>
      </c>
      <c r="E168" s="166" t="s">
        <v>2524</v>
      </c>
      <c r="F168" s="166" t="s">
        <v>366</v>
      </c>
      <c r="G168" s="166" t="s">
        <v>2524</v>
      </c>
      <c r="H168" s="166" t="s">
        <v>2524</v>
      </c>
      <c r="I168" s="166" t="s">
        <v>2524</v>
      </c>
      <c r="J168" s="166" t="s">
        <v>2524</v>
      </c>
      <c r="K168" s="166" t="s">
        <v>4155</v>
      </c>
      <c r="L168" s="166" t="s">
        <v>2524</v>
      </c>
      <c r="M168" s="166">
        <v>124567</v>
      </c>
      <c r="N168" s="166" t="str">
        <f>_xlfn.IFNA(VLOOKUP($C168,'20201102 Property'!C:C,1,FALSE),"FR")</f>
        <v>?</v>
      </c>
    </row>
    <row r="169" spans="1:14" x14ac:dyDescent="0.45">
      <c r="A169" s="166" t="s">
        <v>4156</v>
      </c>
      <c r="B169" s="166" t="s">
        <v>5654</v>
      </c>
      <c r="C169" s="166" t="s">
        <v>2524</v>
      </c>
      <c r="D169" s="166" t="s">
        <v>185</v>
      </c>
      <c r="E169" s="166" t="s">
        <v>2524</v>
      </c>
      <c r="F169" s="166" t="s">
        <v>366</v>
      </c>
      <c r="G169" s="166" t="s">
        <v>2524</v>
      </c>
      <c r="H169" s="166" t="s">
        <v>2524</v>
      </c>
      <c r="I169" s="166" t="s">
        <v>2524</v>
      </c>
      <c r="J169" s="166" t="s">
        <v>2524</v>
      </c>
      <c r="K169" s="166" t="s">
        <v>4156</v>
      </c>
      <c r="L169" s="166" t="s">
        <v>2524</v>
      </c>
      <c r="M169" s="166">
        <v>124570</v>
      </c>
      <c r="N169" s="166" t="str">
        <f>_xlfn.IFNA(VLOOKUP($C169,'20201102 Property'!C:C,1,FALSE),"FR")</f>
        <v>?</v>
      </c>
    </row>
    <row r="170" spans="1:14" x14ac:dyDescent="0.45">
      <c r="A170" s="166" t="s">
        <v>4157</v>
      </c>
      <c r="B170" s="166" t="s">
        <v>5655</v>
      </c>
      <c r="C170" s="166" t="s">
        <v>2524</v>
      </c>
      <c r="D170" s="166" t="s">
        <v>185</v>
      </c>
      <c r="E170" s="166" t="s">
        <v>2524</v>
      </c>
      <c r="F170" s="166" t="s">
        <v>366</v>
      </c>
      <c r="G170" s="166" t="s">
        <v>2524</v>
      </c>
      <c r="H170" s="166" t="s">
        <v>2524</v>
      </c>
      <c r="I170" s="166" t="s">
        <v>2524</v>
      </c>
      <c r="J170" s="166" t="s">
        <v>2524</v>
      </c>
      <c r="K170" s="166" t="s">
        <v>4157</v>
      </c>
      <c r="L170" s="166" t="s">
        <v>2524</v>
      </c>
      <c r="M170" s="166">
        <v>124573</v>
      </c>
      <c r="N170" s="166" t="str">
        <f>_xlfn.IFNA(VLOOKUP($C170,'20201102 Property'!C:C,1,FALSE),"FR")</f>
        <v>?</v>
      </c>
    </row>
    <row r="171" spans="1:14" x14ac:dyDescent="0.45">
      <c r="A171" s="166" t="s">
        <v>4158</v>
      </c>
      <c r="B171" s="166" t="s">
        <v>5656</v>
      </c>
      <c r="C171" s="166" t="s">
        <v>2524</v>
      </c>
      <c r="D171" s="166" t="s">
        <v>185</v>
      </c>
      <c r="E171" s="166" t="s">
        <v>2524</v>
      </c>
      <c r="F171" s="166" t="s">
        <v>366</v>
      </c>
      <c r="G171" s="166" t="s">
        <v>2524</v>
      </c>
      <c r="H171" s="166" t="s">
        <v>2524</v>
      </c>
      <c r="I171" s="166" t="s">
        <v>2524</v>
      </c>
      <c r="J171" s="166" t="s">
        <v>2524</v>
      </c>
      <c r="K171" s="166" t="s">
        <v>4158</v>
      </c>
      <c r="L171" s="166" t="s">
        <v>2524</v>
      </c>
      <c r="M171" s="166">
        <v>124576</v>
      </c>
      <c r="N171" s="166" t="str">
        <f>_xlfn.IFNA(VLOOKUP($C171,'20201102 Property'!C:C,1,FALSE),"FR")</f>
        <v>?</v>
      </c>
    </row>
    <row r="172" spans="1:14" x14ac:dyDescent="0.45">
      <c r="A172" s="166" t="s">
        <v>4159</v>
      </c>
      <c r="B172" s="166" t="s">
        <v>5657</v>
      </c>
      <c r="C172" s="166" t="s">
        <v>2524</v>
      </c>
      <c r="D172" s="166" t="s">
        <v>185</v>
      </c>
      <c r="E172" s="166" t="s">
        <v>2524</v>
      </c>
      <c r="F172" s="166" t="s">
        <v>366</v>
      </c>
      <c r="G172" s="166" t="s">
        <v>2524</v>
      </c>
      <c r="H172" s="166" t="s">
        <v>2524</v>
      </c>
      <c r="I172" s="166" t="s">
        <v>2524</v>
      </c>
      <c r="J172" s="166" t="s">
        <v>2524</v>
      </c>
      <c r="K172" s="166" t="s">
        <v>4159</v>
      </c>
      <c r="L172" s="166" t="s">
        <v>2524</v>
      </c>
      <c r="M172" s="166">
        <v>124579</v>
      </c>
      <c r="N172" s="166" t="str">
        <f>_xlfn.IFNA(VLOOKUP($C172,'20201102 Property'!C:C,1,FALSE),"FR")</f>
        <v>?</v>
      </c>
    </row>
    <row r="173" spans="1:14" x14ac:dyDescent="0.45">
      <c r="A173" s="166" t="s">
        <v>4160</v>
      </c>
      <c r="B173" s="166" t="s">
        <v>5658</v>
      </c>
      <c r="C173" s="166" t="s">
        <v>2524</v>
      </c>
      <c r="D173" s="166" t="s">
        <v>185</v>
      </c>
      <c r="E173" s="166" t="s">
        <v>2524</v>
      </c>
      <c r="F173" s="166" t="s">
        <v>366</v>
      </c>
      <c r="G173" s="166" t="s">
        <v>2524</v>
      </c>
      <c r="H173" s="166" t="s">
        <v>2524</v>
      </c>
      <c r="I173" s="166" t="s">
        <v>2524</v>
      </c>
      <c r="J173" s="166" t="s">
        <v>2524</v>
      </c>
      <c r="K173" s="166" t="s">
        <v>4160</v>
      </c>
      <c r="L173" s="166" t="s">
        <v>2524</v>
      </c>
      <c r="M173" s="166">
        <v>56979</v>
      </c>
      <c r="N173" s="166" t="str">
        <f>_xlfn.IFNA(VLOOKUP($C173,'20201102 Property'!C:C,1,FALSE),"FR")</f>
        <v>?</v>
      </c>
    </row>
    <row r="174" spans="1:14" x14ac:dyDescent="0.45">
      <c r="A174" s="166" t="s">
        <v>4161</v>
      </c>
      <c r="B174" s="166" t="s">
        <v>5659</v>
      </c>
      <c r="C174" s="166" t="s">
        <v>2524</v>
      </c>
      <c r="D174" s="166" t="s">
        <v>185</v>
      </c>
      <c r="E174" s="166" t="s">
        <v>2524</v>
      </c>
      <c r="F174" s="166" t="s">
        <v>366</v>
      </c>
      <c r="G174" s="166" t="s">
        <v>2524</v>
      </c>
      <c r="H174" s="166" t="s">
        <v>2524</v>
      </c>
      <c r="I174" s="166" t="s">
        <v>2524</v>
      </c>
      <c r="J174" s="166" t="s">
        <v>2524</v>
      </c>
      <c r="K174" s="166" t="s">
        <v>4161</v>
      </c>
      <c r="L174" s="166" t="s">
        <v>2524</v>
      </c>
      <c r="M174" s="166">
        <v>124582</v>
      </c>
      <c r="N174" s="166" t="str">
        <f>_xlfn.IFNA(VLOOKUP($C174,'20201102 Property'!C:C,1,FALSE),"FR")</f>
        <v>?</v>
      </c>
    </row>
    <row r="175" spans="1:14" x14ac:dyDescent="0.45">
      <c r="A175" s="166" t="s">
        <v>4162</v>
      </c>
      <c r="B175" s="166" t="s">
        <v>5660</v>
      </c>
      <c r="C175" s="166" t="s">
        <v>2524</v>
      </c>
      <c r="D175" s="166" t="s">
        <v>185</v>
      </c>
      <c r="E175" s="166" t="s">
        <v>2524</v>
      </c>
      <c r="F175" s="166" t="s">
        <v>366</v>
      </c>
      <c r="G175" s="166" t="s">
        <v>2524</v>
      </c>
      <c r="H175" s="166" t="s">
        <v>2524</v>
      </c>
      <c r="I175" s="166" t="s">
        <v>2524</v>
      </c>
      <c r="J175" s="166" t="s">
        <v>2524</v>
      </c>
      <c r="K175" s="166" t="s">
        <v>4162</v>
      </c>
      <c r="L175" s="166" t="s">
        <v>2524</v>
      </c>
      <c r="M175" s="166">
        <v>56982</v>
      </c>
      <c r="N175" s="166" t="str">
        <f>_xlfn.IFNA(VLOOKUP($C175,'20201102 Property'!C:C,1,FALSE),"FR")</f>
        <v>?</v>
      </c>
    </row>
    <row r="176" spans="1:14" x14ac:dyDescent="0.45">
      <c r="A176" s="166" t="s">
        <v>4163</v>
      </c>
      <c r="B176" s="166" t="s">
        <v>5661</v>
      </c>
      <c r="C176" s="166" t="s">
        <v>2524</v>
      </c>
      <c r="D176" s="166" t="s">
        <v>185</v>
      </c>
      <c r="E176" s="166" t="s">
        <v>2524</v>
      </c>
      <c r="F176" s="166" t="s">
        <v>366</v>
      </c>
      <c r="G176" s="166" t="s">
        <v>2524</v>
      </c>
      <c r="H176" s="166" t="s">
        <v>2524</v>
      </c>
      <c r="I176" s="166" t="s">
        <v>2524</v>
      </c>
      <c r="J176" s="166" t="s">
        <v>2524</v>
      </c>
      <c r="K176" s="166" t="s">
        <v>4163</v>
      </c>
      <c r="L176" s="166" t="s">
        <v>2524</v>
      </c>
      <c r="M176" s="166">
        <v>56985</v>
      </c>
      <c r="N176" s="166" t="str">
        <f>_xlfn.IFNA(VLOOKUP($C176,'20201102 Property'!C:C,1,FALSE),"FR")</f>
        <v>?</v>
      </c>
    </row>
    <row r="177" spans="1:14" x14ac:dyDescent="0.45">
      <c r="A177" s="166" t="s">
        <v>4164</v>
      </c>
      <c r="B177" s="166" t="s">
        <v>5662</v>
      </c>
      <c r="C177" s="166" t="s">
        <v>2524</v>
      </c>
      <c r="D177" s="166" t="s">
        <v>185</v>
      </c>
      <c r="E177" s="166" t="s">
        <v>2524</v>
      </c>
      <c r="F177" s="166" t="s">
        <v>366</v>
      </c>
      <c r="G177" s="166" t="s">
        <v>2524</v>
      </c>
      <c r="H177" s="166" t="s">
        <v>2524</v>
      </c>
      <c r="I177" s="166" t="s">
        <v>2524</v>
      </c>
      <c r="J177" s="166" t="s">
        <v>2524</v>
      </c>
      <c r="K177" s="166" t="s">
        <v>4164</v>
      </c>
      <c r="L177" s="166" t="s">
        <v>2524</v>
      </c>
      <c r="M177" s="166">
        <v>56988</v>
      </c>
      <c r="N177" s="166" t="str">
        <f>_xlfn.IFNA(VLOOKUP($C177,'20201102 Property'!C:C,1,FALSE),"FR")</f>
        <v>?</v>
      </c>
    </row>
    <row r="178" spans="1:14" x14ac:dyDescent="0.45">
      <c r="A178" s="166" t="s">
        <v>4165</v>
      </c>
      <c r="B178" s="166" t="s">
        <v>5663</v>
      </c>
      <c r="C178" s="166" t="s">
        <v>2524</v>
      </c>
      <c r="D178" s="166" t="s">
        <v>185</v>
      </c>
      <c r="E178" s="166" t="s">
        <v>2524</v>
      </c>
      <c r="F178" s="166" t="s">
        <v>366</v>
      </c>
      <c r="G178" s="166" t="s">
        <v>2524</v>
      </c>
      <c r="H178" s="166" t="s">
        <v>2524</v>
      </c>
      <c r="I178" s="166" t="s">
        <v>2524</v>
      </c>
      <c r="J178" s="166" t="s">
        <v>2524</v>
      </c>
      <c r="K178" s="166" t="s">
        <v>4165</v>
      </c>
      <c r="L178" s="166" t="s">
        <v>2524</v>
      </c>
      <c r="M178" s="166">
        <v>57076</v>
      </c>
      <c r="N178" s="166" t="str">
        <f>_xlfn.IFNA(VLOOKUP($C178,'20201102 Property'!C:C,1,FALSE),"FR")</f>
        <v>?</v>
      </c>
    </row>
    <row r="179" spans="1:14" x14ac:dyDescent="0.45">
      <c r="A179" s="166" t="s">
        <v>4166</v>
      </c>
      <c r="B179" s="166" t="s">
        <v>5664</v>
      </c>
      <c r="C179" s="166" t="s">
        <v>2524</v>
      </c>
      <c r="D179" s="166" t="s">
        <v>185</v>
      </c>
      <c r="E179" s="166" t="s">
        <v>2524</v>
      </c>
      <c r="F179" s="166" t="s">
        <v>366</v>
      </c>
      <c r="G179" s="166" t="s">
        <v>2524</v>
      </c>
      <c r="H179" s="166" t="s">
        <v>2524</v>
      </c>
      <c r="I179" s="166" t="s">
        <v>2524</v>
      </c>
      <c r="J179" s="166" t="s">
        <v>2524</v>
      </c>
      <c r="K179" s="166" t="s">
        <v>4166</v>
      </c>
      <c r="L179" s="166" t="s">
        <v>2524</v>
      </c>
      <c r="M179" s="166">
        <v>56991</v>
      </c>
      <c r="N179" s="166" t="str">
        <f>_xlfn.IFNA(VLOOKUP($C179,'20201102 Property'!C:C,1,FALSE),"FR")</f>
        <v>?</v>
      </c>
    </row>
    <row r="180" spans="1:14" x14ac:dyDescent="0.45">
      <c r="A180" s="166" t="s">
        <v>4167</v>
      </c>
      <c r="B180" s="166" t="s">
        <v>5665</v>
      </c>
      <c r="C180" s="166" t="s">
        <v>2524</v>
      </c>
      <c r="D180" s="166" t="s">
        <v>185</v>
      </c>
      <c r="E180" s="166" t="s">
        <v>2524</v>
      </c>
      <c r="F180" s="166" t="s">
        <v>366</v>
      </c>
      <c r="G180" s="166" t="s">
        <v>2524</v>
      </c>
      <c r="H180" s="166" t="s">
        <v>2524</v>
      </c>
      <c r="I180" s="166" t="s">
        <v>2524</v>
      </c>
      <c r="J180" s="166" t="s">
        <v>2524</v>
      </c>
      <c r="K180" s="166" t="s">
        <v>4167</v>
      </c>
      <c r="L180" s="166" t="s">
        <v>2524</v>
      </c>
      <c r="M180" s="166">
        <v>56994</v>
      </c>
      <c r="N180" s="166" t="str">
        <f>_xlfn.IFNA(VLOOKUP($C180,'20201102 Property'!C:C,1,FALSE),"FR")</f>
        <v>?</v>
      </c>
    </row>
    <row r="181" spans="1:14" x14ac:dyDescent="0.45">
      <c r="A181" s="166" t="s">
        <v>4168</v>
      </c>
      <c r="B181" s="166" t="s">
        <v>5666</v>
      </c>
      <c r="C181" s="166" t="s">
        <v>5667</v>
      </c>
      <c r="D181" s="166" t="s">
        <v>1246</v>
      </c>
      <c r="E181" s="166" t="s">
        <v>5543</v>
      </c>
      <c r="F181" s="166" t="s">
        <v>366</v>
      </c>
      <c r="G181" s="166" t="s">
        <v>5598</v>
      </c>
      <c r="H181" s="166" t="s">
        <v>2524</v>
      </c>
      <c r="I181" s="166" t="s">
        <v>2524</v>
      </c>
      <c r="J181" s="166" t="s">
        <v>2524</v>
      </c>
      <c r="K181" s="166" t="s">
        <v>4168</v>
      </c>
      <c r="L181" s="166" t="s">
        <v>2524</v>
      </c>
      <c r="M181" s="166">
        <v>58389</v>
      </c>
      <c r="N181" s="166" t="str">
        <f>_xlfn.IFNA(VLOOKUP($C181,'20201102 Property'!C:C,1,FALSE),"FR")</f>
        <v>trombocyten eindproduct</v>
      </c>
    </row>
    <row r="182" spans="1:14" x14ac:dyDescent="0.45">
      <c r="A182" s="166" t="s">
        <v>4169</v>
      </c>
      <c r="B182" s="166" t="s">
        <v>5668</v>
      </c>
      <c r="C182" s="166" t="s">
        <v>5669</v>
      </c>
      <c r="D182" s="166" t="s">
        <v>1246</v>
      </c>
      <c r="E182" s="166" t="s">
        <v>5543</v>
      </c>
      <c r="F182" s="166" t="s">
        <v>366</v>
      </c>
      <c r="G182" s="166" t="s">
        <v>3972</v>
      </c>
      <c r="H182" s="166" t="s">
        <v>2524</v>
      </c>
      <c r="I182" s="166" t="s">
        <v>2524</v>
      </c>
      <c r="J182" s="166" t="s">
        <v>2524</v>
      </c>
      <c r="K182" s="166" t="s">
        <v>4169</v>
      </c>
      <c r="L182" s="166" t="s">
        <v>2524</v>
      </c>
      <c r="M182" s="166">
        <v>40349</v>
      </c>
      <c r="N182" s="166" t="str">
        <f>_xlfn.IFNA(VLOOKUP($C182,'20201102 Property'!C:C,1,FALSE),"FR")</f>
        <v>Totaal aantal trombocyten in plasma</v>
      </c>
    </row>
    <row r="183" spans="1:14" x14ac:dyDescent="0.45">
      <c r="A183" s="166" t="s">
        <v>4170</v>
      </c>
      <c r="B183" s="166" t="s">
        <v>5670</v>
      </c>
      <c r="C183" s="166" t="s">
        <v>5671</v>
      </c>
      <c r="D183" s="166" t="s">
        <v>1246</v>
      </c>
      <c r="E183" s="166" t="s">
        <v>5543</v>
      </c>
      <c r="F183" s="166" t="s">
        <v>366</v>
      </c>
      <c r="G183" s="166" t="s">
        <v>5553</v>
      </c>
      <c r="H183" s="166" t="s">
        <v>2524</v>
      </c>
      <c r="I183" s="166" t="s">
        <v>2524</v>
      </c>
      <c r="J183" s="166" t="s">
        <v>2524</v>
      </c>
      <c r="K183" s="166" t="s">
        <v>4170</v>
      </c>
      <c r="L183" s="166" t="s">
        <v>2524</v>
      </c>
      <c r="M183" s="166">
        <v>40361</v>
      </c>
      <c r="N183" s="166" t="str">
        <f>_xlfn.IFNA(VLOOKUP($C183,'20201102 Property'!C:C,1,FALSE),"FR")</f>
        <v>Totaal aantal THR bij ontvangst</v>
      </c>
    </row>
    <row r="184" spans="1:14" x14ac:dyDescent="0.45">
      <c r="A184" s="166" t="s">
        <v>4171</v>
      </c>
      <c r="B184" s="166" t="s">
        <v>5672</v>
      </c>
      <c r="C184" s="166" t="s">
        <v>5673</v>
      </c>
      <c r="D184" s="166" t="s">
        <v>1357</v>
      </c>
      <c r="E184" s="166" t="s">
        <v>2524</v>
      </c>
      <c r="F184" s="166" t="s">
        <v>366</v>
      </c>
      <c r="G184" s="166" t="s">
        <v>5674</v>
      </c>
      <c r="H184" s="166" t="s">
        <v>2524</v>
      </c>
      <c r="I184" s="166" t="s">
        <v>2524</v>
      </c>
      <c r="J184" s="166" t="s">
        <v>2524</v>
      </c>
      <c r="K184" s="166" t="s">
        <v>4171</v>
      </c>
      <c r="L184" s="166" t="s">
        <v>2524</v>
      </c>
      <c r="M184" s="166">
        <v>53713</v>
      </c>
      <c r="N184" s="166" t="str">
        <f>_xlfn.IFNA(VLOOKUP($C184,'20201102 Property'!C:C,1,FALSE),"FR")</f>
        <v>uitgegeven eenheid:</v>
      </c>
    </row>
    <row r="185" spans="1:14" x14ac:dyDescent="0.45">
      <c r="A185" s="166" t="s">
        <v>4172</v>
      </c>
      <c r="B185" s="166" t="s">
        <v>5672</v>
      </c>
      <c r="C185" s="166" t="s">
        <v>5673</v>
      </c>
      <c r="D185" s="166" t="s">
        <v>1357</v>
      </c>
      <c r="E185" s="166" t="s">
        <v>2524</v>
      </c>
      <c r="F185" s="166" t="s">
        <v>366</v>
      </c>
      <c r="G185" s="166" t="s">
        <v>5675</v>
      </c>
      <c r="H185" s="166" t="s">
        <v>2524</v>
      </c>
      <c r="I185" s="166" t="s">
        <v>2524</v>
      </c>
      <c r="J185" s="166" t="s">
        <v>2524</v>
      </c>
      <c r="K185" s="166" t="s">
        <v>4172</v>
      </c>
      <c r="L185" s="166" t="s">
        <v>2524</v>
      </c>
      <c r="M185" s="166">
        <v>53764</v>
      </c>
      <c r="N185" s="166" t="str">
        <f>_xlfn.IFNA(VLOOKUP($C185,'20201102 Property'!C:C,1,FALSE),"FR")</f>
        <v>uitgegeven eenheid:</v>
      </c>
    </row>
    <row r="186" spans="1:14" x14ac:dyDescent="0.45">
      <c r="A186" s="166" t="s">
        <v>4173</v>
      </c>
      <c r="B186" s="166" t="s">
        <v>5672</v>
      </c>
      <c r="C186" s="166" t="s">
        <v>5673</v>
      </c>
      <c r="D186" s="166" t="s">
        <v>1357</v>
      </c>
      <c r="E186" s="166" t="s">
        <v>2524</v>
      </c>
      <c r="F186" s="166" t="s">
        <v>366</v>
      </c>
      <c r="G186" s="166" t="s">
        <v>5676</v>
      </c>
      <c r="H186" s="166" t="s">
        <v>2524</v>
      </c>
      <c r="I186" s="166" t="s">
        <v>2524</v>
      </c>
      <c r="J186" s="166" t="s">
        <v>2524</v>
      </c>
      <c r="K186" s="166" t="s">
        <v>4173</v>
      </c>
      <c r="L186" s="166" t="s">
        <v>2524</v>
      </c>
      <c r="M186" s="166">
        <v>53768</v>
      </c>
      <c r="N186" s="166" t="str">
        <f>_xlfn.IFNA(VLOOKUP($C186,'20201102 Property'!C:C,1,FALSE),"FR")</f>
        <v>uitgegeven eenheid:</v>
      </c>
    </row>
    <row r="187" spans="1:14" x14ac:dyDescent="0.45">
      <c r="A187" s="166" t="s">
        <v>4174</v>
      </c>
      <c r="B187" s="166" t="s">
        <v>5672</v>
      </c>
      <c r="C187" s="166" t="s">
        <v>5673</v>
      </c>
      <c r="D187" s="166" t="s">
        <v>1357</v>
      </c>
      <c r="E187" s="166" t="s">
        <v>2524</v>
      </c>
      <c r="F187" s="166" t="s">
        <v>366</v>
      </c>
      <c r="G187" s="166" t="s">
        <v>5677</v>
      </c>
      <c r="H187" s="166" t="s">
        <v>2524</v>
      </c>
      <c r="I187" s="166" t="s">
        <v>2524</v>
      </c>
      <c r="J187" s="166" t="s">
        <v>2524</v>
      </c>
      <c r="K187" s="166" t="s">
        <v>4174</v>
      </c>
      <c r="L187" s="166" t="s">
        <v>2524</v>
      </c>
      <c r="M187" s="166">
        <v>53772</v>
      </c>
      <c r="N187" s="166" t="str">
        <f>_xlfn.IFNA(VLOOKUP($C187,'20201102 Property'!C:C,1,FALSE),"FR")</f>
        <v>uitgegeven eenheid:</v>
      </c>
    </row>
    <row r="188" spans="1:14" x14ac:dyDescent="0.45">
      <c r="A188" s="166" t="s">
        <v>4175</v>
      </c>
      <c r="B188" s="166" t="s">
        <v>5672</v>
      </c>
      <c r="C188" s="166" t="s">
        <v>5673</v>
      </c>
      <c r="D188" s="166" t="s">
        <v>1357</v>
      </c>
      <c r="E188" s="166" t="s">
        <v>2524</v>
      </c>
      <c r="F188" s="166" t="s">
        <v>366</v>
      </c>
      <c r="G188" s="166" t="s">
        <v>5678</v>
      </c>
      <c r="H188" s="166" t="s">
        <v>2524</v>
      </c>
      <c r="I188" s="166" t="s">
        <v>2524</v>
      </c>
      <c r="J188" s="166" t="s">
        <v>2524</v>
      </c>
      <c r="K188" s="166" t="s">
        <v>4175</v>
      </c>
      <c r="L188" s="166" t="s">
        <v>2524</v>
      </c>
      <c r="M188" s="166">
        <v>116065</v>
      </c>
      <c r="N188" s="166" t="str">
        <f>_xlfn.IFNA(VLOOKUP($C188,'20201102 Property'!C:C,1,FALSE),"FR")</f>
        <v>uitgegeven eenheid:</v>
      </c>
    </row>
    <row r="189" spans="1:14" x14ac:dyDescent="0.45">
      <c r="A189" s="166" t="s">
        <v>4176</v>
      </c>
      <c r="B189" s="166" t="s">
        <v>5672</v>
      </c>
      <c r="C189" s="166" t="s">
        <v>5673</v>
      </c>
      <c r="D189" s="166" t="s">
        <v>1357</v>
      </c>
      <c r="E189" s="166" t="s">
        <v>2524</v>
      </c>
      <c r="F189" s="166" t="s">
        <v>366</v>
      </c>
      <c r="G189" s="166" t="s">
        <v>5679</v>
      </c>
      <c r="H189" s="166" t="s">
        <v>2524</v>
      </c>
      <c r="I189" s="166" t="s">
        <v>2524</v>
      </c>
      <c r="J189" s="166" t="s">
        <v>2524</v>
      </c>
      <c r="K189" s="166" t="s">
        <v>4176</v>
      </c>
      <c r="L189" s="166" t="s">
        <v>2524</v>
      </c>
      <c r="M189" s="166">
        <v>116069</v>
      </c>
      <c r="N189" s="166" t="str">
        <f>_xlfn.IFNA(VLOOKUP($C189,'20201102 Property'!C:C,1,FALSE),"FR")</f>
        <v>uitgegeven eenheid:</v>
      </c>
    </row>
    <row r="190" spans="1:14" x14ac:dyDescent="0.45">
      <c r="A190" s="166" t="s">
        <v>4177</v>
      </c>
      <c r="B190" s="166" t="s">
        <v>5672</v>
      </c>
      <c r="C190" s="166" t="s">
        <v>5673</v>
      </c>
      <c r="D190" s="166" t="s">
        <v>1357</v>
      </c>
      <c r="E190" s="166" t="s">
        <v>2524</v>
      </c>
      <c r="F190" s="166" t="s">
        <v>366</v>
      </c>
      <c r="G190" s="166" t="s">
        <v>5680</v>
      </c>
      <c r="H190" s="166" t="s">
        <v>2524</v>
      </c>
      <c r="I190" s="166" t="s">
        <v>2524</v>
      </c>
      <c r="J190" s="166" t="s">
        <v>2524</v>
      </c>
      <c r="K190" s="166" t="s">
        <v>4177</v>
      </c>
      <c r="L190" s="166" t="s">
        <v>2524</v>
      </c>
      <c r="M190" s="166">
        <v>116073</v>
      </c>
      <c r="N190" s="166" t="str">
        <f>_xlfn.IFNA(VLOOKUP($C190,'20201102 Property'!C:C,1,FALSE),"FR")</f>
        <v>uitgegeven eenheid:</v>
      </c>
    </row>
    <row r="191" spans="1:14" x14ac:dyDescent="0.45">
      <c r="A191" s="166" t="s">
        <v>4178</v>
      </c>
      <c r="B191" s="166" t="s">
        <v>5672</v>
      </c>
      <c r="C191" s="166" t="s">
        <v>5673</v>
      </c>
      <c r="D191" s="166" t="s">
        <v>1357</v>
      </c>
      <c r="E191" s="166" t="s">
        <v>2524</v>
      </c>
      <c r="F191" s="166" t="s">
        <v>366</v>
      </c>
      <c r="G191" s="166" t="s">
        <v>5681</v>
      </c>
      <c r="H191" s="166" t="s">
        <v>2524</v>
      </c>
      <c r="I191" s="166" t="s">
        <v>2524</v>
      </c>
      <c r="J191" s="166" t="s">
        <v>2524</v>
      </c>
      <c r="K191" s="166" t="s">
        <v>4178</v>
      </c>
      <c r="L191" s="166" t="s">
        <v>2524</v>
      </c>
      <c r="M191" s="166">
        <v>116077</v>
      </c>
      <c r="N191" s="166" t="str">
        <f>_xlfn.IFNA(VLOOKUP($C191,'20201102 Property'!C:C,1,FALSE),"FR")</f>
        <v>uitgegeven eenheid:</v>
      </c>
    </row>
    <row r="192" spans="1:14" x14ac:dyDescent="0.45">
      <c r="A192" s="166" t="s">
        <v>4179</v>
      </c>
      <c r="B192" s="166" t="s">
        <v>5672</v>
      </c>
      <c r="C192" s="166" t="s">
        <v>5673</v>
      </c>
      <c r="D192" s="166" t="s">
        <v>1357</v>
      </c>
      <c r="E192" s="166" t="s">
        <v>2524</v>
      </c>
      <c r="F192" s="166" t="s">
        <v>366</v>
      </c>
      <c r="G192" s="166" t="s">
        <v>5682</v>
      </c>
      <c r="H192" s="166" t="s">
        <v>2524</v>
      </c>
      <c r="I192" s="166" t="s">
        <v>2524</v>
      </c>
      <c r="J192" s="166" t="s">
        <v>2524</v>
      </c>
      <c r="K192" s="166" t="s">
        <v>4179</v>
      </c>
      <c r="L192" s="166" t="s">
        <v>2524</v>
      </c>
      <c r="M192" s="166">
        <v>116081</v>
      </c>
      <c r="N192" s="166" t="str">
        <f>_xlfn.IFNA(VLOOKUP($C192,'20201102 Property'!C:C,1,FALSE),"FR")</f>
        <v>uitgegeven eenheid:</v>
      </c>
    </row>
    <row r="193" spans="1:14" x14ac:dyDescent="0.45">
      <c r="A193" s="166" t="s">
        <v>4180</v>
      </c>
      <c r="B193" s="166" t="s">
        <v>5672</v>
      </c>
      <c r="C193" s="166" t="s">
        <v>5673</v>
      </c>
      <c r="D193" s="166" t="s">
        <v>1357</v>
      </c>
      <c r="E193" s="166" t="s">
        <v>2524</v>
      </c>
      <c r="F193" s="166" t="s">
        <v>366</v>
      </c>
      <c r="G193" s="166" t="s">
        <v>5683</v>
      </c>
      <c r="H193" s="166" t="s">
        <v>2524</v>
      </c>
      <c r="I193" s="166" t="s">
        <v>2524</v>
      </c>
      <c r="J193" s="166" t="s">
        <v>2524</v>
      </c>
      <c r="K193" s="166" t="s">
        <v>4180</v>
      </c>
      <c r="L193" s="166" t="s">
        <v>2524</v>
      </c>
      <c r="M193" s="166">
        <v>116085</v>
      </c>
      <c r="N193" s="166" t="str">
        <f>_xlfn.IFNA(VLOOKUP($C193,'20201102 Property'!C:C,1,FALSE),"FR")</f>
        <v>uitgegeven eenheid:</v>
      </c>
    </row>
    <row r="194" spans="1:14" x14ac:dyDescent="0.45">
      <c r="A194" s="166" t="s">
        <v>4181</v>
      </c>
      <c r="B194" s="166" t="s">
        <v>5672</v>
      </c>
      <c r="C194" s="166" t="s">
        <v>5673</v>
      </c>
      <c r="D194" s="166" t="s">
        <v>1357</v>
      </c>
      <c r="E194" s="166" t="s">
        <v>2524</v>
      </c>
      <c r="F194" s="166" t="s">
        <v>366</v>
      </c>
      <c r="G194" s="166" t="s">
        <v>5684</v>
      </c>
      <c r="H194" s="166" t="s">
        <v>2524</v>
      </c>
      <c r="I194" s="166" t="s">
        <v>2524</v>
      </c>
      <c r="J194" s="166" t="s">
        <v>2524</v>
      </c>
      <c r="K194" s="166" t="s">
        <v>4181</v>
      </c>
      <c r="L194" s="166" t="s">
        <v>2524</v>
      </c>
      <c r="M194" s="166">
        <v>116089</v>
      </c>
      <c r="N194" s="166" t="str">
        <f>_xlfn.IFNA(VLOOKUP($C194,'20201102 Property'!C:C,1,FALSE),"FR")</f>
        <v>uitgegeven eenheid:</v>
      </c>
    </row>
    <row r="195" spans="1:14" x14ac:dyDescent="0.45">
      <c r="A195" s="166" t="s">
        <v>4182</v>
      </c>
      <c r="B195" s="166" t="s">
        <v>5672</v>
      </c>
      <c r="C195" s="166" t="s">
        <v>5673</v>
      </c>
      <c r="D195" s="166" t="s">
        <v>1357</v>
      </c>
      <c r="E195" s="166" t="s">
        <v>2524</v>
      </c>
      <c r="F195" s="166" t="s">
        <v>366</v>
      </c>
      <c r="G195" s="166" t="s">
        <v>5685</v>
      </c>
      <c r="H195" s="166" t="s">
        <v>2524</v>
      </c>
      <c r="I195" s="166" t="s">
        <v>2524</v>
      </c>
      <c r="J195" s="166" t="s">
        <v>2524</v>
      </c>
      <c r="K195" s="166" t="s">
        <v>4182</v>
      </c>
      <c r="L195" s="166" t="s">
        <v>2524</v>
      </c>
      <c r="M195" s="166">
        <v>53732</v>
      </c>
      <c r="N195" s="166" t="str">
        <f>_xlfn.IFNA(VLOOKUP($C195,'20201102 Property'!C:C,1,FALSE),"FR")</f>
        <v>uitgegeven eenheid:</v>
      </c>
    </row>
    <row r="196" spans="1:14" x14ac:dyDescent="0.45">
      <c r="A196" s="166" t="s">
        <v>4183</v>
      </c>
      <c r="B196" s="166" t="s">
        <v>5672</v>
      </c>
      <c r="C196" s="166" t="s">
        <v>5673</v>
      </c>
      <c r="D196" s="166" t="s">
        <v>1357</v>
      </c>
      <c r="E196" s="166" t="s">
        <v>2524</v>
      </c>
      <c r="F196" s="166" t="s">
        <v>366</v>
      </c>
      <c r="G196" s="166" t="s">
        <v>5686</v>
      </c>
      <c r="H196" s="166" t="s">
        <v>2524</v>
      </c>
      <c r="I196" s="166" t="s">
        <v>2524</v>
      </c>
      <c r="J196" s="166" t="s">
        <v>2524</v>
      </c>
      <c r="K196" s="166" t="s">
        <v>4183</v>
      </c>
      <c r="L196" s="166" t="s">
        <v>2524</v>
      </c>
      <c r="M196" s="166">
        <v>116093</v>
      </c>
      <c r="N196" s="166" t="str">
        <f>_xlfn.IFNA(VLOOKUP($C196,'20201102 Property'!C:C,1,FALSE),"FR")</f>
        <v>uitgegeven eenheid:</v>
      </c>
    </row>
    <row r="197" spans="1:14" x14ac:dyDescent="0.45">
      <c r="A197" s="166" t="s">
        <v>4184</v>
      </c>
      <c r="B197" s="166" t="s">
        <v>5672</v>
      </c>
      <c r="C197" s="166" t="s">
        <v>5673</v>
      </c>
      <c r="D197" s="166" t="s">
        <v>1357</v>
      </c>
      <c r="E197" s="166" t="s">
        <v>2524</v>
      </c>
      <c r="F197" s="166" t="s">
        <v>366</v>
      </c>
      <c r="G197" s="166" t="s">
        <v>5687</v>
      </c>
      <c r="H197" s="166" t="s">
        <v>2524</v>
      </c>
      <c r="I197" s="166" t="s">
        <v>2524</v>
      </c>
      <c r="J197" s="166" t="s">
        <v>2524</v>
      </c>
      <c r="K197" s="166" t="s">
        <v>4184</v>
      </c>
      <c r="L197" s="166" t="s">
        <v>2524</v>
      </c>
      <c r="M197" s="166">
        <v>124451</v>
      </c>
      <c r="N197" s="166" t="str">
        <f>_xlfn.IFNA(VLOOKUP($C197,'20201102 Property'!C:C,1,FALSE),"FR")</f>
        <v>uitgegeven eenheid:</v>
      </c>
    </row>
    <row r="198" spans="1:14" x14ac:dyDescent="0.45">
      <c r="A198" s="166" t="s">
        <v>4185</v>
      </c>
      <c r="B198" s="166" t="s">
        <v>5672</v>
      </c>
      <c r="C198" s="166" t="s">
        <v>5673</v>
      </c>
      <c r="D198" s="166" t="s">
        <v>1357</v>
      </c>
      <c r="E198" s="166" t="s">
        <v>2524</v>
      </c>
      <c r="F198" s="166" t="s">
        <v>366</v>
      </c>
      <c r="G198" s="166" t="s">
        <v>5688</v>
      </c>
      <c r="H198" s="166" t="s">
        <v>2524</v>
      </c>
      <c r="I198" s="166" t="s">
        <v>2524</v>
      </c>
      <c r="J198" s="166" t="s">
        <v>2524</v>
      </c>
      <c r="K198" s="166" t="s">
        <v>4185</v>
      </c>
      <c r="L198" s="166" t="s">
        <v>2524</v>
      </c>
      <c r="M198" s="166">
        <v>124455</v>
      </c>
      <c r="N198" s="166" t="str">
        <f>_xlfn.IFNA(VLOOKUP($C198,'20201102 Property'!C:C,1,FALSE),"FR")</f>
        <v>uitgegeven eenheid:</v>
      </c>
    </row>
    <row r="199" spans="1:14" x14ac:dyDescent="0.45">
      <c r="A199" s="166" t="s">
        <v>4186</v>
      </c>
      <c r="B199" s="166" t="s">
        <v>5672</v>
      </c>
      <c r="C199" s="166" t="s">
        <v>5673</v>
      </c>
      <c r="D199" s="166" t="s">
        <v>1357</v>
      </c>
      <c r="E199" s="166" t="s">
        <v>2524</v>
      </c>
      <c r="F199" s="166" t="s">
        <v>366</v>
      </c>
      <c r="G199" s="166" t="s">
        <v>5689</v>
      </c>
      <c r="H199" s="166" t="s">
        <v>2524</v>
      </c>
      <c r="I199" s="166" t="s">
        <v>2524</v>
      </c>
      <c r="J199" s="166" t="s">
        <v>2524</v>
      </c>
      <c r="K199" s="166" t="s">
        <v>4186</v>
      </c>
      <c r="L199" s="166" t="s">
        <v>2524</v>
      </c>
      <c r="M199" s="166">
        <v>124459</v>
      </c>
      <c r="N199" s="166" t="str">
        <f>_xlfn.IFNA(VLOOKUP($C199,'20201102 Property'!C:C,1,FALSE),"FR")</f>
        <v>uitgegeven eenheid:</v>
      </c>
    </row>
    <row r="200" spans="1:14" x14ac:dyDescent="0.45">
      <c r="A200" s="166" t="s">
        <v>4187</v>
      </c>
      <c r="B200" s="166" t="s">
        <v>5672</v>
      </c>
      <c r="C200" s="166" t="s">
        <v>5673</v>
      </c>
      <c r="D200" s="166" t="s">
        <v>1357</v>
      </c>
      <c r="E200" s="166" t="s">
        <v>2524</v>
      </c>
      <c r="F200" s="166" t="s">
        <v>366</v>
      </c>
      <c r="G200" s="166" t="s">
        <v>5690</v>
      </c>
      <c r="H200" s="166" t="s">
        <v>2524</v>
      </c>
      <c r="I200" s="166" t="s">
        <v>2524</v>
      </c>
      <c r="J200" s="166" t="s">
        <v>2524</v>
      </c>
      <c r="K200" s="166" t="s">
        <v>4187</v>
      </c>
      <c r="L200" s="166" t="s">
        <v>2524</v>
      </c>
      <c r="M200" s="166">
        <v>124463</v>
      </c>
      <c r="N200" s="166" t="str">
        <f>_xlfn.IFNA(VLOOKUP($C200,'20201102 Property'!C:C,1,FALSE),"FR")</f>
        <v>uitgegeven eenheid:</v>
      </c>
    </row>
    <row r="201" spans="1:14" x14ac:dyDescent="0.45">
      <c r="A201" s="166" t="s">
        <v>4188</v>
      </c>
      <c r="B201" s="166" t="s">
        <v>5672</v>
      </c>
      <c r="C201" s="166" t="s">
        <v>5673</v>
      </c>
      <c r="D201" s="166" t="s">
        <v>1357</v>
      </c>
      <c r="E201" s="166" t="s">
        <v>2524</v>
      </c>
      <c r="F201" s="166" t="s">
        <v>366</v>
      </c>
      <c r="G201" s="166" t="s">
        <v>5691</v>
      </c>
      <c r="H201" s="166" t="s">
        <v>2524</v>
      </c>
      <c r="I201" s="166" t="s">
        <v>2524</v>
      </c>
      <c r="J201" s="166" t="s">
        <v>2524</v>
      </c>
      <c r="K201" s="166" t="s">
        <v>4188</v>
      </c>
      <c r="L201" s="166" t="s">
        <v>2524</v>
      </c>
      <c r="M201" s="166">
        <v>124467</v>
      </c>
      <c r="N201" s="166" t="str">
        <f>_xlfn.IFNA(VLOOKUP($C201,'20201102 Property'!C:C,1,FALSE),"FR")</f>
        <v>uitgegeven eenheid:</v>
      </c>
    </row>
    <row r="202" spans="1:14" x14ac:dyDescent="0.45">
      <c r="A202" s="166" t="s">
        <v>4189</v>
      </c>
      <c r="B202" s="166" t="s">
        <v>5672</v>
      </c>
      <c r="C202" s="166" t="s">
        <v>5673</v>
      </c>
      <c r="D202" s="166" t="s">
        <v>1357</v>
      </c>
      <c r="E202" s="166" t="s">
        <v>2524</v>
      </c>
      <c r="F202" s="166" t="s">
        <v>366</v>
      </c>
      <c r="G202" s="166" t="s">
        <v>5692</v>
      </c>
      <c r="H202" s="166" t="s">
        <v>2524</v>
      </c>
      <c r="I202" s="166" t="s">
        <v>2524</v>
      </c>
      <c r="J202" s="166" t="s">
        <v>2524</v>
      </c>
      <c r="K202" s="166" t="s">
        <v>4189</v>
      </c>
      <c r="L202" s="166" t="s">
        <v>2524</v>
      </c>
      <c r="M202" s="166">
        <v>124473</v>
      </c>
      <c r="N202" s="166" t="str">
        <f>_xlfn.IFNA(VLOOKUP($C202,'20201102 Property'!C:C,1,FALSE),"FR")</f>
        <v>uitgegeven eenheid:</v>
      </c>
    </row>
    <row r="203" spans="1:14" x14ac:dyDescent="0.45">
      <c r="A203" s="166" t="s">
        <v>4190</v>
      </c>
      <c r="B203" s="166" t="s">
        <v>5672</v>
      </c>
      <c r="C203" s="166" t="s">
        <v>5673</v>
      </c>
      <c r="D203" s="166" t="s">
        <v>1357</v>
      </c>
      <c r="E203" s="166" t="s">
        <v>2524</v>
      </c>
      <c r="F203" s="166" t="s">
        <v>366</v>
      </c>
      <c r="G203" s="166" t="s">
        <v>5693</v>
      </c>
      <c r="H203" s="166" t="s">
        <v>2524</v>
      </c>
      <c r="I203" s="166" t="s">
        <v>2524</v>
      </c>
      <c r="J203" s="166" t="s">
        <v>2524</v>
      </c>
      <c r="K203" s="166" t="s">
        <v>4190</v>
      </c>
      <c r="L203" s="166" t="s">
        <v>2524</v>
      </c>
      <c r="M203" s="166">
        <v>124477</v>
      </c>
      <c r="N203" s="166" t="str">
        <f>_xlfn.IFNA(VLOOKUP($C203,'20201102 Property'!C:C,1,FALSE),"FR")</f>
        <v>uitgegeven eenheid:</v>
      </c>
    </row>
    <row r="204" spans="1:14" x14ac:dyDescent="0.45">
      <c r="A204" s="166" t="s">
        <v>4191</v>
      </c>
      <c r="B204" s="166" t="s">
        <v>5672</v>
      </c>
      <c r="C204" s="166" t="s">
        <v>5673</v>
      </c>
      <c r="D204" s="166" t="s">
        <v>1357</v>
      </c>
      <c r="E204" s="166" t="s">
        <v>2524</v>
      </c>
      <c r="F204" s="166" t="s">
        <v>366</v>
      </c>
      <c r="G204" s="166" t="s">
        <v>5694</v>
      </c>
      <c r="H204" s="166" t="s">
        <v>2524</v>
      </c>
      <c r="I204" s="166" t="s">
        <v>2524</v>
      </c>
      <c r="J204" s="166" t="s">
        <v>2524</v>
      </c>
      <c r="K204" s="166" t="s">
        <v>4191</v>
      </c>
      <c r="L204" s="166" t="s">
        <v>2524</v>
      </c>
      <c r="M204" s="166">
        <v>124481</v>
      </c>
      <c r="N204" s="166" t="str">
        <f>_xlfn.IFNA(VLOOKUP($C204,'20201102 Property'!C:C,1,FALSE),"FR")</f>
        <v>uitgegeven eenheid:</v>
      </c>
    </row>
    <row r="205" spans="1:14" x14ac:dyDescent="0.45">
      <c r="A205" s="166" t="s">
        <v>4192</v>
      </c>
      <c r="B205" s="166" t="s">
        <v>5672</v>
      </c>
      <c r="C205" s="166" t="s">
        <v>5673</v>
      </c>
      <c r="D205" s="166" t="s">
        <v>1357</v>
      </c>
      <c r="E205" s="166" t="s">
        <v>2524</v>
      </c>
      <c r="F205" s="166" t="s">
        <v>366</v>
      </c>
      <c r="G205" s="166" t="s">
        <v>5695</v>
      </c>
      <c r="H205" s="166" t="s">
        <v>2524</v>
      </c>
      <c r="I205" s="166" t="s">
        <v>2524</v>
      </c>
      <c r="J205" s="166" t="s">
        <v>2524</v>
      </c>
      <c r="K205" s="166" t="s">
        <v>4192</v>
      </c>
      <c r="L205" s="166" t="s">
        <v>2524</v>
      </c>
      <c r="M205" s="166">
        <v>124485</v>
      </c>
      <c r="N205" s="166" t="str">
        <f>_xlfn.IFNA(VLOOKUP($C205,'20201102 Property'!C:C,1,FALSE),"FR")</f>
        <v>uitgegeven eenheid:</v>
      </c>
    </row>
    <row r="206" spans="1:14" x14ac:dyDescent="0.45">
      <c r="A206" s="166" t="s">
        <v>4193</v>
      </c>
      <c r="B206" s="166" t="s">
        <v>5672</v>
      </c>
      <c r="C206" s="166" t="s">
        <v>5673</v>
      </c>
      <c r="D206" s="166" t="s">
        <v>1357</v>
      </c>
      <c r="E206" s="166" t="s">
        <v>2524</v>
      </c>
      <c r="F206" s="166" t="s">
        <v>366</v>
      </c>
      <c r="G206" s="166" t="s">
        <v>5696</v>
      </c>
      <c r="H206" s="166" t="s">
        <v>2524</v>
      </c>
      <c r="I206" s="166" t="s">
        <v>2524</v>
      </c>
      <c r="J206" s="166" t="s">
        <v>2524</v>
      </c>
      <c r="K206" s="166" t="s">
        <v>4193</v>
      </c>
      <c r="L206" s="166" t="s">
        <v>2524</v>
      </c>
      <c r="M206" s="166">
        <v>53736</v>
      </c>
      <c r="N206" s="166" t="str">
        <f>_xlfn.IFNA(VLOOKUP($C206,'20201102 Property'!C:C,1,FALSE),"FR")</f>
        <v>uitgegeven eenheid:</v>
      </c>
    </row>
    <row r="207" spans="1:14" x14ac:dyDescent="0.45">
      <c r="A207" s="166" t="s">
        <v>4194</v>
      </c>
      <c r="B207" s="166" t="s">
        <v>5672</v>
      </c>
      <c r="C207" s="166" t="s">
        <v>5673</v>
      </c>
      <c r="D207" s="166" t="s">
        <v>1357</v>
      </c>
      <c r="E207" s="166" t="s">
        <v>2524</v>
      </c>
      <c r="F207" s="166" t="s">
        <v>366</v>
      </c>
      <c r="G207" s="166" t="s">
        <v>5697</v>
      </c>
      <c r="H207" s="166" t="s">
        <v>2524</v>
      </c>
      <c r="I207" s="166" t="s">
        <v>2524</v>
      </c>
      <c r="J207" s="166" t="s">
        <v>2524</v>
      </c>
      <c r="K207" s="166" t="s">
        <v>4194</v>
      </c>
      <c r="L207" s="166" t="s">
        <v>2524</v>
      </c>
      <c r="M207" s="166">
        <v>124489</v>
      </c>
      <c r="N207" s="166" t="str">
        <f>_xlfn.IFNA(VLOOKUP($C207,'20201102 Property'!C:C,1,FALSE),"FR")</f>
        <v>uitgegeven eenheid:</v>
      </c>
    </row>
    <row r="208" spans="1:14" x14ac:dyDescent="0.45">
      <c r="A208" s="166" t="s">
        <v>4195</v>
      </c>
      <c r="B208" s="166" t="s">
        <v>5672</v>
      </c>
      <c r="C208" s="166" t="s">
        <v>5673</v>
      </c>
      <c r="D208" s="166" t="s">
        <v>1357</v>
      </c>
      <c r="E208" s="166" t="s">
        <v>2524</v>
      </c>
      <c r="F208" s="166" t="s">
        <v>366</v>
      </c>
      <c r="G208" s="166" t="s">
        <v>5698</v>
      </c>
      <c r="H208" s="166" t="s">
        <v>2524</v>
      </c>
      <c r="I208" s="166" t="s">
        <v>2524</v>
      </c>
      <c r="J208" s="166" t="s">
        <v>2524</v>
      </c>
      <c r="K208" s="166" t="s">
        <v>4195</v>
      </c>
      <c r="L208" s="166" t="s">
        <v>2524</v>
      </c>
      <c r="M208" s="166">
        <v>53740</v>
      </c>
      <c r="N208" s="166" t="str">
        <f>_xlfn.IFNA(VLOOKUP($C208,'20201102 Property'!C:C,1,FALSE),"FR")</f>
        <v>uitgegeven eenheid:</v>
      </c>
    </row>
    <row r="209" spans="1:14" x14ac:dyDescent="0.45">
      <c r="A209" s="166" t="s">
        <v>4196</v>
      </c>
      <c r="B209" s="166" t="s">
        <v>5672</v>
      </c>
      <c r="C209" s="166" t="s">
        <v>5673</v>
      </c>
      <c r="D209" s="166" t="s">
        <v>1357</v>
      </c>
      <c r="E209" s="166" t="s">
        <v>2524</v>
      </c>
      <c r="F209" s="166" t="s">
        <v>366</v>
      </c>
      <c r="G209" s="166" t="s">
        <v>5699</v>
      </c>
      <c r="H209" s="166" t="s">
        <v>2524</v>
      </c>
      <c r="I209" s="166" t="s">
        <v>2524</v>
      </c>
      <c r="J209" s="166" t="s">
        <v>2524</v>
      </c>
      <c r="K209" s="166" t="s">
        <v>4196</v>
      </c>
      <c r="L209" s="166" t="s">
        <v>2524</v>
      </c>
      <c r="M209" s="166">
        <v>53744</v>
      </c>
      <c r="N209" s="166" t="str">
        <f>_xlfn.IFNA(VLOOKUP($C209,'20201102 Property'!C:C,1,FALSE),"FR")</f>
        <v>uitgegeven eenheid:</v>
      </c>
    </row>
    <row r="210" spans="1:14" x14ac:dyDescent="0.45">
      <c r="A210" s="166" t="s">
        <v>4197</v>
      </c>
      <c r="B210" s="166" t="s">
        <v>5672</v>
      </c>
      <c r="C210" s="166" t="s">
        <v>5673</v>
      </c>
      <c r="D210" s="166" t="s">
        <v>1357</v>
      </c>
      <c r="E210" s="166" t="s">
        <v>2524</v>
      </c>
      <c r="F210" s="166" t="s">
        <v>366</v>
      </c>
      <c r="G210" s="166" t="s">
        <v>5700</v>
      </c>
      <c r="H210" s="166" t="s">
        <v>2524</v>
      </c>
      <c r="I210" s="166" t="s">
        <v>2524</v>
      </c>
      <c r="J210" s="166" t="s">
        <v>2524</v>
      </c>
      <c r="K210" s="166" t="s">
        <v>4197</v>
      </c>
      <c r="L210" s="166" t="s">
        <v>2524</v>
      </c>
      <c r="M210" s="166">
        <v>53748</v>
      </c>
      <c r="N210" s="166" t="str">
        <f>_xlfn.IFNA(VLOOKUP($C210,'20201102 Property'!C:C,1,FALSE),"FR")</f>
        <v>uitgegeven eenheid:</v>
      </c>
    </row>
    <row r="211" spans="1:14" x14ac:dyDescent="0.45">
      <c r="A211" s="166" t="s">
        <v>4198</v>
      </c>
      <c r="B211" s="166" t="s">
        <v>5672</v>
      </c>
      <c r="C211" s="166" t="s">
        <v>5673</v>
      </c>
      <c r="D211" s="166" t="s">
        <v>1357</v>
      </c>
      <c r="E211" s="166" t="s">
        <v>2524</v>
      </c>
      <c r="F211" s="166" t="s">
        <v>366</v>
      </c>
      <c r="G211" s="166" t="s">
        <v>5701</v>
      </c>
      <c r="H211" s="166" t="s">
        <v>2524</v>
      </c>
      <c r="I211" s="166" t="s">
        <v>2524</v>
      </c>
      <c r="J211" s="166" t="s">
        <v>2524</v>
      </c>
      <c r="K211" s="166" t="s">
        <v>4198</v>
      </c>
      <c r="L211" s="166" t="s">
        <v>2524</v>
      </c>
      <c r="M211" s="166">
        <v>53752</v>
      </c>
      <c r="N211" s="166" t="str">
        <f>_xlfn.IFNA(VLOOKUP($C211,'20201102 Property'!C:C,1,FALSE),"FR")</f>
        <v>uitgegeven eenheid:</v>
      </c>
    </row>
    <row r="212" spans="1:14" x14ac:dyDescent="0.45">
      <c r="A212" s="166" t="s">
        <v>4199</v>
      </c>
      <c r="B212" s="166" t="s">
        <v>5672</v>
      </c>
      <c r="C212" s="166" t="s">
        <v>5673</v>
      </c>
      <c r="D212" s="166" t="s">
        <v>1357</v>
      </c>
      <c r="E212" s="166" t="s">
        <v>2524</v>
      </c>
      <c r="F212" s="166" t="s">
        <v>366</v>
      </c>
      <c r="G212" s="166" t="s">
        <v>5702</v>
      </c>
      <c r="H212" s="166" t="s">
        <v>2524</v>
      </c>
      <c r="I212" s="166" t="s">
        <v>2524</v>
      </c>
      <c r="J212" s="166" t="s">
        <v>2524</v>
      </c>
      <c r="K212" s="166" t="s">
        <v>4199</v>
      </c>
      <c r="L212" s="166" t="s">
        <v>2524</v>
      </c>
      <c r="M212" s="166">
        <v>53756</v>
      </c>
      <c r="N212" s="166" t="str">
        <f>_xlfn.IFNA(VLOOKUP($C212,'20201102 Property'!C:C,1,FALSE),"FR")</f>
        <v>uitgegeven eenheid:</v>
      </c>
    </row>
    <row r="213" spans="1:14" x14ac:dyDescent="0.45">
      <c r="A213" s="166" t="s">
        <v>4200</v>
      </c>
      <c r="B213" s="166" t="s">
        <v>5672</v>
      </c>
      <c r="C213" s="166" t="s">
        <v>5673</v>
      </c>
      <c r="D213" s="166" t="s">
        <v>1357</v>
      </c>
      <c r="E213" s="166" t="s">
        <v>2524</v>
      </c>
      <c r="F213" s="166" t="s">
        <v>366</v>
      </c>
      <c r="G213" s="166" t="s">
        <v>5703</v>
      </c>
      <c r="H213" s="166" t="s">
        <v>2524</v>
      </c>
      <c r="I213" s="166" t="s">
        <v>2524</v>
      </c>
      <c r="J213" s="166" t="s">
        <v>2524</v>
      </c>
      <c r="K213" s="166" t="s">
        <v>4200</v>
      </c>
      <c r="L213" s="166" t="s">
        <v>2524</v>
      </c>
      <c r="M213" s="166">
        <v>53760</v>
      </c>
      <c r="N213" s="166" t="str">
        <f>_xlfn.IFNA(VLOOKUP($C213,'20201102 Property'!C:C,1,FALSE),"FR")</f>
        <v>uitgegeven eenheid:</v>
      </c>
    </row>
    <row r="214" spans="1:14" x14ac:dyDescent="0.45">
      <c r="A214" s="166" t="s">
        <v>4201</v>
      </c>
      <c r="B214" s="166" t="s">
        <v>5704</v>
      </c>
      <c r="C214" s="166" t="s">
        <v>5705</v>
      </c>
      <c r="D214" s="166" t="s">
        <v>1357</v>
      </c>
      <c r="E214" s="166" t="s">
        <v>2524</v>
      </c>
      <c r="F214" s="166" t="s">
        <v>366</v>
      </c>
      <c r="G214" s="166" t="s">
        <v>2524</v>
      </c>
      <c r="H214" s="166" t="s">
        <v>2524</v>
      </c>
      <c r="I214" s="166" t="s">
        <v>2524</v>
      </c>
      <c r="J214" s="166" t="s">
        <v>2524</v>
      </c>
      <c r="K214" s="166" t="s">
        <v>4201</v>
      </c>
      <c r="L214" s="166" t="s">
        <v>2524</v>
      </c>
      <c r="M214" s="166">
        <v>1513619</v>
      </c>
      <c r="N214" s="166" t="str">
        <f>_xlfn.IFNA(VLOOKUP($C214,'20201102 Property'!C:C,1,FALSE),"FR")</f>
        <v>Vervaldatum van stamcelproducten</v>
      </c>
    </row>
    <row r="215" spans="1:14" x14ac:dyDescent="0.45">
      <c r="A215" s="166" t="s">
        <v>4202</v>
      </c>
      <c r="B215" s="166" t="s">
        <v>5706</v>
      </c>
      <c r="C215" s="166" t="s">
        <v>5707</v>
      </c>
      <c r="D215" s="166" t="s">
        <v>1357</v>
      </c>
      <c r="E215" s="166" t="s">
        <v>2524</v>
      </c>
      <c r="F215" s="166" t="s">
        <v>366</v>
      </c>
      <c r="G215" s="166" t="s">
        <v>2524</v>
      </c>
      <c r="H215" s="166" t="s">
        <v>2524</v>
      </c>
      <c r="I215" s="166" t="s">
        <v>2524</v>
      </c>
      <c r="J215" s="166" t="s">
        <v>2524</v>
      </c>
      <c r="K215" s="166" t="s">
        <v>4202</v>
      </c>
      <c r="L215" s="166" t="s">
        <v>2524</v>
      </c>
      <c r="M215" s="166">
        <v>1513625</v>
      </c>
      <c r="N215" s="166" t="str">
        <f>_xlfn.IFNA(VLOOKUP($C215,'20201102 Property'!C:C,1,FALSE),"FR")</f>
        <v>Vervaltijdstip van stamcelproducten</v>
      </c>
    </row>
    <row r="216" spans="1:14" x14ac:dyDescent="0.45">
      <c r="A216" s="166" t="s">
        <v>4203</v>
      </c>
      <c r="B216" s="166" t="s">
        <v>5708</v>
      </c>
      <c r="C216" s="166" t="s">
        <v>5709</v>
      </c>
      <c r="D216" s="166" t="s">
        <v>1246</v>
      </c>
      <c r="F216" s="166" t="s">
        <v>366</v>
      </c>
      <c r="G216" s="166" t="s">
        <v>5553</v>
      </c>
      <c r="H216" s="166" t="s">
        <v>2524</v>
      </c>
      <c r="I216" s="166" t="s">
        <v>2524</v>
      </c>
      <c r="J216" s="166" t="s">
        <v>2524</v>
      </c>
      <c r="K216" s="166" t="s">
        <v>5710</v>
      </c>
      <c r="L216" s="166" t="s">
        <v>2524</v>
      </c>
      <c r="M216" s="166">
        <v>38372</v>
      </c>
      <c r="N216" s="166" t="str">
        <f>_xlfn.IFNA(VLOOKUP($C216,'20201102 Property'!C:C,1,FALSE),"FR")</f>
        <v xml:space="preserve">Viabiliteit </v>
      </c>
    </row>
    <row r="217" spans="1:14" x14ac:dyDescent="0.45">
      <c r="A217" s="166" t="s">
        <v>4204</v>
      </c>
      <c r="B217" s="166" t="s">
        <v>5711</v>
      </c>
      <c r="C217" s="166" t="s">
        <v>5712</v>
      </c>
      <c r="D217" s="166" t="s">
        <v>1246</v>
      </c>
      <c r="F217" s="166" t="s">
        <v>366</v>
      </c>
      <c r="G217" s="166" t="s">
        <v>5526</v>
      </c>
      <c r="H217" s="166" t="s">
        <v>2524</v>
      </c>
      <c r="I217" s="166" t="s">
        <v>2524</v>
      </c>
      <c r="J217" s="166" t="s">
        <v>2524</v>
      </c>
      <c r="K217" s="166" t="s">
        <v>4204</v>
      </c>
      <c r="L217" s="166" t="s">
        <v>2524</v>
      </c>
      <c r="M217" s="166">
        <v>38376</v>
      </c>
      <c r="N217" s="166" t="str">
        <f>_xlfn.IFNA(VLOOKUP($C217,'20201102 Property'!C:C,1,FALSE),"FR")</f>
        <v>Viabiliteit</v>
      </c>
    </row>
    <row r="218" spans="1:14" x14ac:dyDescent="0.45">
      <c r="A218" s="166" t="s">
        <v>4205</v>
      </c>
      <c r="B218" s="166" t="s">
        <v>5713</v>
      </c>
      <c r="C218" s="166" t="s">
        <v>5709</v>
      </c>
      <c r="D218" s="166" t="s">
        <v>1246</v>
      </c>
      <c r="F218" s="166" t="s">
        <v>366</v>
      </c>
      <c r="G218" s="166" t="s">
        <v>5547</v>
      </c>
      <c r="H218" s="166" t="s">
        <v>2524</v>
      </c>
      <c r="I218" s="166" t="s">
        <v>2524</v>
      </c>
      <c r="J218" s="166" t="s">
        <v>2524</v>
      </c>
      <c r="K218" s="166" t="s">
        <v>4205</v>
      </c>
      <c r="L218" s="166" t="s">
        <v>2524</v>
      </c>
      <c r="M218" s="166">
        <v>76909</v>
      </c>
      <c r="N218" s="166" t="str">
        <f>_xlfn.IFNA(VLOOKUP($C218,'20201102 Property'!C:C,1,FALSE),"FR")</f>
        <v xml:space="preserve">Viabiliteit </v>
      </c>
    </row>
    <row r="219" spans="1:14" x14ac:dyDescent="0.45">
      <c r="A219" s="166" t="s">
        <v>4206</v>
      </c>
      <c r="B219" s="166" t="s">
        <v>5714</v>
      </c>
      <c r="C219" s="166" t="s">
        <v>5709</v>
      </c>
      <c r="D219" s="166" t="s">
        <v>1246</v>
      </c>
      <c r="F219" s="166" t="s">
        <v>366</v>
      </c>
      <c r="G219" s="166" t="s">
        <v>5549</v>
      </c>
      <c r="H219" s="166" t="s">
        <v>2524</v>
      </c>
      <c r="I219" s="166" t="s">
        <v>2524</v>
      </c>
      <c r="J219" s="166" t="s">
        <v>2524</v>
      </c>
      <c r="K219" s="166" t="s">
        <v>4206</v>
      </c>
      <c r="L219" s="166" t="s">
        <v>2524</v>
      </c>
      <c r="M219" s="166">
        <v>76905</v>
      </c>
      <c r="N219" s="166" t="str">
        <f>_xlfn.IFNA(VLOOKUP($C219,'20201102 Property'!C:C,1,FALSE),"FR")</f>
        <v xml:space="preserve">Viabiliteit </v>
      </c>
    </row>
    <row r="220" spans="1:14" x14ac:dyDescent="0.45">
      <c r="A220" s="166" t="s">
        <v>4207</v>
      </c>
      <c r="B220" s="166" t="s">
        <v>5715</v>
      </c>
      <c r="C220" s="166" t="s">
        <v>5709</v>
      </c>
      <c r="D220" s="166" t="s">
        <v>1246</v>
      </c>
      <c r="F220" s="166" t="s">
        <v>366</v>
      </c>
      <c r="G220" s="166" t="s">
        <v>5551</v>
      </c>
      <c r="H220" s="166" t="s">
        <v>2524</v>
      </c>
      <c r="I220" s="166" t="s">
        <v>2524</v>
      </c>
      <c r="J220" s="166" t="s">
        <v>2524</v>
      </c>
      <c r="K220" s="166" t="s">
        <v>4207</v>
      </c>
      <c r="L220" s="166" t="s">
        <v>2524</v>
      </c>
      <c r="M220" s="166">
        <v>76913</v>
      </c>
      <c r="N220" s="166" t="str">
        <f>_xlfn.IFNA(VLOOKUP($C220,'20201102 Property'!C:C,1,FALSE),"FR")</f>
        <v xml:space="preserve">Viabiliteit </v>
      </c>
    </row>
    <row r="221" spans="1:14" x14ac:dyDescent="0.45">
      <c r="A221" s="166" t="s">
        <v>4208</v>
      </c>
      <c r="B221" s="166" t="s">
        <v>5716</v>
      </c>
      <c r="C221" s="166" t="s">
        <v>5717</v>
      </c>
      <c r="D221" s="166" t="s">
        <v>1246</v>
      </c>
      <c r="E221" s="166" t="s">
        <v>5513</v>
      </c>
      <c r="F221" s="166" t="s">
        <v>2798</v>
      </c>
      <c r="G221" s="166" t="s">
        <v>2524</v>
      </c>
      <c r="H221" s="166" t="s">
        <v>2524</v>
      </c>
      <c r="I221" s="166" t="s">
        <v>2524</v>
      </c>
      <c r="J221" s="166" t="s">
        <v>2524</v>
      </c>
      <c r="K221" s="166" t="s">
        <v>4208</v>
      </c>
      <c r="L221" s="166" t="s">
        <v>2524</v>
      </c>
      <c r="M221" s="166">
        <v>1512947</v>
      </c>
      <c r="N221" s="166" t="str">
        <f>_xlfn.IFNA(VLOOKUP($C221,'20201102 Property'!C:C,1,FALSE),"FR")</f>
        <v>Volume product HPC</v>
      </c>
    </row>
    <row r="222" spans="1:14" x14ac:dyDescent="0.45">
      <c r="A222" s="166" t="s">
        <v>4209</v>
      </c>
      <c r="B222" s="166" t="s">
        <v>5718</v>
      </c>
      <c r="C222" s="166" t="s">
        <v>5718</v>
      </c>
      <c r="D222" s="166" t="s">
        <v>1246</v>
      </c>
      <c r="E222" s="166" t="s">
        <v>5513</v>
      </c>
      <c r="F222" s="166" t="s">
        <v>366</v>
      </c>
      <c r="G222" s="166" t="s">
        <v>2524</v>
      </c>
      <c r="H222" s="166" t="s">
        <v>2524</v>
      </c>
      <c r="I222" s="166" t="s">
        <v>2524</v>
      </c>
      <c r="J222" s="166" t="s">
        <v>2524</v>
      </c>
      <c r="K222" s="166" t="s">
        <v>4209</v>
      </c>
      <c r="L222" s="166" t="s">
        <v>2524</v>
      </c>
      <c r="M222" s="166">
        <v>38556</v>
      </c>
      <c r="N222" s="166" t="str">
        <f>_xlfn.IFNA(VLOOKUP($C222,'20201102 Property'!C:C,1,FALSE),"FR")</f>
        <v>Vriesmixvolume</v>
      </c>
    </row>
    <row r="223" spans="1:14" x14ac:dyDescent="0.45">
      <c r="A223" s="166" t="s">
        <v>4210</v>
      </c>
      <c r="B223" s="166" t="s">
        <v>5719</v>
      </c>
      <c r="C223" s="166" t="s">
        <v>5720</v>
      </c>
      <c r="D223" s="166" t="s">
        <v>185</v>
      </c>
      <c r="E223" s="166" t="s">
        <v>2524</v>
      </c>
      <c r="F223" s="166" t="s">
        <v>366</v>
      </c>
      <c r="G223" s="166" t="s">
        <v>2524</v>
      </c>
      <c r="H223" s="166" t="s">
        <v>2524</v>
      </c>
      <c r="I223" s="166" t="s">
        <v>2524</v>
      </c>
      <c r="J223" s="166" t="s">
        <v>2524</v>
      </c>
      <c r="K223" s="166" t="s">
        <v>4210</v>
      </c>
      <c r="L223" s="166" t="s">
        <v>2524</v>
      </c>
      <c r="M223" s="166">
        <v>238353</v>
      </c>
      <c r="N223" s="166" t="str">
        <f>_xlfn.IFNA(VLOOKUP($C223,'20201102 Property'!C:C,1,FALSE),"FR")</f>
        <v>Vrijgave productieproces</v>
      </c>
    </row>
    <row r="224" spans="1:14" x14ac:dyDescent="0.45">
      <c r="A224" s="166" t="s">
        <v>4211</v>
      </c>
      <c r="B224" s="166" t="s">
        <v>5721</v>
      </c>
      <c r="C224" s="166" t="s">
        <v>5722</v>
      </c>
      <c r="D224" s="166" t="s">
        <v>1246</v>
      </c>
      <c r="E224" s="166" t="s">
        <v>5543</v>
      </c>
      <c r="F224" s="166" t="s">
        <v>366</v>
      </c>
      <c r="G224" s="166" t="s">
        <v>5547</v>
      </c>
      <c r="H224" s="166" t="s">
        <v>2524</v>
      </c>
      <c r="I224" s="166" t="s">
        <v>2524</v>
      </c>
      <c r="J224" s="166" t="s">
        <v>2524</v>
      </c>
      <c r="K224" s="166" t="s">
        <v>4211</v>
      </c>
      <c r="L224" s="166" t="s">
        <v>2524</v>
      </c>
      <c r="M224" s="166">
        <v>77088</v>
      </c>
      <c r="N224" s="166" t="str">
        <f>_xlfn.IFNA(VLOOKUP($C224,'20201102 Property'!C:C,1,FALSE),"FR")</f>
        <v>Totaal aantal viabele  WBC</v>
      </c>
    </row>
    <row r="225" spans="1:14" x14ac:dyDescent="0.45">
      <c r="A225" s="166" t="s">
        <v>4212</v>
      </c>
      <c r="B225" s="166" t="s">
        <v>5723</v>
      </c>
      <c r="C225" s="166" t="s">
        <v>5722</v>
      </c>
      <c r="D225" s="166" t="s">
        <v>1246</v>
      </c>
      <c r="E225" s="166" t="s">
        <v>5543</v>
      </c>
      <c r="F225" s="166" t="s">
        <v>366</v>
      </c>
      <c r="G225" s="166" t="s">
        <v>5549</v>
      </c>
      <c r="H225" s="166" t="s">
        <v>2524</v>
      </c>
      <c r="I225" s="166" t="s">
        <v>2524</v>
      </c>
      <c r="J225" s="166" t="s">
        <v>2524</v>
      </c>
      <c r="K225" s="166" t="s">
        <v>4212</v>
      </c>
      <c r="L225" s="166" t="s">
        <v>2524</v>
      </c>
      <c r="M225" s="166">
        <v>77083</v>
      </c>
      <c r="N225" s="166" t="str">
        <f>_xlfn.IFNA(VLOOKUP($C225,'20201102 Property'!C:C,1,FALSE),"FR")</f>
        <v>Totaal aantal viabele  WBC</v>
      </c>
    </row>
    <row r="226" spans="1:14" x14ac:dyDescent="0.45">
      <c r="A226" s="166" t="s">
        <v>4213</v>
      </c>
      <c r="B226" s="166" t="s">
        <v>5724</v>
      </c>
      <c r="C226" s="166" t="s">
        <v>5722</v>
      </c>
      <c r="D226" s="166" t="s">
        <v>1246</v>
      </c>
      <c r="E226" s="166" t="s">
        <v>5543</v>
      </c>
      <c r="F226" s="166" t="s">
        <v>366</v>
      </c>
      <c r="G226" s="166" t="s">
        <v>5551</v>
      </c>
      <c r="H226" s="166" t="s">
        <v>2524</v>
      </c>
      <c r="I226" s="166" t="s">
        <v>2524</v>
      </c>
      <c r="J226" s="166" t="s">
        <v>2524</v>
      </c>
      <c r="K226" s="166" t="s">
        <v>4213</v>
      </c>
      <c r="L226" s="166" t="s">
        <v>2524</v>
      </c>
      <c r="M226" s="166">
        <v>77092</v>
      </c>
      <c r="N226" s="166" t="str">
        <f>_xlfn.IFNA(VLOOKUP($C226,'20201102 Property'!C:C,1,FALSE),"FR")</f>
        <v>Totaal aantal viabele  WBC</v>
      </c>
    </row>
    <row r="227" spans="1:14" x14ac:dyDescent="0.45">
      <c r="A227" s="166" t="s">
        <v>4214</v>
      </c>
      <c r="B227" s="166" t="s">
        <v>5725</v>
      </c>
      <c r="C227" s="166" t="s">
        <v>5726</v>
      </c>
      <c r="D227" s="166" t="s">
        <v>185</v>
      </c>
      <c r="E227" s="166" t="s">
        <v>2524</v>
      </c>
      <c r="F227" s="166" t="s">
        <v>366</v>
      </c>
      <c r="G227" s="166" t="s">
        <v>2524</v>
      </c>
      <c r="H227" s="166" t="s">
        <v>2524</v>
      </c>
      <c r="I227" s="166" t="s">
        <v>2524</v>
      </c>
      <c r="J227" s="166" t="s">
        <v>2524</v>
      </c>
      <c r="K227" s="166" t="s">
        <v>4214</v>
      </c>
      <c r="L227" s="166" t="s">
        <v>2524</v>
      </c>
      <c r="M227" s="166">
        <v>293989</v>
      </c>
      <c r="N227" s="166" t="str">
        <f>_xlfn.IFNA(VLOOKUP($C227,'20201102 Property'!C:C,1,FALSE),"FR")</f>
        <v>Uitgegeven cellen  zijn gewassen</v>
      </c>
    </row>
    <row r="228" spans="1:14" x14ac:dyDescent="0.45">
      <c r="A228" s="166" t="s">
        <v>4215</v>
      </c>
      <c r="B228" s="166" t="s">
        <v>5727</v>
      </c>
      <c r="C228" s="166" t="s">
        <v>5728</v>
      </c>
      <c r="D228" s="166" t="s">
        <v>1246</v>
      </c>
      <c r="E228" s="166" t="s">
        <v>5540</v>
      </c>
      <c r="F228" s="166" t="s">
        <v>366</v>
      </c>
      <c r="G228" s="166" t="s">
        <v>5526</v>
      </c>
      <c r="H228" s="166" t="s">
        <v>2524</v>
      </c>
      <c r="I228" s="166" t="s">
        <v>2524</v>
      </c>
      <c r="J228" s="166" t="s">
        <v>2524</v>
      </c>
      <c r="K228" s="166" t="s">
        <v>4215</v>
      </c>
      <c r="L228" s="166" t="s">
        <v>2524</v>
      </c>
      <c r="M228" s="166">
        <v>65840</v>
      </c>
      <c r="N228" s="166" t="str">
        <f>_xlfn.IFNA(VLOOKUP($C228,'20201102 Property'!C:C,1,FALSE),"FR")</f>
        <v>WBC na invriezen</v>
      </c>
    </row>
    <row r="229" spans="1:14" x14ac:dyDescent="0.45">
      <c r="A229" s="166" t="s">
        <v>4216</v>
      </c>
      <c r="B229" s="166" t="s">
        <v>5729</v>
      </c>
      <c r="C229" s="166" t="s">
        <v>8857</v>
      </c>
      <c r="D229" s="166" t="s">
        <v>1246</v>
      </c>
      <c r="E229" s="166" t="s">
        <v>5543</v>
      </c>
      <c r="F229" s="166" t="s">
        <v>366</v>
      </c>
      <c r="G229" s="166" t="s">
        <v>2524</v>
      </c>
      <c r="H229" s="166" t="s">
        <v>2524</v>
      </c>
      <c r="I229" s="166" t="s">
        <v>2524</v>
      </c>
      <c r="J229" s="166" t="s">
        <v>2524</v>
      </c>
      <c r="K229" s="166" t="s">
        <v>4216</v>
      </c>
      <c r="L229" s="166" t="s">
        <v>2524</v>
      </c>
      <c r="M229" s="166">
        <v>65924</v>
      </c>
      <c r="N229" s="166" t="str">
        <f>_xlfn.IFNA(VLOOKUP($C229,'20201102 Property'!C:C,1,FALSE),"FR")</f>
        <v>Totaal aantal viabele  WBC in eindproduct  (Flowcytometer)</v>
      </c>
    </row>
    <row r="230" spans="1:14" x14ac:dyDescent="0.45">
      <c r="A230" s="166" t="s">
        <v>4217</v>
      </c>
      <c r="B230" s="166" t="s">
        <v>5731</v>
      </c>
      <c r="C230" s="166" t="s">
        <v>5731</v>
      </c>
      <c r="D230" s="166" t="s">
        <v>1246</v>
      </c>
      <c r="F230" s="166" t="s">
        <v>366</v>
      </c>
      <c r="G230" s="166" t="s">
        <v>2524</v>
      </c>
      <c r="H230" s="166" t="s">
        <v>2524</v>
      </c>
      <c r="I230" s="166" t="s">
        <v>2524</v>
      </c>
      <c r="J230" s="166" t="s">
        <v>2524</v>
      </c>
      <c r="K230" s="166" t="s">
        <v>4217</v>
      </c>
      <c r="L230" s="166" t="s">
        <v>2524</v>
      </c>
      <c r="M230" s="166">
        <v>40297</v>
      </c>
      <c r="N230" s="166" t="str">
        <f>_xlfn.IFNA(VLOOKUP($C230,'20201102 Property'!C:C,1,FALSE),"FR")</f>
        <v>Recovery WBC</v>
      </c>
    </row>
    <row r="231" spans="1:14" x14ac:dyDescent="0.45">
      <c r="A231" s="166" t="s">
        <v>4218</v>
      </c>
      <c r="B231" s="166" t="s">
        <v>5732</v>
      </c>
      <c r="C231" s="166" t="s">
        <v>5733</v>
      </c>
      <c r="D231" s="166" t="s">
        <v>1246</v>
      </c>
      <c r="F231" s="166" t="s">
        <v>366</v>
      </c>
      <c r="G231" s="166" t="s">
        <v>2524</v>
      </c>
      <c r="H231" s="166" t="s">
        <v>2524</v>
      </c>
      <c r="I231" s="166" t="s">
        <v>2524</v>
      </c>
      <c r="J231" s="166" t="s">
        <v>2524</v>
      </c>
      <c r="K231" s="166" t="s">
        <v>4218</v>
      </c>
      <c r="L231" s="166" t="s">
        <v>2524</v>
      </c>
      <c r="M231" s="166">
        <v>66198</v>
      </c>
      <c r="N231" s="166" t="str">
        <f>_xlfn.IFNA(VLOOKUP($C231,'20201102 Property'!C:C,1,FALSE),"FR")</f>
        <v>Ratio WBC  Sysmex-Flowcytometer after freezing</v>
      </c>
    </row>
    <row r="232" spans="1:14" x14ac:dyDescent="0.45">
      <c r="A232" s="166" t="s">
        <v>4219</v>
      </c>
      <c r="B232" s="166" t="s">
        <v>5734</v>
      </c>
      <c r="C232" s="166" t="s">
        <v>5735</v>
      </c>
      <c r="D232" s="166" t="s">
        <v>1246</v>
      </c>
      <c r="E232" s="166" t="s">
        <v>5543</v>
      </c>
      <c r="F232" s="166" t="s">
        <v>366</v>
      </c>
      <c r="G232" s="166" t="s">
        <v>2524</v>
      </c>
      <c r="H232" s="166" t="s">
        <v>2524</v>
      </c>
      <c r="I232" s="166" t="s">
        <v>2524</v>
      </c>
      <c r="J232" s="166" t="s">
        <v>2524</v>
      </c>
      <c r="K232" s="166" t="s">
        <v>4219</v>
      </c>
      <c r="L232" s="166" t="s">
        <v>2524</v>
      </c>
      <c r="M232" s="166">
        <v>38744</v>
      </c>
      <c r="N232" s="166" t="str">
        <f>_xlfn.IFNA(VLOOKUP($C232,'20201102 Property'!C:C,1,FALSE),"FR")</f>
        <v>Totaal aantal WBC</v>
      </c>
    </row>
    <row r="233" spans="1:14" x14ac:dyDescent="0.45">
      <c r="A233" s="166" t="s">
        <v>4220</v>
      </c>
      <c r="B233" s="166" t="s">
        <v>5736</v>
      </c>
      <c r="C233" s="166" t="s">
        <v>5730</v>
      </c>
      <c r="D233" s="166" t="s">
        <v>1246</v>
      </c>
      <c r="E233" s="166" t="s">
        <v>5543</v>
      </c>
      <c r="F233" s="166" t="s">
        <v>366</v>
      </c>
      <c r="G233" s="166" t="s">
        <v>2524</v>
      </c>
      <c r="H233" s="166" t="s">
        <v>2524</v>
      </c>
      <c r="I233" s="166" t="s">
        <v>2524</v>
      </c>
      <c r="J233" s="166" t="s">
        <v>2524</v>
      </c>
      <c r="K233" s="166" t="s">
        <v>4220</v>
      </c>
      <c r="L233" s="166" t="s">
        <v>2524</v>
      </c>
      <c r="M233" s="166">
        <v>40284</v>
      </c>
      <c r="N233" s="166" t="str">
        <f>_xlfn.IFNA(VLOOKUP($C233,'20201102 Property'!C:C,1,FALSE),"FR")</f>
        <v>Totaal aantal viabele  WBC in eindproduct</v>
      </c>
    </row>
    <row r="234" spans="1:14" x14ac:dyDescent="0.45">
      <c r="A234" s="166" t="s">
        <v>4221</v>
      </c>
      <c r="B234" s="166" t="s">
        <v>5737</v>
      </c>
      <c r="C234" s="166" t="s">
        <v>5738</v>
      </c>
      <c r="D234" s="166" t="s">
        <v>1246</v>
      </c>
      <c r="E234" s="166" t="s">
        <v>5543</v>
      </c>
      <c r="F234" s="166" t="s">
        <v>366</v>
      </c>
      <c r="G234" s="166" t="s">
        <v>5547</v>
      </c>
      <c r="H234" s="166" t="s">
        <v>2524</v>
      </c>
      <c r="I234" s="166" t="s">
        <v>2524</v>
      </c>
      <c r="J234" s="166" t="s">
        <v>2524</v>
      </c>
      <c r="K234" s="166" t="s">
        <v>4221</v>
      </c>
      <c r="L234" s="166" t="s">
        <v>2524</v>
      </c>
      <c r="M234" s="166">
        <v>77113</v>
      </c>
      <c r="N234" s="166" t="str">
        <f>_xlfn.IFNA(VLOOKUP($C234,'20201102 Property'!C:C,1,FALSE),"FR")</f>
        <v>Totaal aantal viabele  WBC (flowcytometrie)</v>
      </c>
    </row>
    <row r="235" spans="1:14" x14ac:dyDescent="0.45">
      <c r="A235" s="166" t="s">
        <v>4222</v>
      </c>
      <c r="B235" s="166" t="s">
        <v>5739</v>
      </c>
      <c r="C235" s="166" t="s">
        <v>5738</v>
      </c>
      <c r="D235" s="166" t="s">
        <v>1246</v>
      </c>
      <c r="E235" s="166" t="s">
        <v>5543</v>
      </c>
      <c r="F235" s="166" t="s">
        <v>366</v>
      </c>
      <c r="G235" s="166" t="s">
        <v>5549</v>
      </c>
      <c r="H235" s="166" t="s">
        <v>2524</v>
      </c>
      <c r="I235" s="166" t="s">
        <v>2524</v>
      </c>
      <c r="J235" s="166" t="s">
        <v>2524</v>
      </c>
      <c r="K235" s="166" t="s">
        <v>4222</v>
      </c>
      <c r="L235" s="166" t="s">
        <v>2524</v>
      </c>
      <c r="M235" s="166">
        <v>77108</v>
      </c>
      <c r="N235" s="166" t="str">
        <f>_xlfn.IFNA(VLOOKUP($C235,'20201102 Property'!C:C,1,FALSE),"FR")</f>
        <v>Totaal aantal viabele  WBC (flowcytometrie)</v>
      </c>
    </row>
    <row r="236" spans="1:14" x14ac:dyDescent="0.45">
      <c r="A236" s="166" t="s">
        <v>4223</v>
      </c>
      <c r="B236" s="166" t="s">
        <v>5740</v>
      </c>
      <c r="C236" s="166" t="s">
        <v>5738</v>
      </c>
      <c r="D236" s="166" t="s">
        <v>1246</v>
      </c>
      <c r="E236" s="166" t="s">
        <v>5543</v>
      </c>
      <c r="F236" s="166" t="s">
        <v>366</v>
      </c>
      <c r="G236" s="166" t="s">
        <v>5551</v>
      </c>
      <c r="H236" s="166" t="s">
        <v>2524</v>
      </c>
      <c r="I236" s="166" t="s">
        <v>2524</v>
      </c>
      <c r="J236" s="166" t="s">
        <v>2524</v>
      </c>
      <c r="K236" s="166" t="s">
        <v>4223</v>
      </c>
      <c r="L236" s="166" t="s">
        <v>2524</v>
      </c>
      <c r="M236" s="166">
        <v>77121</v>
      </c>
      <c r="N236" s="166" t="str">
        <f>_xlfn.IFNA(VLOOKUP($C236,'20201102 Property'!C:C,1,FALSE),"FR")</f>
        <v>Totaal aantal viabele  WBC (flowcytometrie)</v>
      </c>
    </row>
    <row r="237" spans="1:14" x14ac:dyDescent="0.45">
      <c r="A237" s="166" t="s">
        <v>4224</v>
      </c>
      <c r="B237" s="166" t="s">
        <v>5741</v>
      </c>
      <c r="C237" s="166" t="s">
        <v>5738</v>
      </c>
      <c r="D237" s="166" t="s">
        <v>1246</v>
      </c>
      <c r="E237" s="166" t="s">
        <v>5543</v>
      </c>
      <c r="F237" s="166" t="s">
        <v>366</v>
      </c>
      <c r="G237" s="166" t="s">
        <v>5553</v>
      </c>
      <c r="H237" s="166" t="s">
        <v>2524</v>
      </c>
      <c r="I237" s="166" t="s">
        <v>2524</v>
      </c>
      <c r="J237" s="166" t="s">
        <v>2524</v>
      </c>
      <c r="K237" s="166" t="s">
        <v>4224</v>
      </c>
      <c r="L237" s="166" t="s">
        <v>2524</v>
      </c>
      <c r="M237" s="166">
        <v>77117</v>
      </c>
      <c r="N237" s="166" t="str">
        <f>_xlfn.IFNA(VLOOKUP($C237,'20201102 Property'!C:C,1,FALSE),"FR")</f>
        <v>Totaal aantal viabele  WBC (flowcytometrie)</v>
      </c>
    </row>
    <row r="238" spans="1:14" x14ac:dyDescent="0.45">
      <c r="A238" s="166" t="s">
        <v>4225</v>
      </c>
      <c r="B238" s="166" t="s">
        <v>5742</v>
      </c>
      <c r="C238" s="166" t="s">
        <v>5743</v>
      </c>
      <c r="D238" s="166" t="s">
        <v>1246</v>
      </c>
      <c r="E238" s="166" t="s">
        <v>5543</v>
      </c>
      <c r="F238" s="166" t="s">
        <v>366</v>
      </c>
      <c r="G238" s="166" t="s">
        <v>3972</v>
      </c>
      <c r="H238" s="166" t="s">
        <v>2524</v>
      </c>
      <c r="I238" s="166" t="s">
        <v>2524</v>
      </c>
      <c r="J238" s="166" t="s">
        <v>2524</v>
      </c>
      <c r="K238" s="166" t="s">
        <v>4225</v>
      </c>
      <c r="L238" s="166" t="s">
        <v>2524</v>
      </c>
      <c r="M238" s="166">
        <v>38688</v>
      </c>
      <c r="N238" s="166" t="str">
        <f>_xlfn.IFNA(VLOOKUP($C238,'20201102 Property'!C:C,1,FALSE),"FR")</f>
        <v>Totaal aantal WBCin plasma</v>
      </c>
    </row>
    <row r="239" spans="1:14" x14ac:dyDescent="0.45">
      <c r="A239" s="166" t="s">
        <v>4226</v>
      </c>
      <c r="B239" s="166" t="s">
        <v>5744</v>
      </c>
      <c r="C239" s="166" t="s">
        <v>5745</v>
      </c>
      <c r="D239" s="166" t="s">
        <v>1246</v>
      </c>
      <c r="E239" s="166" t="s">
        <v>5543</v>
      </c>
      <c r="F239" s="166" t="s">
        <v>366</v>
      </c>
      <c r="G239" s="166" t="s">
        <v>5547</v>
      </c>
      <c r="H239" s="166" t="s">
        <v>2524</v>
      </c>
      <c r="I239" s="166" t="s">
        <v>2524</v>
      </c>
      <c r="J239" s="166" t="s">
        <v>2524</v>
      </c>
      <c r="K239" s="166" t="s">
        <v>4226</v>
      </c>
      <c r="L239" s="166" t="s">
        <v>2524</v>
      </c>
      <c r="M239" s="166">
        <v>77098</v>
      </c>
      <c r="N239" s="166" t="str">
        <f>_xlfn.IFNA(VLOOKUP($C239,'20201102 Property'!C:C,1,FALSE),"FR")</f>
        <v>Totaal aantal  WBC</v>
      </c>
    </row>
    <row r="240" spans="1:14" x14ac:dyDescent="0.45">
      <c r="A240" s="166" t="s">
        <v>4227</v>
      </c>
      <c r="B240" s="166" t="s">
        <v>5746</v>
      </c>
      <c r="C240" s="166" t="s">
        <v>5745</v>
      </c>
      <c r="D240" s="166" t="s">
        <v>1246</v>
      </c>
      <c r="E240" s="166" t="s">
        <v>5543</v>
      </c>
      <c r="F240" s="166" t="s">
        <v>366</v>
      </c>
      <c r="G240" s="166" t="s">
        <v>5549</v>
      </c>
      <c r="H240" s="166" t="s">
        <v>2524</v>
      </c>
      <c r="I240" s="166" t="s">
        <v>2524</v>
      </c>
      <c r="J240" s="166" t="s">
        <v>2524</v>
      </c>
      <c r="K240" s="166" t="s">
        <v>4227</v>
      </c>
      <c r="L240" s="166" t="s">
        <v>2524</v>
      </c>
      <c r="M240" s="166">
        <v>77078</v>
      </c>
      <c r="N240" s="166" t="str">
        <f>_xlfn.IFNA(VLOOKUP($C240,'20201102 Property'!C:C,1,FALSE),"FR")</f>
        <v>Totaal aantal  WBC</v>
      </c>
    </row>
    <row r="241" spans="1:14" x14ac:dyDescent="0.45">
      <c r="A241" s="166" t="s">
        <v>4228</v>
      </c>
      <c r="B241" s="166" t="s">
        <v>5747</v>
      </c>
      <c r="C241" s="166" t="s">
        <v>5745</v>
      </c>
      <c r="D241" s="166" t="s">
        <v>1246</v>
      </c>
      <c r="E241" s="166" t="s">
        <v>5543</v>
      </c>
      <c r="F241" s="166" t="s">
        <v>366</v>
      </c>
      <c r="G241" s="166" t="s">
        <v>5551</v>
      </c>
      <c r="H241" s="166" t="s">
        <v>2524</v>
      </c>
      <c r="I241" s="166" t="s">
        <v>2524</v>
      </c>
      <c r="J241" s="166" t="s">
        <v>2524</v>
      </c>
      <c r="K241" s="166" t="s">
        <v>4228</v>
      </c>
      <c r="L241" s="166" t="s">
        <v>2524</v>
      </c>
      <c r="M241" s="166">
        <v>77102</v>
      </c>
      <c r="N241" s="166" t="str">
        <f>_xlfn.IFNA(VLOOKUP($C241,'20201102 Property'!C:C,1,FALSE),"FR")</f>
        <v>Totaal aantal  WBC</v>
      </c>
    </row>
    <row r="242" spans="1:14" x14ac:dyDescent="0.45">
      <c r="A242" s="166" t="s">
        <v>4229</v>
      </c>
      <c r="B242" s="166" t="s">
        <v>5748</v>
      </c>
      <c r="C242" s="166" t="s">
        <v>5749</v>
      </c>
      <c r="D242" s="166" t="s">
        <v>1246</v>
      </c>
      <c r="E242" s="166" t="s">
        <v>5543</v>
      </c>
      <c r="F242" s="166" t="s">
        <v>366</v>
      </c>
      <c r="G242" s="166" t="s">
        <v>5553</v>
      </c>
      <c r="H242" s="166" t="s">
        <v>2524</v>
      </c>
      <c r="I242" s="166" t="s">
        <v>2524</v>
      </c>
      <c r="J242" s="166" t="s">
        <v>2524</v>
      </c>
      <c r="K242" s="166" t="s">
        <v>4229</v>
      </c>
      <c r="L242" s="166" t="s">
        <v>2524</v>
      </c>
      <c r="M242" s="166">
        <v>38382</v>
      </c>
      <c r="N242" s="166" t="str">
        <f>_xlfn.IFNA(VLOOKUP($C242,'20201102 Property'!C:C,1,FALSE),"FR")</f>
        <v>Totaal aantal viabele WBC</v>
      </c>
    </row>
    <row r="243" spans="1:14" x14ac:dyDescent="0.45">
      <c r="A243" s="166" t="s">
        <v>4230</v>
      </c>
      <c r="B243" s="166" t="s">
        <v>5750</v>
      </c>
      <c r="C243" s="166" t="s">
        <v>5751</v>
      </c>
      <c r="D243" s="166" t="s">
        <v>1246</v>
      </c>
      <c r="E243" s="166" t="s">
        <v>5543</v>
      </c>
      <c r="F243" s="166" t="s">
        <v>366</v>
      </c>
      <c r="G243" s="166" t="s">
        <v>5553</v>
      </c>
      <c r="H243" s="166" t="s">
        <v>2524</v>
      </c>
      <c r="I243" s="166" t="s">
        <v>2524</v>
      </c>
      <c r="J243" s="166" t="s">
        <v>2524</v>
      </c>
      <c r="K243" s="166" t="s">
        <v>4230</v>
      </c>
      <c r="L243" s="166" t="s">
        <v>2524</v>
      </c>
      <c r="M243" s="166">
        <v>38457</v>
      </c>
      <c r="N243" s="166" t="str">
        <f>_xlfn.IFNA(VLOOKUP($C243,'20201102 Property'!C:C,1,FALSE),"FR")</f>
        <v xml:space="preserve">Totaal aantal WBC </v>
      </c>
    </row>
    <row r="244" spans="1:14" x14ac:dyDescent="0.45">
      <c r="A244" s="166" t="s">
        <v>4231</v>
      </c>
      <c r="B244" s="166" t="s">
        <v>5752</v>
      </c>
      <c r="C244" s="166" t="s">
        <v>5745</v>
      </c>
      <c r="D244" s="166" t="s">
        <v>1246</v>
      </c>
      <c r="E244" s="166" t="s">
        <v>5543</v>
      </c>
      <c r="F244" s="166" t="s">
        <v>366</v>
      </c>
      <c r="G244" s="166" t="s">
        <v>5553</v>
      </c>
      <c r="H244" s="166" t="s">
        <v>2524</v>
      </c>
      <c r="I244" s="166" t="s">
        <v>2524</v>
      </c>
      <c r="J244" s="166" t="s">
        <v>2524</v>
      </c>
      <c r="K244" s="166" t="s">
        <v>4231</v>
      </c>
      <c r="L244" s="166" t="s">
        <v>2524</v>
      </c>
      <c r="M244" s="166">
        <v>59914</v>
      </c>
      <c r="N244" s="166" t="str">
        <f>_xlfn.IFNA(VLOOKUP($C244,'20201102 Property'!C:C,1,FALSE),"FR")</f>
        <v>Totaal aantal  WBC</v>
      </c>
    </row>
    <row r="245" spans="1:14" x14ac:dyDescent="0.45">
      <c r="A245" s="166" t="s">
        <v>4232</v>
      </c>
      <c r="B245" s="166" t="s">
        <v>5753</v>
      </c>
      <c r="C245" s="166" t="s">
        <v>5754</v>
      </c>
      <c r="D245" s="166" t="s">
        <v>1246</v>
      </c>
      <c r="E245" s="166" t="s">
        <v>5540</v>
      </c>
      <c r="F245" s="166" t="s">
        <v>366</v>
      </c>
      <c r="G245" s="166" t="s">
        <v>5553</v>
      </c>
      <c r="H245" s="166" t="s">
        <v>2524</v>
      </c>
      <c r="I245" s="166" t="s">
        <v>2524</v>
      </c>
      <c r="J245" s="166" t="s">
        <v>2524</v>
      </c>
      <c r="K245" s="166" t="s">
        <v>4232</v>
      </c>
      <c r="L245" s="166" t="s">
        <v>2524</v>
      </c>
      <c r="M245" s="166">
        <v>38423</v>
      </c>
      <c r="N245" s="166" t="str">
        <f>_xlfn.IFNA(VLOOKUP($C245,'20201102 Property'!C:C,1,FALSE),"FR")</f>
        <v>WBC/µL(bij ontvangst)</v>
      </c>
    </row>
    <row r="246" spans="1:14" x14ac:dyDescent="0.45">
      <c r="A246" s="166" t="s">
        <v>4233</v>
      </c>
      <c r="B246" s="166" t="s">
        <v>5755</v>
      </c>
      <c r="C246" s="166" t="s">
        <v>5756</v>
      </c>
      <c r="D246" s="166" t="s">
        <v>1246</v>
      </c>
      <c r="E246" s="166" t="s">
        <v>5540</v>
      </c>
      <c r="F246" s="166" t="s">
        <v>366</v>
      </c>
      <c r="G246" s="166" t="s">
        <v>5547</v>
      </c>
      <c r="H246" s="166" t="s">
        <v>2524</v>
      </c>
      <c r="I246" s="166" t="s">
        <v>2524</v>
      </c>
      <c r="J246" s="166" t="s">
        <v>2524</v>
      </c>
      <c r="K246" s="166" t="s">
        <v>4233</v>
      </c>
      <c r="L246" s="166" t="s">
        <v>2524</v>
      </c>
      <c r="M246" s="166">
        <v>76873</v>
      </c>
      <c r="N246" s="166" t="str">
        <f>_xlfn.IFNA(VLOOKUP($C246,'20201102 Property'!C:C,1,FALSE),"FR")</f>
        <v>WBC/µL</v>
      </c>
    </row>
    <row r="247" spans="1:14" x14ac:dyDescent="0.45">
      <c r="A247" s="166" t="s">
        <v>4234</v>
      </c>
      <c r="B247" s="166" t="s">
        <v>5757</v>
      </c>
      <c r="C247" s="166" t="s">
        <v>5756</v>
      </c>
      <c r="D247" s="166" t="s">
        <v>1246</v>
      </c>
      <c r="E247" s="166" t="s">
        <v>5540</v>
      </c>
      <c r="F247" s="166" t="s">
        <v>366</v>
      </c>
      <c r="G247" s="166" t="s">
        <v>5549</v>
      </c>
      <c r="H247" s="166" t="s">
        <v>2524</v>
      </c>
      <c r="I247" s="166" t="s">
        <v>2524</v>
      </c>
      <c r="J247" s="166" t="s">
        <v>2524</v>
      </c>
      <c r="K247" s="166" t="s">
        <v>4234</v>
      </c>
      <c r="L247" s="166" t="s">
        <v>2524</v>
      </c>
      <c r="M247" s="166">
        <v>76853</v>
      </c>
      <c r="N247" s="166" t="str">
        <f>_xlfn.IFNA(VLOOKUP($C247,'20201102 Property'!C:C,1,FALSE),"FR")</f>
        <v>WBC/µL</v>
      </c>
    </row>
    <row r="248" spans="1:14" x14ac:dyDescent="0.45">
      <c r="A248" s="166" t="s">
        <v>4235</v>
      </c>
      <c r="B248" s="166" t="s">
        <v>5758</v>
      </c>
      <c r="C248" s="166" t="s">
        <v>5759</v>
      </c>
      <c r="D248" s="166" t="s">
        <v>1246</v>
      </c>
      <c r="E248" s="166" t="s">
        <v>5540</v>
      </c>
      <c r="F248" s="166" t="s">
        <v>366</v>
      </c>
      <c r="G248" s="166" t="s">
        <v>5526</v>
      </c>
      <c r="H248" s="166" t="s">
        <v>2524</v>
      </c>
      <c r="I248" s="166" t="s">
        <v>2524</v>
      </c>
      <c r="J248" s="166" t="s">
        <v>2524</v>
      </c>
      <c r="K248" s="166" t="s">
        <v>4235</v>
      </c>
      <c r="L248" s="166" t="s">
        <v>2524</v>
      </c>
      <c r="M248" s="166">
        <v>38666</v>
      </c>
      <c r="N248" s="166" t="str">
        <f>_xlfn.IFNA(VLOOKUP($C248,'20201102 Property'!C:C,1,FALSE),"FR")</f>
        <v>WBC/µL(eindproduct)</v>
      </c>
    </row>
    <row r="249" spans="1:14" x14ac:dyDescent="0.45">
      <c r="A249" s="166" t="s">
        <v>4236</v>
      </c>
      <c r="B249" s="166" t="s">
        <v>5760</v>
      </c>
      <c r="C249" s="166" t="s">
        <v>5761</v>
      </c>
      <c r="D249" s="166" t="s">
        <v>1246</v>
      </c>
      <c r="F249" s="166" t="s">
        <v>366</v>
      </c>
      <c r="G249" s="166" t="s">
        <v>2524</v>
      </c>
      <c r="H249" s="166" t="s">
        <v>2524</v>
      </c>
      <c r="I249" s="166" t="s">
        <v>2524</v>
      </c>
      <c r="J249" s="166" t="s">
        <v>2524</v>
      </c>
      <c r="K249" s="166" t="s">
        <v>4236</v>
      </c>
      <c r="L249" s="166" t="s">
        <v>2524</v>
      </c>
      <c r="M249" s="166">
        <v>40301</v>
      </c>
      <c r="N249" s="166" t="str">
        <f>_xlfn.IFNA(VLOOKUP($C249,'20201102 Property'!C:C,1,FALSE),"FR")</f>
        <v>Recovery viabele WBC</v>
      </c>
    </row>
    <row r="250" spans="1:14" x14ac:dyDescent="0.45">
      <c r="A250" s="166" t="s">
        <v>4237</v>
      </c>
      <c r="B250" s="166" t="s">
        <v>5762</v>
      </c>
      <c r="C250" s="166" t="s">
        <v>5756</v>
      </c>
      <c r="D250" s="166" t="s">
        <v>1246</v>
      </c>
      <c r="E250" s="166" t="s">
        <v>5540</v>
      </c>
      <c r="F250" s="166" t="s">
        <v>366</v>
      </c>
      <c r="G250" s="166" t="s">
        <v>5551</v>
      </c>
      <c r="H250" s="166" t="s">
        <v>2524</v>
      </c>
      <c r="I250" s="166" t="s">
        <v>2524</v>
      </c>
      <c r="J250" s="166" t="s">
        <v>2524</v>
      </c>
      <c r="K250" s="166" t="s">
        <v>4237</v>
      </c>
      <c r="L250" s="166" t="s">
        <v>2524</v>
      </c>
      <c r="M250" s="166">
        <v>76894</v>
      </c>
      <c r="N250" s="166" t="str">
        <f>_xlfn.IFNA(VLOOKUP($C250,'20201102 Property'!C:C,1,FALSE),"FR")</f>
        <v>WBC/µL</v>
      </c>
    </row>
    <row r="251" spans="1:14" x14ac:dyDescent="0.45">
      <c r="A251" s="166" t="s">
        <v>4238</v>
      </c>
      <c r="B251" s="166" t="s">
        <v>5763</v>
      </c>
      <c r="C251" s="166" t="s">
        <v>5756</v>
      </c>
      <c r="D251" s="166" t="s">
        <v>1246</v>
      </c>
      <c r="E251" s="166" t="s">
        <v>5540</v>
      </c>
      <c r="F251" s="166" t="s">
        <v>366</v>
      </c>
      <c r="G251" s="166" t="s">
        <v>3972</v>
      </c>
      <c r="H251" s="166" t="s">
        <v>2524</v>
      </c>
      <c r="I251" s="166" t="s">
        <v>2524</v>
      </c>
      <c r="J251" s="166" t="s">
        <v>2524</v>
      </c>
      <c r="K251" s="166" t="s">
        <v>4238</v>
      </c>
      <c r="L251" s="166" t="s">
        <v>2524</v>
      </c>
      <c r="M251" s="166">
        <v>38661</v>
      </c>
      <c r="N251" s="166" t="str">
        <f>_xlfn.IFNA(VLOOKUP($C251,'20201102 Property'!C:C,1,FALSE),"FR")</f>
        <v>WBC/µL</v>
      </c>
    </row>
    <row r="252" spans="1:14" x14ac:dyDescent="0.45">
      <c r="A252" s="166" t="s">
        <v>4239</v>
      </c>
      <c r="B252" s="166" t="s">
        <v>5764</v>
      </c>
      <c r="C252" s="166" t="s">
        <v>5756</v>
      </c>
      <c r="D252" s="166" t="s">
        <v>1246</v>
      </c>
      <c r="E252" s="166" t="s">
        <v>5540</v>
      </c>
      <c r="F252" s="166" t="s">
        <v>366</v>
      </c>
      <c r="G252" s="166" t="s">
        <v>5553</v>
      </c>
      <c r="H252" s="166" t="s">
        <v>2524</v>
      </c>
      <c r="I252" s="166" t="s">
        <v>2524</v>
      </c>
      <c r="J252" s="166" t="s">
        <v>2524</v>
      </c>
      <c r="K252" s="166" t="s">
        <v>5765</v>
      </c>
      <c r="L252" s="166" t="s">
        <v>2524</v>
      </c>
      <c r="M252" s="166">
        <v>38389</v>
      </c>
      <c r="N252" s="166" t="str">
        <f>_xlfn.IFNA(VLOOKUP($C252,'20201102 Property'!C:C,1,FALSE),"FR")</f>
        <v>WBC/µL</v>
      </c>
    </row>
    <row r="253" spans="1:14" x14ac:dyDescent="0.45">
      <c r="A253" s="166" t="s">
        <v>4240</v>
      </c>
      <c r="B253" s="166" t="s">
        <v>4240</v>
      </c>
      <c r="C253" s="166" t="s">
        <v>5766</v>
      </c>
      <c r="D253" s="166" t="s">
        <v>1357</v>
      </c>
      <c r="E253" s="166" t="s">
        <v>2524</v>
      </c>
      <c r="F253" s="166" t="s">
        <v>366</v>
      </c>
      <c r="G253" s="166" t="s">
        <v>102</v>
      </c>
      <c r="H253" s="166" t="s">
        <v>2524</v>
      </c>
      <c r="I253" s="166" t="s">
        <v>2524</v>
      </c>
      <c r="J253" s="166" t="s">
        <v>2524</v>
      </c>
      <c r="K253" s="166" t="s">
        <v>4240</v>
      </c>
      <c r="L253" s="166" t="s">
        <v>2524</v>
      </c>
      <c r="M253" s="166">
        <v>167847</v>
      </c>
      <c r="N253" s="166" t="str">
        <f>_xlfn.IFNA(VLOOKUP($C253,'20201102 Property'!C:C,1,FALSE),"FR")</f>
        <v>Donortypering AB1</v>
      </c>
    </row>
    <row r="254" spans="1:14" x14ac:dyDescent="0.45">
      <c r="A254" s="166" t="s">
        <v>4241</v>
      </c>
      <c r="B254" s="166" t="s">
        <v>4241</v>
      </c>
      <c r="C254" s="166" t="s">
        <v>5767</v>
      </c>
      <c r="D254" s="166" t="s">
        <v>1357</v>
      </c>
      <c r="E254" s="166" t="s">
        <v>2524</v>
      </c>
      <c r="F254" s="166" t="s">
        <v>366</v>
      </c>
      <c r="G254" s="166" t="s">
        <v>102</v>
      </c>
      <c r="H254" s="166" t="s">
        <v>2524</v>
      </c>
      <c r="I254" s="166" t="s">
        <v>2524</v>
      </c>
      <c r="J254" s="166" t="s">
        <v>2524</v>
      </c>
      <c r="K254" s="166" t="s">
        <v>4241</v>
      </c>
      <c r="L254" s="166" t="s">
        <v>2524</v>
      </c>
      <c r="M254" s="166">
        <v>167852</v>
      </c>
      <c r="N254" s="166" t="str">
        <f>_xlfn.IFNA(VLOOKUP($C254,'20201102 Property'!C:C,1,FALSE),"FR")</f>
        <v>Donortypering AB2</v>
      </c>
    </row>
    <row r="255" spans="1:14" x14ac:dyDescent="0.45">
      <c r="A255" s="166" t="s">
        <v>4242</v>
      </c>
      <c r="B255" s="166" t="s">
        <v>4242</v>
      </c>
      <c r="C255" s="166" t="s">
        <v>5768</v>
      </c>
      <c r="D255" s="166" t="s">
        <v>1357</v>
      </c>
      <c r="E255" s="166" t="s">
        <v>2524</v>
      </c>
      <c r="F255" s="166" t="s">
        <v>366</v>
      </c>
      <c r="G255" s="166" t="s">
        <v>102</v>
      </c>
      <c r="H255" s="166" t="s">
        <v>2524</v>
      </c>
      <c r="I255" s="166" t="s">
        <v>2524</v>
      </c>
      <c r="J255" s="166" t="s">
        <v>2524</v>
      </c>
      <c r="K255" s="166" t="s">
        <v>4242</v>
      </c>
      <c r="L255" s="166" t="s">
        <v>2524</v>
      </c>
      <c r="M255" s="166">
        <v>167856</v>
      </c>
      <c r="N255" s="166" t="str">
        <f>_xlfn.IFNA(VLOOKUP($C255,'20201102 Property'!C:C,1,FALSE),"FR")</f>
        <v>Donortypering AB3</v>
      </c>
    </row>
    <row r="256" spans="1:14" x14ac:dyDescent="0.45">
      <c r="A256" s="166" t="s">
        <v>4243</v>
      </c>
      <c r="B256" s="166" t="s">
        <v>4243</v>
      </c>
      <c r="C256" s="166" t="s">
        <v>5769</v>
      </c>
      <c r="D256" s="166" t="s">
        <v>1357</v>
      </c>
      <c r="E256" s="166" t="s">
        <v>2524</v>
      </c>
      <c r="F256" s="166" t="s">
        <v>366</v>
      </c>
      <c r="G256" s="166" t="s">
        <v>102</v>
      </c>
      <c r="H256" s="166" t="s">
        <v>2524</v>
      </c>
      <c r="I256" s="166" t="s">
        <v>2524</v>
      </c>
      <c r="J256" s="166" t="s">
        <v>2524</v>
      </c>
      <c r="K256" s="166" t="s">
        <v>4243</v>
      </c>
      <c r="L256" s="166" t="s">
        <v>2524</v>
      </c>
      <c r="M256" s="166">
        <v>167860</v>
      </c>
      <c r="N256" s="166" t="str">
        <f>_xlfn.IFNA(VLOOKUP($C256,'20201102 Property'!C:C,1,FALSE),"FR")</f>
        <v>Donortypering AB4</v>
      </c>
    </row>
    <row r="257" spans="1:14" x14ac:dyDescent="0.45">
      <c r="A257" s="166" t="s">
        <v>4244</v>
      </c>
      <c r="B257" s="166" t="s">
        <v>4244</v>
      </c>
      <c r="C257" s="166" t="s">
        <v>5770</v>
      </c>
      <c r="D257" s="166" t="s">
        <v>1357</v>
      </c>
      <c r="E257" s="166" t="s">
        <v>2524</v>
      </c>
      <c r="F257" s="166" t="s">
        <v>366</v>
      </c>
      <c r="G257" s="166" t="s">
        <v>102</v>
      </c>
      <c r="H257" s="166" t="s">
        <v>2524</v>
      </c>
      <c r="I257" s="166" t="s">
        <v>2524</v>
      </c>
      <c r="J257" s="166" t="s">
        <v>2524</v>
      </c>
      <c r="K257" s="166" t="s">
        <v>4244</v>
      </c>
      <c r="L257" s="166" t="s">
        <v>2524</v>
      </c>
      <c r="M257" s="166">
        <v>167864</v>
      </c>
      <c r="N257" s="166" t="str">
        <f>_xlfn.IFNA(VLOOKUP($C257,'20201102 Property'!C:C,1,FALSE),"FR")</f>
        <v>Donortypering AB5</v>
      </c>
    </row>
    <row r="258" spans="1:14" x14ac:dyDescent="0.45">
      <c r="A258" s="166" t="s">
        <v>4245</v>
      </c>
      <c r="B258" s="166" t="s">
        <v>4245</v>
      </c>
      <c r="C258" s="166" t="s">
        <v>5771</v>
      </c>
      <c r="D258" s="166" t="s">
        <v>1357</v>
      </c>
      <c r="E258" s="166" t="s">
        <v>2524</v>
      </c>
      <c r="F258" s="166" t="s">
        <v>366</v>
      </c>
      <c r="G258" s="166" t="s">
        <v>102</v>
      </c>
      <c r="H258" s="166" t="s">
        <v>2524</v>
      </c>
      <c r="I258" s="166" t="s">
        <v>2524</v>
      </c>
      <c r="J258" s="166" t="s">
        <v>2524</v>
      </c>
      <c r="K258" s="166" t="s">
        <v>4245</v>
      </c>
      <c r="L258" s="166" t="s">
        <v>2524</v>
      </c>
      <c r="M258" s="166">
        <v>167868</v>
      </c>
      <c r="N258" s="166" t="str">
        <f>_xlfn.IFNA(VLOOKUP($C258,'20201102 Property'!C:C,1,FALSE),"FR")</f>
        <v>Donortypering AB6</v>
      </c>
    </row>
    <row r="259" spans="1:14" x14ac:dyDescent="0.45">
      <c r="A259" s="166" t="s">
        <v>4246</v>
      </c>
      <c r="B259" s="166" t="s">
        <v>4246</v>
      </c>
      <c r="C259" s="166" t="s">
        <v>5772</v>
      </c>
      <c r="D259" s="166" t="s">
        <v>1357</v>
      </c>
      <c r="E259" s="166" t="s">
        <v>2524</v>
      </c>
      <c r="F259" s="166" t="s">
        <v>366</v>
      </c>
      <c r="G259" s="166" t="s">
        <v>102</v>
      </c>
      <c r="H259" s="166" t="s">
        <v>2524</v>
      </c>
      <c r="I259" s="166" t="s">
        <v>2524</v>
      </c>
      <c r="J259" s="166" t="s">
        <v>2524</v>
      </c>
      <c r="K259" s="166" t="s">
        <v>4246</v>
      </c>
      <c r="L259" s="166" t="s">
        <v>2524</v>
      </c>
      <c r="M259" s="166">
        <v>167872</v>
      </c>
      <c r="N259" s="166" t="str">
        <f>_xlfn.IFNA(VLOOKUP($C259,'20201102 Property'!C:C,1,FALSE),"FR")</f>
        <v>Donortypering AB7</v>
      </c>
    </row>
    <row r="260" spans="1:14" x14ac:dyDescent="0.45">
      <c r="A260" s="166" t="s">
        <v>4247</v>
      </c>
      <c r="B260" s="166" t="s">
        <v>5773</v>
      </c>
      <c r="C260" s="166" t="s">
        <v>5774</v>
      </c>
      <c r="D260" s="166" t="s">
        <v>1357</v>
      </c>
      <c r="E260" s="166" t="s">
        <v>2524</v>
      </c>
      <c r="F260" s="166" t="s">
        <v>366</v>
      </c>
      <c r="G260" s="166" t="s">
        <v>2524</v>
      </c>
      <c r="H260" s="166" t="s">
        <v>2524</v>
      </c>
      <c r="I260" s="166" t="s">
        <v>2524</v>
      </c>
      <c r="J260" s="166" t="s">
        <v>2524</v>
      </c>
      <c r="K260" s="166" t="s">
        <v>4247</v>
      </c>
      <c r="L260" s="166" t="s">
        <v>2524</v>
      </c>
      <c r="M260" s="166">
        <v>153185</v>
      </c>
      <c r="N260" s="166" t="str">
        <f>_xlfn.IFNA(VLOOKUP($C260,'20201102 Property'!C:C,1,FALSE),"FR")</f>
        <v>HLA AB moleculair</v>
      </c>
    </row>
    <row r="261" spans="1:14" x14ac:dyDescent="0.45">
      <c r="A261" s="166" t="s">
        <v>4248</v>
      </c>
      <c r="B261" s="166" t="s">
        <v>5773</v>
      </c>
      <c r="C261" s="166" t="s">
        <v>5774</v>
      </c>
      <c r="D261" s="166" t="s">
        <v>1357</v>
      </c>
      <c r="E261" s="166" t="s">
        <v>2524</v>
      </c>
      <c r="F261" s="166" t="s">
        <v>366</v>
      </c>
      <c r="G261" s="166" t="s">
        <v>2524</v>
      </c>
      <c r="H261" s="166" t="s">
        <v>2524</v>
      </c>
      <c r="I261" s="166" t="s">
        <v>2524</v>
      </c>
      <c r="J261" s="166" t="s">
        <v>2524</v>
      </c>
      <c r="K261" s="166" t="s">
        <v>4248</v>
      </c>
      <c r="L261" s="166" t="s">
        <v>2524</v>
      </c>
      <c r="M261" s="166">
        <v>167045</v>
      </c>
      <c r="N261" s="166" t="str">
        <f>_xlfn.IFNA(VLOOKUP($C261,'20201102 Property'!C:C,1,FALSE),"FR")</f>
        <v>HLA AB moleculair</v>
      </c>
    </row>
    <row r="262" spans="1:14" x14ac:dyDescent="0.45">
      <c r="A262" s="166" t="s">
        <v>4249</v>
      </c>
      <c r="B262" s="166" t="s">
        <v>5773</v>
      </c>
      <c r="C262" s="166" t="s">
        <v>5775</v>
      </c>
      <c r="D262" s="166" t="s">
        <v>1357</v>
      </c>
      <c r="E262" s="166" t="s">
        <v>2524</v>
      </c>
      <c r="F262" s="166" t="s">
        <v>366</v>
      </c>
      <c r="G262" s="166" t="s">
        <v>2524</v>
      </c>
      <c r="H262" s="166" t="s">
        <v>2524</v>
      </c>
      <c r="I262" s="166" t="s">
        <v>2524</v>
      </c>
      <c r="J262" s="166" t="s">
        <v>2524</v>
      </c>
      <c r="K262" s="166" t="s">
        <v>4249</v>
      </c>
      <c r="L262" s="166" t="s">
        <v>2524</v>
      </c>
      <c r="M262" s="166">
        <v>167066</v>
      </c>
      <c r="N262" s="166" t="str">
        <f>_xlfn.IFNA(VLOOKUP($C262,'20201102 Property'!C:C,1,FALSE),"FR")</f>
        <v>HLA AB moleculair via 700A</v>
      </c>
    </row>
    <row r="263" spans="1:14" x14ac:dyDescent="0.45">
      <c r="A263" s="166" t="s">
        <v>4250</v>
      </c>
      <c r="B263" s="166" t="s">
        <v>5773</v>
      </c>
      <c r="C263" s="166" t="s">
        <v>5776</v>
      </c>
      <c r="D263" s="166" t="s">
        <v>1357</v>
      </c>
      <c r="E263" s="166" t="s">
        <v>2524</v>
      </c>
      <c r="F263" s="166" t="s">
        <v>366</v>
      </c>
      <c r="G263" s="166" t="s">
        <v>2524</v>
      </c>
      <c r="H263" s="166" t="s">
        <v>2524</v>
      </c>
      <c r="I263" s="166" t="s">
        <v>2524</v>
      </c>
      <c r="J263" s="166" t="s">
        <v>2524</v>
      </c>
      <c r="K263" s="166" t="s">
        <v>4250</v>
      </c>
      <c r="L263" s="166" t="s">
        <v>2524</v>
      </c>
      <c r="M263" s="166">
        <v>167105</v>
      </c>
      <c r="N263" s="166" t="str">
        <f>_xlfn.IFNA(VLOOKUP($C263,'20201102 Property'!C:C,1,FALSE),"FR")</f>
        <v>HLA AB moleculair via 810</v>
      </c>
    </row>
    <row r="264" spans="1:14" x14ac:dyDescent="0.45">
      <c r="A264" s="166" t="s">
        <v>4251</v>
      </c>
      <c r="B264" s="166" t="s">
        <v>5773</v>
      </c>
      <c r="C264" s="166" t="s">
        <v>5777</v>
      </c>
      <c r="D264" s="166" t="s">
        <v>1357</v>
      </c>
      <c r="E264" s="166" t="s">
        <v>2524</v>
      </c>
      <c r="F264" s="166" t="s">
        <v>366</v>
      </c>
      <c r="G264" s="166" t="s">
        <v>2524</v>
      </c>
      <c r="H264" s="166" t="s">
        <v>2524</v>
      </c>
      <c r="I264" s="166" t="s">
        <v>2524</v>
      </c>
      <c r="J264" s="166" t="s">
        <v>2524</v>
      </c>
      <c r="K264" s="166" t="s">
        <v>4251</v>
      </c>
      <c r="L264" s="166" t="s">
        <v>2524</v>
      </c>
      <c r="M264" s="166">
        <v>167295</v>
      </c>
      <c r="N264" s="166" t="str">
        <f>_xlfn.IFNA(VLOOKUP($C264,'20201102 Property'!C:C,1,FALSE),"FR")</f>
        <v>HLA AB moleculair via 9911</v>
      </c>
    </row>
    <row r="265" spans="1:14" hidden="1" x14ac:dyDescent="0.45">
      <c r="A265" s="166" t="s">
        <v>97</v>
      </c>
      <c r="B265" s="166" t="s">
        <v>97</v>
      </c>
      <c r="C265" s="166" t="s">
        <v>97</v>
      </c>
      <c r="D265" s="166" t="s">
        <v>185</v>
      </c>
      <c r="E265" s="166" t="s">
        <v>2524</v>
      </c>
      <c r="F265" s="166" t="s">
        <v>2798</v>
      </c>
      <c r="G265" s="166" t="s">
        <v>2524</v>
      </c>
      <c r="H265" s="166" t="s">
        <v>8852</v>
      </c>
      <c r="I265" s="166" t="s">
        <v>2524</v>
      </c>
      <c r="J265" s="166" t="s">
        <v>2833</v>
      </c>
      <c r="K265" s="166" t="s">
        <v>97</v>
      </c>
      <c r="L265" s="166" t="s">
        <v>2524</v>
      </c>
      <c r="M265" s="166">
        <v>4835379</v>
      </c>
      <c r="N265" s="166" t="str">
        <f>_xlfn.IFNA(VLOOKUP($C265,'20201102 Property'!C:C,1,FALSE),"FR")</f>
        <v>FR</v>
      </c>
    </row>
    <row r="266" spans="1:14" x14ac:dyDescent="0.45">
      <c r="A266" s="166" t="s">
        <v>4252</v>
      </c>
      <c r="B266" s="166" t="s">
        <v>5778</v>
      </c>
      <c r="C266" s="166" t="s">
        <v>5779</v>
      </c>
      <c r="D266" s="166" t="s">
        <v>185</v>
      </c>
      <c r="E266" s="166" t="s">
        <v>2524</v>
      </c>
      <c r="F266" s="166" t="s">
        <v>366</v>
      </c>
      <c r="G266" s="166" t="s">
        <v>2524</v>
      </c>
      <c r="H266" s="166" t="s">
        <v>2524</v>
      </c>
      <c r="I266" s="166" t="s">
        <v>2524</v>
      </c>
      <c r="J266" s="166" t="s">
        <v>2524</v>
      </c>
      <c r="K266" s="166" t="s">
        <v>4252</v>
      </c>
      <c r="L266" s="166" t="s">
        <v>2524</v>
      </c>
      <c r="M266" s="166">
        <v>125520</v>
      </c>
      <c r="N266" s="166" t="str">
        <f>_xlfn.IFNA(VLOOKUP($C266,'20201102 Property'!C:C,1,FALSE),"FR")</f>
        <v>ABO 1</v>
      </c>
    </row>
    <row r="267" spans="1:14" x14ac:dyDescent="0.45">
      <c r="A267" s="166" t="s">
        <v>4253</v>
      </c>
      <c r="B267" s="166" t="s">
        <v>5780</v>
      </c>
      <c r="C267" s="166" t="s">
        <v>5781</v>
      </c>
      <c r="D267" s="166" t="s">
        <v>185</v>
      </c>
      <c r="E267" s="166" t="s">
        <v>2524</v>
      </c>
      <c r="F267" s="166" t="s">
        <v>366</v>
      </c>
      <c r="G267" s="166" t="s">
        <v>2524</v>
      </c>
      <c r="H267" s="166" t="s">
        <v>2524</v>
      </c>
      <c r="I267" s="166" t="s">
        <v>2524</v>
      </c>
      <c r="J267" s="166" t="s">
        <v>2524</v>
      </c>
      <c r="K267" s="166" t="s">
        <v>4253</v>
      </c>
      <c r="L267" s="166" t="s">
        <v>2524</v>
      </c>
      <c r="M267" s="166">
        <v>125532</v>
      </c>
      <c r="N267" s="166" t="str">
        <f>_xlfn.IFNA(VLOOKUP($C267,'20201102 Property'!C:C,1,FALSE),"FR")</f>
        <v>ABO (2de bepaling)</v>
      </c>
    </row>
    <row r="268" spans="1:14" hidden="1" x14ac:dyDescent="0.45">
      <c r="A268" s="166" t="s">
        <v>2113</v>
      </c>
      <c r="B268" s="166" t="s">
        <v>5782</v>
      </c>
      <c r="C268" s="166" t="s">
        <v>4254</v>
      </c>
      <c r="D268" s="166" t="s">
        <v>185</v>
      </c>
      <c r="E268" s="166" t="s">
        <v>2524</v>
      </c>
      <c r="F268" s="166" t="s">
        <v>2798</v>
      </c>
      <c r="G268" s="166" t="s">
        <v>2524</v>
      </c>
      <c r="H268" s="166" t="s">
        <v>2524</v>
      </c>
      <c r="I268" s="166" t="s">
        <v>2524</v>
      </c>
      <c r="J268" s="166" t="s">
        <v>2927</v>
      </c>
      <c r="K268" s="166" t="s">
        <v>2113</v>
      </c>
      <c r="L268" s="166" t="s">
        <v>2524</v>
      </c>
      <c r="M268" s="166">
        <v>1862946</v>
      </c>
      <c r="N268" s="166" t="str">
        <f>_xlfn.IFNA(VLOOKUP($C268,'20201102 Property'!C:C,1,FALSE),"FR")</f>
        <v>FR</v>
      </c>
    </row>
    <row r="269" spans="1:14" x14ac:dyDescent="0.45">
      <c r="A269" s="166" t="s">
        <v>2742</v>
      </c>
      <c r="B269" s="166" t="s">
        <v>2742</v>
      </c>
      <c r="C269" s="166" t="s">
        <v>2747</v>
      </c>
      <c r="D269" s="166" t="s">
        <v>185</v>
      </c>
      <c r="E269" s="166" t="s">
        <v>2524</v>
      </c>
      <c r="F269" s="166" t="s">
        <v>366</v>
      </c>
      <c r="G269" s="166" t="s">
        <v>102</v>
      </c>
      <c r="H269" s="166" t="s">
        <v>2524</v>
      </c>
      <c r="I269" s="166" t="s">
        <v>2524</v>
      </c>
      <c r="J269" s="166" t="s">
        <v>2745</v>
      </c>
      <c r="K269" s="166" t="s">
        <v>2742</v>
      </c>
      <c r="L269" s="166" t="s">
        <v>2524</v>
      </c>
      <c r="M269" s="166">
        <v>6042138</v>
      </c>
      <c r="N269" s="166" t="str">
        <f>_xlfn.IFNA(VLOOKUP($C269,'20201102 Property'!C:C,1,FALSE),"FR")</f>
        <v>ABO Allel 1</v>
      </c>
    </row>
    <row r="270" spans="1:14" x14ac:dyDescent="0.45">
      <c r="A270" s="166" t="s">
        <v>2743</v>
      </c>
      <c r="B270" s="166" t="s">
        <v>2743</v>
      </c>
      <c r="C270" s="166" t="s">
        <v>2748</v>
      </c>
      <c r="D270" s="166" t="s">
        <v>185</v>
      </c>
      <c r="E270" s="166" t="s">
        <v>2524</v>
      </c>
      <c r="F270" s="166" t="s">
        <v>366</v>
      </c>
      <c r="G270" s="166" t="s">
        <v>102</v>
      </c>
      <c r="H270" s="166" t="s">
        <v>2524</v>
      </c>
      <c r="I270" s="166" t="s">
        <v>2524</v>
      </c>
      <c r="J270" s="166" t="s">
        <v>2746</v>
      </c>
      <c r="K270" s="166" t="s">
        <v>2743</v>
      </c>
      <c r="L270" s="166" t="s">
        <v>2524</v>
      </c>
      <c r="M270" s="166">
        <v>6042149</v>
      </c>
      <c r="N270" s="166" t="str">
        <f>_xlfn.IFNA(VLOOKUP($C270,'20201102 Property'!C:C,1,FALSE),"FR")</f>
        <v>ABO Allel 2</v>
      </c>
    </row>
    <row r="271" spans="1:14" x14ac:dyDescent="0.45">
      <c r="A271" s="166" t="s">
        <v>2921</v>
      </c>
      <c r="B271" s="166" t="s">
        <v>2921</v>
      </c>
      <c r="C271" s="166" t="s">
        <v>2921</v>
      </c>
      <c r="D271" s="166" t="s">
        <v>185</v>
      </c>
      <c r="E271" s="166" t="s">
        <v>2524</v>
      </c>
      <c r="F271" s="166" t="s">
        <v>2798</v>
      </c>
      <c r="G271" s="166" t="s">
        <v>2524</v>
      </c>
      <c r="H271" s="166" t="s">
        <v>2524</v>
      </c>
      <c r="I271" s="166" t="s">
        <v>2524</v>
      </c>
      <c r="J271" s="166" t="s">
        <v>2922</v>
      </c>
      <c r="K271" s="166" t="s">
        <v>2921</v>
      </c>
      <c r="L271" s="166" t="s">
        <v>2524</v>
      </c>
      <c r="M271" s="166">
        <v>5408972</v>
      </c>
      <c r="N271" s="166" t="str">
        <f>_xlfn.IFNA(VLOOKUP($C271,'20201102 Property'!C:C,1,FALSE),"FR")</f>
        <v>ABO_BMT_INT</v>
      </c>
    </row>
    <row r="272" spans="1:14" x14ac:dyDescent="0.45">
      <c r="A272" s="166" t="s">
        <v>2826</v>
      </c>
      <c r="B272" s="166" t="s">
        <v>2826</v>
      </c>
      <c r="C272" s="166" t="s">
        <v>2826</v>
      </c>
      <c r="D272" s="166" t="s">
        <v>185</v>
      </c>
      <c r="E272" s="166" t="s">
        <v>2524</v>
      </c>
      <c r="F272" s="166" t="s">
        <v>2798</v>
      </c>
      <c r="G272" s="166" t="s">
        <v>2524</v>
      </c>
      <c r="H272" s="166" t="s">
        <v>2524</v>
      </c>
      <c r="I272" s="166" t="s">
        <v>2524</v>
      </c>
      <c r="J272" s="166" t="s">
        <v>2827</v>
      </c>
      <c r="K272" s="166" t="s">
        <v>2826</v>
      </c>
      <c r="L272" s="166" t="s">
        <v>2524</v>
      </c>
      <c r="M272" s="166">
        <v>125507</v>
      </c>
      <c r="N272" s="166" t="str">
        <f>_xlfn.IFNA(VLOOKUP($C272,'20201102 Property'!C:C,1,FALSE),"FR")</f>
        <v>ABO_INT</v>
      </c>
    </row>
    <row r="273" spans="1:14" x14ac:dyDescent="0.45">
      <c r="A273" s="166" t="s">
        <v>80</v>
      </c>
      <c r="B273" s="166" t="s">
        <v>5783</v>
      </c>
      <c r="C273" s="166" t="s">
        <v>5784</v>
      </c>
      <c r="D273" s="166" t="s">
        <v>185</v>
      </c>
      <c r="E273" s="166" t="s">
        <v>2524</v>
      </c>
      <c r="F273" s="166" t="s">
        <v>2798</v>
      </c>
      <c r="G273" s="166" t="s">
        <v>102</v>
      </c>
      <c r="H273" s="166" t="s">
        <v>2524</v>
      </c>
      <c r="I273" s="166" t="s">
        <v>2524</v>
      </c>
      <c r="J273" s="166" t="s">
        <v>1875</v>
      </c>
      <c r="K273" s="166" t="s">
        <v>80</v>
      </c>
      <c r="L273" s="166" t="s">
        <v>2524</v>
      </c>
      <c r="M273" s="166">
        <v>1479162</v>
      </c>
      <c r="N273" s="166" t="str">
        <f>_xlfn.IFNA(VLOOKUP($C273,'20201102 Property'!C:C,1,FALSE),"FR")</f>
        <v>ABO moleculair</v>
      </c>
    </row>
    <row r="274" spans="1:14" x14ac:dyDescent="0.45">
      <c r="A274" s="166" t="s">
        <v>2215</v>
      </c>
      <c r="B274" s="166" t="s">
        <v>2215</v>
      </c>
      <c r="C274" s="166" t="s">
        <v>2929</v>
      </c>
      <c r="D274" s="166" t="s">
        <v>185</v>
      </c>
      <c r="E274" s="166" t="s">
        <v>2524</v>
      </c>
      <c r="F274" s="166" t="s">
        <v>2798</v>
      </c>
      <c r="G274" s="166" t="s">
        <v>2524</v>
      </c>
      <c r="H274" s="166" t="s">
        <v>2524</v>
      </c>
      <c r="I274" s="166" t="s">
        <v>2524</v>
      </c>
      <c r="J274" s="166" t="s">
        <v>2930</v>
      </c>
      <c r="K274" s="166" t="s">
        <v>2215</v>
      </c>
      <c r="L274" s="166" t="s">
        <v>2524</v>
      </c>
      <c r="M274" s="166">
        <v>827920</v>
      </c>
      <c r="N274" s="166" t="str">
        <f>_xlfn.IFNA(VLOOKUP($C274,'20201102 Property'!C:C,1,FALSE),"FR")</f>
        <v>ABO/D typeringsresultaat</v>
      </c>
    </row>
    <row r="275" spans="1:14" x14ac:dyDescent="0.45">
      <c r="A275" s="166" t="s">
        <v>4255</v>
      </c>
      <c r="B275" s="166" t="s">
        <v>5785</v>
      </c>
      <c r="C275" s="166" t="s">
        <v>5786</v>
      </c>
      <c r="D275" s="166" t="s">
        <v>185</v>
      </c>
      <c r="E275" s="166" t="s">
        <v>2524</v>
      </c>
      <c r="F275" s="166" t="s">
        <v>366</v>
      </c>
      <c r="G275" s="166" t="s">
        <v>2524</v>
      </c>
      <c r="H275" s="166" t="s">
        <v>2524</v>
      </c>
      <c r="I275" s="166" t="s">
        <v>2524</v>
      </c>
      <c r="J275" s="166" t="s">
        <v>2524</v>
      </c>
      <c r="K275" s="166" t="s">
        <v>4255</v>
      </c>
      <c r="L275" s="166" t="s">
        <v>2524</v>
      </c>
      <c r="M275" s="166">
        <v>125461</v>
      </c>
      <c r="N275" s="166" t="str">
        <f>_xlfn.IFNA(VLOOKUP($C275,'20201102 Property'!C:C,1,FALSE),"FR")</f>
        <v>ABO op plasma</v>
      </c>
    </row>
    <row r="276" spans="1:14" x14ac:dyDescent="0.45">
      <c r="A276" s="166" t="s">
        <v>4256</v>
      </c>
      <c r="B276" s="166" t="s">
        <v>5787</v>
      </c>
      <c r="C276" s="166" t="s">
        <v>5786</v>
      </c>
      <c r="D276" s="166" t="s">
        <v>185</v>
      </c>
      <c r="E276" s="166" t="s">
        <v>2524</v>
      </c>
      <c r="F276" s="166" t="s">
        <v>366</v>
      </c>
      <c r="G276" s="166" t="s">
        <v>2524</v>
      </c>
      <c r="H276" s="166" t="s">
        <v>2524</v>
      </c>
      <c r="I276" s="166" t="s">
        <v>2524</v>
      </c>
      <c r="J276" s="166" t="s">
        <v>2524</v>
      </c>
      <c r="K276" s="166" t="s">
        <v>4256</v>
      </c>
      <c r="L276" s="166" t="s">
        <v>2524</v>
      </c>
      <c r="M276" s="166">
        <v>125474</v>
      </c>
      <c r="N276" s="166" t="str">
        <f>_xlfn.IFNA(VLOOKUP($C276,'20201102 Property'!C:C,1,FALSE),"FR")</f>
        <v>ABO op plasma</v>
      </c>
    </row>
    <row r="277" spans="1:14" x14ac:dyDescent="0.45">
      <c r="A277" s="166" t="s">
        <v>4257</v>
      </c>
      <c r="B277" s="166" t="s">
        <v>5788</v>
      </c>
      <c r="C277" s="166" t="s">
        <v>5789</v>
      </c>
      <c r="D277" s="166" t="s">
        <v>185</v>
      </c>
      <c r="E277" s="166" t="s">
        <v>2524</v>
      </c>
      <c r="F277" s="166" t="s">
        <v>366</v>
      </c>
      <c r="G277" s="166" t="s">
        <v>2524</v>
      </c>
      <c r="H277" s="166" t="s">
        <v>2524</v>
      </c>
      <c r="I277" s="166" t="s">
        <v>2524</v>
      </c>
      <c r="J277" s="166" t="s">
        <v>2524</v>
      </c>
      <c r="K277" s="166" t="s">
        <v>4257</v>
      </c>
      <c r="L277" s="166" t="s">
        <v>2524</v>
      </c>
      <c r="M277" s="166">
        <v>125436</v>
      </c>
      <c r="N277" s="166" t="str">
        <f>_xlfn.IFNA(VLOOKUP($C277,'20201102 Property'!C:C,1,FALSE),"FR")</f>
        <v>ABO op RBC</v>
      </c>
    </row>
    <row r="278" spans="1:14" x14ac:dyDescent="0.45">
      <c r="A278" s="166" t="s">
        <v>4258</v>
      </c>
      <c r="B278" s="166" t="s">
        <v>5790</v>
      </c>
      <c r="C278" s="166" t="s">
        <v>5789</v>
      </c>
      <c r="D278" s="166" t="s">
        <v>185</v>
      </c>
      <c r="E278" s="166" t="s">
        <v>2524</v>
      </c>
      <c r="F278" s="166" t="s">
        <v>366</v>
      </c>
      <c r="G278" s="166" t="s">
        <v>2524</v>
      </c>
      <c r="H278" s="166" t="s">
        <v>2524</v>
      </c>
      <c r="I278" s="166" t="s">
        <v>2524</v>
      </c>
      <c r="J278" s="166" t="s">
        <v>2524</v>
      </c>
      <c r="K278" s="166" t="s">
        <v>4258</v>
      </c>
      <c r="L278" s="166" t="s">
        <v>2524</v>
      </c>
      <c r="M278" s="166">
        <v>125441</v>
      </c>
      <c r="N278" s="166" t="str">
        <f>_xlfn.IFNA(VLOOKUP($C278,'20201102 Property'!C:C,1,FALSE),"FR")</f>
        <v>ABO op RBC</v>
      </c>
    </row>
    <row r="279" spans="1:14" x14ac:dyDescent="0.45">
      <c r="A279" s="166" t="s">
        <v>4259</v>
      </c>
      <c r="B279" s="166" t="s">
        <v>5791</v>
      </c>
      <c r="C279" s="166" t="s">
        <v>5792</v>
      </c>
      <c r="D279" s="166" t="s">
        <v>1357</v>
      </c>
      <c r="E279" s="166" t="s">
        <v>2524</v>
      </c>
      <c r="F279" s="166" t="s">
        <v>366</v>
      </c>
      <c r="G279" s="166" t="s">
        <v>2524</v>
      </c>
      <c r="H279" s="166" t="s">
        <v>2524</v>
      </c>
      <c r="I279" s="166" t="s">
        <v>2524</v>
      </c>
      <c r="J279" s="166" t="s">
        <v>2524</v>
      </c>
      <c r="K279" s="166" t="s">
        <v>4259</v>
      </c>
      <c r="L279" s="166" t="s">
        <v>2524</v>
      </c>
      <c r="M279" s="166">
        <v>153688</v>
      </c>
      <c r="N279" s="166" t="str">
        <f>_xlfn.IFNA(VLOOKUP($C279,'20201102 Property'!C:C,1,FALSE),"FR")</f>
        <v>HLA AB serologisch</v>
      </c>
    </row>
    <row r="280" spans="1:14" x14ac:dyDescent="0.45">
      <c r="A280" s="166" t="s">
        <v>4260</v>
      </c>
      <c r="B280" s="166" t="s">
        <v>5791</v>
      </c>
      <c r="C280" s="166" t="s">
        <v>5793</v>
      </c>
      <c r="D280" s="166" t="s">
        <v>1357</v>
      </c>
      <c r="E280" s="166" t="s">
        <v>2524</v>
      </c>
      <c r="F280" s="166" t="s">
        <v>366</v>
      </c>
      <c r="G280" s="166" t="s">
        <v>2524</v>
      </c>
      <c r="H280" s="166" t="s">
        <v>2524</v>
      </c>
      <c r="I280" s="166" t="s">
        <v>2524</v>
      </c>
      <c r="J280" s="166" t="s">
        <v>2524</v>
      </c>
      <c r="K280" s="166" t="s">
        <v>4260</v>
      </c>
      <c r="L280" s="166" t="s">
        <v>2524</v>
      </c>
      <c r="M280" s="166">
        <v>167071</v>
      </c>
      <c r="N280" s="166" t="str">
        <f>_xlfn.IFNA(VLOOKUP($C280,'20201102 Property'!C:C,1,FALSE),"FR")</f>
        <v>HLA AB serologisch via 520B</v>
      </c>
    </row>
    <row r="281" spans="1:14" x14ac:dyDescent="0.45">
      <c r="A281" s="166" t="s">
        <v>4261</v>
      </c>
      <c r="B281" s="166" t="s">
        <v>5791</v>
      </c>
      <c r="C281" s="166" t="s">
        <v>5794</v>
      </c>
      <c r="D281" s="166" t="s">
        <v>1357</v>
      </c>
      <c r="E281" s="166" t="s">
        <v>2524</v>
      </c>
      <c r="F281" s="166" t="s">
        <v>366</v>
      </c>
      <c r="G281" s="166" t="s">
        <v>2524</v>
      </c>
      <c r="H281" s="166" t="s">
        <v>2524</v>
      </c>
      <c r="I281" s="166" t="s">
        <v>2524</v>
      </c>
      <c r="J281" s="166" t="s">
        <v>2524</v>
      </c>
      <c r="K281" s="166" t="s">
        <v>4261</v>
      </c>
      <c r="L281" s="166" t="s">
        <v>2524</v>
      </c>
      <c r="M281" s="166">
        <v>167080</v>
      </c>
      <c r="N281" s="166" t="str">
        <f>_xlfn.IFNA(VLOOKUP($C281,'20201102 Property'!C:C,1,FALSE),"FR")</f>
        <v>HLA AB serologisch via 700B</v>
      </c>
    </row>
    <row r="282" spans="1:14" x14ac:dyDescent="0.45">
      <c r="A282" s="166" t="s">
        <v>4262</v>
      </c>
      <c r="B282" s="166" t="s">
        <v>5791</v>
      </c>
      <c r="C282" s="166" t="s">
        <v>5795</v>
      </c>
      <c r="D282" s="166" t="s">
        <v>1357</v>
      </c>
      <c r="E282" s="166" t="s">
        <v>2524</v>
      </c>
      <c r="F282" s="166" t="s">
        <v>366</v>
      </c>
      <c r="G282" s="166" t="s">
        <v>2524</v>
      </c>
      <c r="H282" s="166" t="s">
        <v>2524</v>
      </c>
      <c r="I282" s="166" t="s">
        <v>2524</v>
      </c>
      <c r="J282" s="166" t="s">
        <v>2524</v>
      </c>
      <c r="K282" s="166" t="s">
        <v>4262</v>
      </c>
      <c r="L282" s="166" t="s">
        <v>2524</v>
      </c>
      <c r="M282" s="166">
        <v>167109</v>
      </c>
      <c r="N282" s="166" t="str">
        <f>_xlfn.IFNA(VLOOKUP($C282,'20201102 Property'!C:C,1,FALSE),"FR")</f>
        <v>HLA AB serologisch via 810B</v>
      </c>
    </row>
    <row r="283" spans="1:14" x14ac:dyDescent="0.45">
      <c r="A283" s="166" t="s">
        <v>4263</v>
      </c>
      <c r="B283" s="166" t="s">
        <v>5791</v>
      </c>
      <c r="C283" s="166" t="s">
        <v>5796</v>
      </c>
      <c r="D283" s="166" t="s">
        <v>1357</v>
      </c>
      <c r="E283" s="166" t="s">
        <v>2524</v>
      </c>
      <c r="F283" s="166" t="s">
        <v>366</v>
      </c>
      <c r="G283" s="166" t="s">
        <v>2524</v>
      </c>
      <c r="H283" s="166" t="s">
        <v>2524</v>
      </c>
      <c r="I283" s="166" t="s">
        <v>2524</v>
      </c>
      <c r="J283" s="166" t="s">
        <v>2524</v>
      </c>
      <c r="K283" s="166" t="s">
        <v>4263</v>
      </c>
      <c r="L283" s="166" t="s">
        <v>2524</v>
      </c>
      <c r="M283" s="166">
        <v>167306</v>
      </c>
      <c r="N283" s="166" t="str">
        <f>_xlfn.IFNA(VLOOKUP($C283,'20201102 Property'!C:C,1,FALSE),"FR")</f>
        <v>HLA AB serologisch via 9911B</v>
      </c>
    </row>
    <row r="284" spans="1:14" hidden="1" x14ac:dyDescent="0.45">
      <c r="A284" s="166" t="s">
        <v>2173</v>
      </c>
      <c r="B284" s="166" t="s">
        <v>8731</v>
      </c>
      <c r="C284" s="166" t="s">
        <v>4264</v>
      </c>
      <c r="D284" s="166" t="s">
        <v>185</v>
      </c>
      <c r="E284" s="166" t="s">
        <v>2524</v>
      </c>
      <c r="F284" s="166" t="s">
        <v>2798</v>
      </c>
      <c r="G284" s="166" t="s">
        <v>2524</v>
      </c>
      <c r="H284" s="166" t="s">
        <v>8851</v>
      </c>
      <c r="I284" s="166" t="s">
        <v>2524</v>
      </c>
      <c r="J284" s="166" t="s">
        <v>3243</v>
      </c>
      <c r="K284" s="166" t="s">
        <v>3240</v>
      </c>
      <c r="L284" s="166" t="s">
        <v>2524</v>
      </c>
      <c r="M284" s="166">
        <v>2170038</v>
      </c>
      <c r="N284" s="166" t="str">
        <f>_xlfn.IFNA(VLOOKUP($C284,'20201102 Property'!C:C,1,FALSE),"FR")</f>
        <v>FR</v>
      </c>
    </row>
    <row r="285" spans="1:14" x14ac:dyDescent="0.45">
      <c r="A285" s="166" t="s">
        <v>116</v>
      </c>
      <c r="B285" s="166" t="s">
        <v>5797</v>
      </c>
      <c r="C285" s="166" t="s">
        <v>5798</v>
      </c>
      <c r="D285" s="166" t="s">
        <v>185</v>
      </c>
      <c r="E285" s="166" t="s">
        <v>2524</v>
      </c>
      <c r="F285" s="166" t="s">
        <v>366</v>
      </c>
      <c r="G285" s="166" t="s">
        <v>2524</v>
      </c>
      <c r="H285" s="166" t="s">
        <v>2524</v>
      </c>
      <c r="I285" s="166" t="s">
        <v>2524</v>
      </c>
      <c r="J285" s="166" t="s">
        <v>1825</v>
      </c>
      <c r="K285" s="166" t="s">
        <v>116</v>
      </c>
      <c r="L285" s="166" t="s">
        <v>2524</v>
      </c>
      <c r="M285" s="166">
        <v>20947</v>
      </c>
      <c r="N285" s="166" t="str">
        <f>_xlfn.IFNA(VLOOKUP($C285,'20201102 Property'!C:C,1,FALSE),"FR")</f>
        <v>Serum rondgestuurd:</v>
      </c>
    </row>
    <row r="286" spans="1:14" x14ac:dyDescent="0.45">
      <c r="A286" s="166" t="s">
        <v>4265</v>
      </c>
      <c r="B286" s="166" t="s">
        <v>4265</v>
      </c>
      <c r="C286" s="166" t="s">
        <v>5799</v>
      </c>
      <c r="D286" s="166" t="s">
        <v>185</v>
      </c>
      <c r="E286" s="166" t="s">
        <v>2524</v>
      </c>
      <c r="F286" s="166" t="s">
        <v>366</v>
      </c>
      <c r="G286" s="166" t="s">
        <v>404</v>
      </c>
      <c r="H286" s="166" t="s">
        <v>2524</v>
      </c>
      <c r="I286" s="166" t="s">
        <v>2524</v>
      </c>
      <c r="J286" s="166" t="s">
        <v>2524</v>
      </c>
      <c r="K286" s="166" t="s">
        <v>4265</v>
      </c>
      <c r="L286" s="166" t="s">
        <v>2524</v>
      </c>
      <c r="M286" s="166">
        <v>20944</v>
      </c>
      <c r="N286" s="166" t="str">
        <f>_xlfn.IFNA(VLOOKUP($C286,'20201102 Property'!C:C,1,FALSE),"FR")</f>
        <v>Cytotoxische antistoffen</v>
      </c>
    </row>
    <row r="287" spans="1:14" x14ac:dyDescent="0.45">
      <c r="A287" s="166" t="s">
        <v>86</v>
      </c>
      <c r="B287" s="166" t="s">
        <v>86</v>
      </c>
      <c r="C287" s="166" t="s">
        <v>5800</v>
      </c>
      <c r="D287" s="166" t="s">
        <v>1357</v>
      </c>
      <c r="E287" s="166" t="s">
        <v>2524</v>
      </c>
      <c r="F287" s="166" t="s">
        <v>366</v>
      </c>
      <c r="G287" s="166" t="s">
        <v>2524</v>
      </c>
      <c r="H287" s="166" t="s">
        <v>2524</v>
      </c>
      <c r="I287" s="166" t="s">
        <v>2524</v>
      </c>
      <c r="J287" s="166" t="s">
        <v>1817</v>
      </c>
      <c r="K287" s="166" t="s">
        <v>86</v>
      </c>
      <c r="L287" s="166" t="s">
        <v>2524</v>
      </c>
      <c r="M287" s="166">
        <v>2064434</v>
      </c>
      <c r="N287" s="166" t="str">
        <f>_xlfn.IFNA(VLOOKUP($C287,'20201102 Property'!C:C,1,FALSE),"FR")</f>
        <v>Toe te voegen acceptable antigens</v>
      </c>
    </row>
    <row r="288" spans="1:14" x14ac:dyDescent="0.45">
      <c r="A288" s="166" t="s">
        <v>7710</v>
      </c>
      <c r="B288" s="166" t="s">
        <v>7710</v>
      </c>
      <c r="C288" s="166" t="s">
        <v>7710</v>
      </c>
      <c r="D288" s="166" t="s">
        <v>1357</v>
      </c>
      <c r="E288" s="166" t="s">
        <v>2524</v>
      </c>
      <c r="F288" s="166" t="s">
        <v>366</v>
      </c>
      <c r="G288" s="166" t="s">
        <v>2524</v>
      </c>
      <c r="H288" s="166" t="s">
        <v>2524</v>
      </c>
      <c r="I288" s="166" t="s">
        <v>2524</v>
      </c>
      <c r="J288" s="166" t="s">
        <v>2524</v>
      </c>
      <c r="K288" s="166" t="s">
        <v>7710</v>
      </c>
      <c r="L288" s="166" t="s">
        <v>2524</v>
      </c>
      <c r="M288" s="166">
        <v>5451920</v>
      </c>
      <c r="N288" s="166" t="str">
        <f>_xlfn.IFNA(VLOOKUP($C288,'20201102 Property'!C:C,1,FALSE),"FR")</f>
        <v>ACTIE+</v>
      </c>
    </row>
    <row r="289" spans="1:14" x14ac:dyDescent="0.45">
      <c r="A289" s="166" t="s">
        <v>4266</v>
      </c>
      <c r="B289" s="166" t="s">
        <v>4266</v>
      </c>
      <c r="C289" s="166" t="s">
        <v>5801</v>
      </c>
      <c r="D289" s="166" t="s">
        <v>1357</v>
      </c>
      <c r="E289" s="166" t="s">
        <v>2524</v>
      </c>
      <c r="F289" s="166" t="s">
        <v>366</v>
      </c>
      <c r="G289" s="166" t="s">
        <v>2524</v>
      </c>
      <c r="H289" s="166" t="s">
        <v>2524</v>
      </c>
      <c r="I289" s="166" t="s">
        <v>2524</v>
      </c>
      <c r="J289" s="166" t="s">
        <v>2524</v>
      </c>
      <c r="K289" s="166" t="s">
        <v>4266</v>
      </c>
      <c r="L289" s="166" t="s">
        <v>2524</v>
      </c>
      <c r="M289" s="166">
        <v>3298981</v>
      </c>
      <c r="N289" s="166" t="str">
        <f>_xlfn.IFNA(VLOOKUP($C289,'20201102 Property'!C:C,1,FALSE),"FR")</f>
        <v>Afvuldatum AD (water)</v>
      </c>
    </row>
    <row r="290" spans="1:14" x14ac:dyDescent="0.45">
      <c r="A290" s="166" t="s">
        <v>4267</v>
      </c>
      <c r="B290" s="166" t="s">
        <v>4267</v>
      </c>
      <c r="C290" s="166" t="s">
        <v>5802</v>
      </c>
      <c r="D290" s="166" t="s">
        <v>1357</v>
      </c>
      <c r="E290" s="166" t="s">
        <v>2524</v>
      </c>
      <c r="F290" s="166" t="s">
        <v>366</v>
      </c>
      <c r="G290" s="166" t="s">
        <v>2524</v>
      </c>
      <c r="H290" s="166" t="s">
        <v>2524</v>
      </c>
      <c r="I290" s="166" t="s">
        <v>2524</v>
      </c>
      <c r="J290" s="166" t="s">
        <v>2524</v>
      </c>
      <c r="K290" s="166" t="s">
        <v>4267</v>
      </c>
      <c r="L290" s="166" t="s">
        <v>2524</v>
      </c>
      <c r="M290" s="166">
        <v>3425922</v>
      </c>
      <c r="N290" s="166" t="str">
        <f>_xlfn.IFNA(VLOOKUP($C290,'20201102 Property'!C:C,1,FALSE),"FR")</f>
        <v>Reagens AG01</v>
      </c>
    </row>
    <row r="291" spans="1:14" x14ac:dyDescent="0.45">
      <c r="A291" s="166" t="s">
        <v>4268</v>
      </c>
      <c r="B291" s="166" t="s">
        <v>4268</v>
      </c>
      <c r="C291" s="166" t="s">
        <v>5803</v>
      </c>
      <c r="D291" s="166" t="s">
        <v>1357</v>
      </c>
      <c r="E291" s="166" t="s">
        <v>2524</v>
      </c>
      <c r="F291" s="166" t="s">
        <v>366</v>
      </c>
      <c r="G291" s="166" t="s">
        <v>2524</v>
      </c>
      <c r="H291" s="166" t="s">
        <v>2524</v>
      </c>
      <c r="I291" s="166" t="s">
        <v>2524</v>
      </c>
      <c r="J291" s="166" t="s">
        <v>2524</v>
      </c>
      <c r="K291" s="166" t="s">
        <v>4268</v>
      </c>
      <c r="L291" s="166" t="s">
        <v>2524</v>
      </c>
      <c r="M291" s="166">
        <v>3425927</v>
      </c>
      <c r="N291" s="166" t="str">
        <f>_xlfn.IFNA(VLOOKUP($C291,'20201102 Property'!C:C,1,FALSE),"FR")</f>
        <v>Reagens AG02</v>
      </c>
    </row>
    <row r="292" spans="1:14" x14ac:dyDescent="0.45">
      <c r="A292" s="166" t="s">
        <v>4269</v>
      </c>
      <c r="B292" s="166" t="s">
        <v>4269</v>
      </c>
      <c r="C292" s="166" t="s">
        <v>5804</v>
      </c>
      <c r="D292" s="166" t="s">
        <v>1357</v>
      </c>
      <c r="E292" s="166" t="s">
        <v>2524</v>
      </c>
      <c r="F292" s="166" t="s">
        <v>366</v>
      </c>
      <c r="G292" s="166" t="s">
        <v>2524</v>
      </c>
      <c r="H292" s="166" t="s">
        <v>2524</v>
      </c>
      <c r="I292" s="166" t="s">
        <v>2524</v>
      </c>
      <c r="J292" s="166" t="s">
        <v>2524</v>
      </c>
      <c r="K292" s="166" t="s">
        <v>4269</v>
      </c>
      <c r="L292" s="166" t="s">
        <v>2524</v>
      </c>
      <c r="M292" s="166">
        <v>3425984</v>
      </c>
      <c r="N292" s="166" t="str">
        <f>_xlfn.IFNA(VLOOKUP($C292,'20201102 Property'!C:C,1,FALSE),"FR")</f>
        <v>Reagens AG03</v>
      </c>
    </row>
    <row r="293" spans="1:14" x14ac:dyDescent="0.45">
      <c r="A293" s="166" t="s">
        <v>4270</v>
      </c>
      <c r="B293" s="166" t="s">
        <v>4270</v>
      </c>
      <c r="C293" s="166" t="s">
        <v>5805</v>
      </c>
      <c r="D293" s="166" t="s">
        <v>1357</v>
      </c>
      <c r="E293" s="166" t="s">
        <v>2524</v>
      </c>
      <c r="F293" s="166" t="s">
        <v>366</v>
      </c>
      <c r="G293" s="166" t="s">
        <v>2524</v>
      </c>
      <c r="H293" s="166" t="s">
        <v>2524</v>
      </c>
      <c r="I293" s="166" t="s">
        <v>2524</v>
      </c>
      <c r="J293" s="166" t="s">
        <v>2524</v>
      </c>
      <c r="K293" s="166" t="s">
        <v>4270</v>
      </c>
      <c r="L293" s="166" t="s">
        <v>2524</v>
      </c>
      <c r="M293" s="166">
        <v>3425989</v>
      </c>
      <c r="N293" s="166" t="str">
        <f>_xlfn.IFNA(VLOOKUP($C293,'20201102 Property'!C:C,1,FALSE),"FR")</f>
        <v>Reagens AG04</v>
      </c>
    </row>
    <row r="294" spans="1:14" x14ac:dyDescent="0.45">
      <c r="A294" s="166" t="s">
        <v>4271</v>
      </c>
      <c r="B294" s="166" t="s">
        <v>4271</v>
      </c>
      <c r="C294" s="166" t="s">
        <v>5806</v>
      </c>
      <c r="D294" s="166" t="s">
        <v>1357</v>
      </c>
      <c r="E294" s="166" t="s">
        <v>2524</v>
      </c>
      <c r="F294" s="166" t="s">
        <v>366</v>
      </c>
      <c r="G294" s="166" t="s">
        <v>2524</v>
      </c>
      <c r="H294" s="166" t="s">
        <v>2524</v>
      </c>
      <c r="I294" s="166" t="s">
        <v>2524</v>
      </c>
      <c r="J294" s="166" t="s">
        <v>2524</v>
      </c>
      <c r="K294" s="166" t="s">
        <v>4271</v>
      </c>
      <c r="L294" s="166" t="s">
        <v>2524</v>
      </c>
      <c r="M294" s="166">
        <v>3425994</v>
      </c>
      <c r="N294" s="166" t="str">
        <f>_xlfn.IFNA(VLOOKUP($C294,'20201102 Property'!C:C,1,FALSE),"FR")</f>
        <v>Reagens AG05</v>
      </c>
    </row>
    <row r="295" spans="1:14" x14ac:dyDescent="0.45">
      <c r="A295" s="166" t="s">
        <v>4272</v>
      </c>
      <c r="B295" s="166" t="s">
        <v>4272</v>
      </c>
      <c r="C295" s="166" t="s">
        <v>5807</v>
      </c>
      <c r="D295" s="166" t="s">
        <v>1357</v>
      </c>
      <c r="E295" s="166" t="s">
        <v>2524</v>
      </c>
      <c r="F295" s="166" t="s">
        <v>366</v>
      </c>
      <c r="G295" s="166" t="s">
        <v>2524</v>
      </c>
      <c r="H295" s="166" t="s">
        <v>2524</v>
      </c>
      <c r="I295" s="166" t="s">
        <v>2524</v>
      </c>
      <c r="J295" s="166" t="s">
        <v>2524</v>
      </c>
      <c r="K295" s="166" t="s">
        <v>4272</v>
      </c>
      <c r="L295" s="166" t="s">
        <v>2524</v>
      </c>
      <c r="M295" s="166">
        <v>3425999</v>
      </c>
      <c r="N295" s="166" t="str">
        <f>_xlfn.IFNA(VLOOKUP($C295,'20201102 Property'!C:C,1,FALSE),"FR")</f>
        <v>Reagens AG06</v>
      </c>
    </row>
    <row r="296" spans="1:14" x14ac:dyDescent="0.45">
      <c r="A296" s="166" t="s">
        <v>4273</v>
      </c>
      <c r="B296" s="166" t="s">
        <v>4273</v>
      </c>
      <c r="C296" s="166" t="s">
        <v>5808</v>
      </c>
      <c r="D296" s="166" t="s">
        <v>1357</v>
      </c>
      <c r="E296" s="166" t="s">
        <v>2524</v>
      </c>
      <c r="F296" s="166" t="s">
        <v>366</v>
      </c>
      <c r="G296" s="166" t="s">
        <v>2524</v>
      </c>
      <c r="H296" s="166" t="s">
        <v>2524</v>
      </c>
      <c r="I296" s="166" t="s">
        <v>2524</v>
      </c>
      <c r="J296" s="166" t="s">
        <v>2524</v>
      </c>
      <c r="K296" s="166" t="s">
        <v>4273</v>
      </c>
      <c r="L296" s="166" t="s">
        <v>2524</v>
      </c>
      <c r="M296" s="166">
        <v>3426005</v>
      </c>
      <c r="N296" s="166" t="str">
        <f>_xlfn.IFNA(VLOOKUP($C296,'20201102 Property'!C:C,1,FALSE),"FR")</f>
        <v>Reagens AG07</v>
      </c>
    </row>
    <row r="297" spans="1:14" x14ac:dyDescent="0.45">
      <c r="A297" s="166" t="s">
        <v>4274</v>
      </c>
      <c r="B297" s="166" t="s">
        <v>4274</v>
      </c>
      <c r="C297" s="166" t="s">
        <v>5809</v>
      </c>
      <c r="D297" s="166" t="s">
        <v>1357</v>
      </c>
      <c r="E297" s="166" t="s">
        <v>2524</v>
      </c>
      <c r="F297" s="166" t="s">
        <v>366</v>
      </c>
      <c r="G297" s="166" t="s">
        <v>2524</v>
      </c>
      <c r="H297" s="166" t="s">
        <v>2524</v>
      </c>
      <c r="I297" s="166" t="s">
        <v>2524</v>
      </c>
      <c r="J297" s="166" t="s">
        <v>2524</v>
      </c>
      <c r="K297" s="166" t="s">
        <v>4274</v>
      </c>
      <c r="L297" s="166" t="s">
        <v>2524</v>
      </c>
      <c r="M297" s="166">
        <v>3426010</v>
      </c>
      <c r="N297" s="166" t="str">
        <f>_xlfn.IFNA(VLOOKUP($C297,'20201102 Property'!C:C,1,FALSE),"FR")</f>
        <v>Reagens AG08</v>
      </c>
    </row>
    <row r="298" spans="1:14" x14ac:dyDescent="0.45">
      <c r="A298" s="166" t="s">
        <v>4275</v>
      </c>
      <c r="B298" s="166" t="s">
        <v>4275</v>
      </c>
      <c r="C298" s="166" t="s">
        <v>5810</v>
      </c>
      <c r="D298" s="166" t="s">
        <v>1357</v>
      </c>
      <c r="E298" s="166" t="s">
        <v>2524</v>
      </c>
      <c r="F298" s="166" t="s">
        <v>366</v>
      </c>
      <c r="G298" s="166" t="s">
        <v>2524</v>
      </c>
      <c r="H298" s="166" t="s">
        <v>2524</v>
      </c>
      <c r="I298" s="166" t="s">
        <v>2524</v>
      </c>
      <c r="J298" s="166" t="s">
        <v>2524</v>
      </c>
      <c r="K298" s="166" t="s">
        <v>4275</v>
      </c>
      <c r="L298" s="166" t="s">
        <v>2524</v>
      </c>
      <c r="M298" s="166">
        <v>3426015</v>
      </c>
      <c r="N298" s="166" t="str">
        <f>_xlfn.IFNA(VLOOKUP($C298,'20201102 Property'!C:C,1,FALSE),"FR")</f>
        <v>Reagens AG09</v>
      </c>
    </row>
    <row r="299" spans="1:14" x14ac:dyDescent="0.45">
      <c r="A299" s="166" t="s">
        <v>4276</v>
      </c>
      <c r="B299" s="166" t="s">
        <v>4276</v>
      </c>
      <c r="C299" s="166" t="s">
        <v>5811</v>
      </c>
      <c r="D299" s="166" t="s">
        <v>1357</v>
      </c>
      <c r="E299" s="166" t="s">
        <v>2524</v>
      </c>
      <c r="F299" s="166" t="s">
        <v>366</v>
      </c>
      <c r="G299" s="166" t="s">
        <v>2524</v>
      </c>
      <c r="H299" s="166" t="s">
        <v>2524</v>
      </c>
      <c r="I299" s="166" t="s">
        <v>2524</v>
      </c>
      <c r="J299" s="166" t="s">
        <v>2524</v>
      </c>
      <c r="K299" s="166" t="s">
        <v>4276</v>
      </c>
      <c r="L299" s="166" t="s">
        <v>2524</v>
      </c>
      <c r="M299" s="166">
        <v>3426020</v>
      </c>
      <c r="N299" s="166" t="str">
        <f>_xlfn.IFNA(VLOOKUP($C299,'20201102 Property'!C:C,1,FALSE),"FR")</f>
        <v>Reagens AG10</v>
      </c>
    </row>
    <row r="300" spans="1:14" x14ac:dyDescent="0.45">
      <c r="A300" s="166" t="s">
        <v>4277</v>
      </c>
      <c r="B300" s="166" t="s">
        <v>4277</v>
      </c>
      <c r="C300" s="166" t="s">
        <v>5812</v>
      </c>
      <c r="D300" s="166" t="s">
        <v>1357</v>
      </c>
      <c r="E300" s="166" t="s">
        <v>2524</v>
      </c>
      <c r="F300" s="166" t="s">
        <v>366</v>
      </c>
      <c r="G300" s="166" t="s">
        <v>2524</v>
      </c>
      <c r="H300" s="166" t="s">
        <v>2524</v>
      </c>
      <c r="I300" s="166" t="s">
        <v>2524</v>
      </c>
      <c r="J300" s="166" t="s">
        <v>2524</v>
      </c>
      <c r="K300" s="166" t="s">
        <v>4277</v>
      </c>
      <c r="L300" s="166" t="s">
        <v>2524</v>
      </c>
      <c r="M300" s="166">
        <v>3426025</v>
      </c>
      <c r="N300" s="166" t="str">
        <f>_xlfn.IFNA(VLOOKUP($C300,'20201102 Property'!C:C,1,FALSE),"FR")</f>
        <v>Reagens AG11</v>
      </c>
    </row>
    <row r="301" spans="1:14" x14ac:dyDescent="0.45">
      <c r="A301" s="166" t="s">
        <v>4278</v>
      </c>
      <c r="B301" s="166" t="s">
        <v>4278</v>
      </c>
      <c r="C301" s="166" t="s">
        <v>5813</v>
      </c>
      <c r="D301" s="166" t="s">
        <v>1357</v>
      </c>
      <c r="E301" s="166" t="s">
        <v>2524</v>
      </c>
      <c r="F301" s="166" t="s">
        <v>366</v>
      </c>
      <c r="G301" s="166" t="s">
        <v>2524</v>
      </c>
      <c r="H301" s="166" t="s">
        <v>2524</v>
      </c>
      <c r="I301" s="166" t="s">
        <v>2524</v>
      </c>
      <c r="J301" s="166" t="s">
        <v>2524</v>
      </c>
      <c r="K301" s="166" t="s">
        <v>4278</v>
      </c>
      <c r="L301" s="166" t="s">
        <v>2524</v>
      </c>
      <c r="M301" s="166">
        <v>3426030</v>
      </c>
      <c r="N301" s="166" t="str">
        <f>_xlfn.IFNA(VLOOKUP($C301,'20201102 Property'!C:C,1,FALSE),"FR")</f>
        <v>Reagens AG12</v>
      </c>
    </row>
    <row r="302" spans="1:14" x14ac:dyDescent="0.45">
      <c r="A302" s="166" t="s">
        <v>4279</v>
      </c>
      <c r="B302" s="166" t="s">
        <v>4279</v>
      </c>
      <c r="C302" s="166" t="s">
        <v>5814</v>
      </c>
      <c r="D302" s="166" t="s">
        <v>1357</v>
      </c>
      <c r="E302" s="166" t="s">
        <v>2524</v>
      </c>
      <c r="F302" s="166" t="s">
        <v>366</v>
      </c>
      <c r="G302" s="166" t="s">
        <v>2524</v>
      </c>
      <c r="H302" s="166" t="s">
        <v>2524</v>
      </c>
      <c r="I302" s="166" t="s">
        <v>2524</v>
      </c>
      <c r="J302" s="166" t="s">
        <v>2524</v>
      </c>
      <c r="K302" s="166" t="s">
        <v>4279</v>
      </c>
      <c r="L302" s="166" t="s">
        <v>2524</v>
      </c>
      <c r="M302" s="166">
        <v>3426037</v>
      </c>
      <c r="N302" s="166" t="str">
        <f>_xlfn.IFNA(VLOOKUP($C302,'20201102 Property'!C:C,1,FALSE),"FR")</f>
        <v>Reagens AL01</v>
      </c>
    </row>
    <row r="303" spans="1:14" x14ac:dyDescent="0.45">
      <c r="A303" s="166" t="s">
        <v>117</v>
      </c>
      <c r="B303" s="166" t="s">
        <v>5815</v>
      </c>
      <c r="C303" s="166" t="s">
        <v>5816</v>
      </c>
      <c r="D303" s="166" t="s">
        <v>185</v>
      </c>
      <c r="E303" s="166" t="s">
        <v>2524</v>
      </c>
      <c r="F303" s="166" t="s">
        <v>366</v>
      </c>
      <c r="G303" s="166" t="s">
        <v>2524</v>
      </c>
      <c r="H303" s="166" t="s">
        <v>2524</v>
      </c>
      <c r="I303" s="166" t="s">
        <v>2524</v>
      </c>
      <c r="J303" s="166" t="s">
        <v>2524</v>
      </c>
      <c r="K303" s="166" t="s">
        <v>117</v>
      </c>
      <c r="L303" s="166" t="s">
        <v>2524</v>
      </c>
      <c r="M303" s="166">
        <v>1569</v>
      </c>
      <c r="N303" s="166" t="str">
        <f>_xlfn.IFNA(VLOOKUP($C303,'20201102 Property'!C:C,1,FALSE),"FR")</f>
        <v>Kruisproef met donor zonder DTT</v>
      </c>
    </row>
    <row r="304" spans="1:14" x14ac:dyDescent="0.45">
      <c r="A304" s="166" t="s">
        <v>119</v>
      </c>
      <c r="B304" s="166" t="s">
        <v>5817</v>
      </c>
      <c r="C304" s="166" t="s">
        <v>5818</v>
      </c>
      <c r="D304" s="166" t="s">
        <v>185</v>
      </c>
      <c r="E304" s="166" t="s">
        <v>2524</v>
      </c>
      <c r="F304" s="166" t="s">
        <v>366</v>
      </c>
      <c r="G304" s="166" t="s">
        <v>2524</v>
      </c>
      <c r="H304" s="166" t="s">
        <v>2524</v>
      </c>
      <c r="I304" s="166" t="s">
        <v>2524</v>
      </c>
      <c r="J304" s="166" t="s">
        <v>2524</v>
      </c>
      <c r="K304" s="166" t="s">
        <v>119</v>
      </c>
      <c r="L304" s="166" t="s">
        <v>2524</v>
      </c>
      <c r="M304" s="166">
        <v>1566</v>
      </c>
      <c r="N304" s="166" t="str">
        <f>_xlfn.IFNA(VLOOKUP($C304,'20201102 Property'!C:C,1,FALSE),"FR")</f>
        <v>Kruisproef met donor met DTT</v>
      </c>
    </row>
    <row r="305" spans="1:14" x14ac:dyDescent="0.45">
      <c r="A305" s="166" t="s">
        <v>7</v>
      </c>
      <c r="B305" s="166" t="s">
        <v>5819</v>
      </c>
      <c r="C305" s="166" t="s">
        <v>1617</v>
      </c>
      <c r="D305" s="166" t="s">
        <v>185</v>
      </c>
      <c r="E305" s="166" t="s">
        <v>2524</v>
      </c>
      <c r="F305" s="166" t="s">
        <v>2798</v>
      </c>
      <c r="G305" s="166" t="s">
        <v>102</v>
      </c>
      <c r="H305" s="166" t="s">
        <v>8852</v>
      </c>
      <c r="I305" s="166" t="s">
        <v>8852</v>
      </c>
      <c r="J305" s="166" t="s">
        <v>1985</v>
      </c>
      <c r="K305" s="166" t="s">
        <v>431</v>
      </c>
      <c r="L305" s="166" t="s">
        <v>2524</v>
      </c>
      <c r="M305" s="166">
        <v>179</v>
      </c>
      <c r="N305" s="166" t="str">
        <f>_xlfn.IFNA(VLOOKUP($C305,'20201102 Property'!C:C,1,FALSE),"FR")</f>
        <v>HLA-A allel 1 (lage resolutie)</v>
      </c>
    </row>
    <row r="306" spans="1:14" x14ac:dyDescent="0.45">
      <c r="A306" s="166" t="s">
        <v>1247</v>
      </c>
      <c r="B306" s="166" t="s">
        <v>5820</v>
      </c>
      <c r="C306" s="166" t="s">
        <v>5820</v>
      </c>
      <c r="D306" s="166" t="s">
        <v>185</v>
      </c>
      <c r="E306" s="166" t="s">
        <v>2524</v>
      </c>
      <c r="F306" s="166" t="s">
        <v>366</v>
      </c>
      <c r="G306" s="166" t="s">
        <v>2524</v>
      </c>
      <c r="H306" s="166" t="s">
        <v>2524</v>
      </c>
      <c r="I306" s="166" t="s">
        <v>2524</v>
      </c>
      <c r="J306" s="166" t="s">
        <v>2034</v>
      </c>
      <c r="K306" s="166" t="s">
        <v>1247</v>
      </c>
      <c r="L306" s="166" t="s">
        <v>2524</v>
      </c>
      <c r="M306" s="166">
        <v>3101560</v>
      </c>
      <c r="N306" s="166" t="str">
        <f>_xlfn.IFNA(VLOOKUP($C306,'20201102 Property'!C:C,1,FALSE),"FR")</f>
        <v>Am1 ext</v>
      </c>
    </row>
    <row r="307" spans="1:14" x14ac:dyDescent="0.45">
      <c r="A307" s="166" t="s">
        <v>4280</v>
      </c>
      <c r="B307" s="166" t="s">
        <v>5821</v>
      </c>
      <c r="C307" s="166" t="s">
        <v>5822</v>
      </c>
      <c r="D307" s="166" t="s">
        <v>1357</v>
      </c>
      <c r="E307" s="166" t="s">
        <v>2524</v>
      </c>
      <c r="F307" s="166" t="s">
        <v>366</v>
      </c>
      <c r="G307" s="166" t="s">
        <v>102</v>
      </c>
      <c r="H307" s="166" t="s">
        <v>2524</v>
      </c>
      <c r="I307" s="166" t="s">
        <v>2524</v>
      </c>
      <c r="J307" s="166" t="s">
        <v>2524</v>
      </c>
      <c r="K307" s="166" t="s">
        <v>4280</v>
      </c>
      <c r="L307" s="166" t="s">
        <v>2524</v>
      </c>
      <c r="M307" s="166">
        <v>1512155</v>
      </c>
      <c r="N307" s="166" t="str">
        <f>_xlfn.IFNA(VLOOKUP($C307,'20201102 Property'!C:C,1,FALSE),"FR")</f>
        <v>HLA-A (allel groep 1)</v>
      </c>
    </row>
    <row r="308" spans="1:14" x14ac:dyDescent="0.45">
      <c r="A308" s="166" t="s">
        <v>4281</v>
      </c>
      <c r="B308" s="166" t="s">
        <v>5823</v>
      </c>
      <c r="C308" s="166" t="s">
        <v>5824</v>
      </c>
      <c r="D308" s="166" t="s">
        <v>1357</v>
      </c>
      <c r="E308" s="166" t="s">
        <v>2524</v>
      </c>
      <c r="F308" s="166" t="s">
        <v>366</v>
      </c>
      <c r="G308" s="166" t="s">
        <v>102</v>
      </c>
      <c r="H308" s="166" t="s">
        <v>2524</v>
      </c>
      <c r="I308" s="166" t="s">
        <v>2524</v>
      </c>
      <c r="J308" s="166" t="s">
        <v>2524</v>
      </c>
      <c r="K308" s="166" t="s">
        <v>4281</v>
      </c>
      <c r="L308" s="166" t="s">
        <v>2524</v>
      </c>
      <c r="M308" s="166">
        <v>1512069</v>
      </c>
      <c r="N308" s="166" t="str">
        <f>_xlfn.IFNA(VLOOKUP($C308,'20201102 Property'!C:C,1,FALSE),"FR")</f>
        <v>HLA-A (NMDP code 1)</v>
      </c>
    </row>
    <row r="309" spans="1:14" x14ac:dyDescent="0.45">
      <c r="A309" s="166" t="s">
        <v>8695</v>
      </c>
      <c r="B309" s="166" t="s">
        <v>8732</v>
      </c>
      <c r="C309" s="166" t="s">
        <v>1617</v>
      </c>
      <c r="D309" s="166" t="s">
        <v>185</v>
      </c>
      <c r="E309" s="166" t="s">
        <v>2524</v>
      </c>
      <c r="F309" s="166" t="s">
        <v>2798</v>
      </c>
      <c r="G309" s="166" t="s">
        <v>102</v>
      </c>
      <c r="H309" s="166" t="s">
        <v>8852</v>
      </c>
      <c r="I309" s="166" t="s">
        <v>8852</v>
      </c>
      <c r="J309" s="166" t="s">
        <v>8806</v>
      </c>
      <c r="K309" s="166" t="s">
        <v>8695</v>
      </c>
      <c r="L309" s="166" t="s">
        <v>2524</v>
      </c>
      <c r="M309" s="166">
        <v>8823030</v>
      </c>
      <c r="N309" s="166" t="str">
        <f>_xlfn.IFNA(VLOOKUP($C309,'20201102 Property'!C:C,1,FALSE),"FR")</f>
        <v>HLA-A allel 1 (lage resolutie)</v>
      </c>
    </row>
    <row r="310" spans="1:14" x14ac:dyDescent="0.45">
      <c r="A310" s="166" t="s">
        <v>183</v>
      </c>
      <c r="B310" s="166" t="s">
        <v>5825</v>
      </c>
      <c r="C310" s="166" t="s">
        <v>1370</v>
      </c>
      <c r="D310" s="166" t="s">
        <v>185</v>
      </c>
      <c r="E310" s="166" t="s">
        <v>2524</v>
      </c>
      <c r="F310" s="166" t="s">
        <v>366</v>
      </c>
      <c r="G310" s="166" t="s">
        <v>2524</v>
      </c>
      <c r="H310" s="166" t="s">
        <v>8852</v>
      </c>
      <c r="I310" s="166" t="s">
        <v>8852</v>
      </c>
      <c r="J310" s="166" t="s">
        <v>1987</v>
      </c>
      <c r="K310" s="166" t="s">
        <v>183</v>
      </c>
      <c r="L310" s="166" t="s">
        <v>2524</v>
      </c>
      <c r="M310" s="166">
        <v>3099458</v>
      </c>
      <c r="N310" s="166" t="str">
        <f>_xlfn.IFNA(VLOOKUP($C310,'20201102 Property'!C:C,1,FALSE),"FR")</f>
        <v>HLA-A allel 1 (match det.)</v>
      </c>
    </row>
    <row r="311" spans="1:14" x14ac:dyDescent="0.45">
      <c r="A311" s="166" t="s">
        <v>1391</v>
      </c>
      <c r="B311" s="166" t="s">
        <v>5826</v>
      </c>
      <c r="C311" s="166" t="s">
        <v>1370</v>
      </c>
      <c r="D311" s="166" t="s">
        <v>185</v>
      </c>
      <c r="E311" s="166" t="s">
        <v>2524</v>
      </c>
      <c r="F311" s="166" t="s">
        <v>366</v>
      </c>
      <c r="G311" s="166" t="s">
        <v>2524</v>
      </c>
      <c r="H311" s="166" t="s">
        <v>8852</v>
      </c>
      <c r="I311" s="166" t="s">
        <v>8852</v>
      </c>
      <c r="J311" s="166" t="s">
        <v>1659</v>
      </c>
      <c r="K311" s="166" t="s">
        <v>1391</v>
      </c>
      <c r="L311" s="166" t="s">
        <v>2524</v>
      </c>
      <c r="M311" s="166">
        <v>3183067</v>
      </c>
      <c r="N311" s="166" t="str">
        <f>_xlfn.IFNA(VLOOKUP($C311,'20201102 Property'!C:C,1,FALSE),"FR")</f>
        <v>HLA-A allel 1 (match det.)</v>
      </c>
    </row>
    <row r="312" spans="1:14" x14ac:dyDescent="0.45">
      <c r="A312" s="166" t="s">
        <v>8</v>
      </c>
      <c r="B312" s="166" t="s">
        <v>5827</v>
      </c>
      <c r="C312" s="166" t="s">
        <v>1618</v>
      </c>
      <c r="D312" s="166" t="s">
        <v>185</v>
      </c>
      <c r="E312" s="166" t="s">
        <v>2524</v>
      </c>
      <c r="F312" s="166" t="s">
        <v>2798</v>
      </c>
      <c r="G312" s="166" t="s">
        <v>102</v>
      </c>
      <c r="H312" s="166" t="s">
        <v>8852</v>
      </c>
      <c r="I312" s="166" t="s">
        <v>8852</v>
      </c>
      <c r="J312" s="166" t="s">
        <v>1986</v>
      </c>
      <c r="K312" s="166" t="s">
        <v>432</v>
      </c>
      <c r="L312" s="166" t="s">
        <v>2524</v>
      </c>
      <c r="M312" s="166">
        <v>182</v>
      </c>
      <c r="N312" s="166" t="str">
        <f>_xlfn.IFNA(VLOOKUP($C312,'20201102 Property'!C:C,1,FALSE),"FR")</f>
        <v>HLA-A allel 2 (lage resolutie)</v>
      </c>
    </row>
    <row r="313" spans="1:14" x14ac:dyDescent="0.45">
      <c r="A313" s="166" t="s">
        <v>1248</v>
      </c>
      <c r="B313" s="166" t="s">
        <v>5828</v>
      </c>
      <c r="C313" s="166" t="s">
        <v>5828</v>
      </c>
      <c r="D313" s="166" t="s">
        <v>185</v>
      </c>
      <c r="E313" s="166" t="s">
        <v>2524</v>
      </c>
      <c r="F313" s="166" t="s">
        <v>366</v>
      </c>
      <c r="G313" s="166" t="s">
        <v>2524</v>
      </c>
      <c r="H313" s="166" t="s">
        <v>2524</v>
      </c>
      <c r="I313" s="166" t="s">
        <v>2524</v>
      </c>
      <c r="J313" s="166" t="s">
        <v>2035</v>
      </c>
      <c r="K313" s="166" t="s">
        <v>1248</v>
      </c>
      <c r="L313" s="166" t="s">
        <v>2524</v>
      </c>
      <c r="M313" s="166">
        <v>3101566</v>
      </c>
      <c r="N313" s="166" t="str">
        <f>_xlfn.IFNA(VLOOKUP($C313,'20201102 Property'!C:C,1,FALSE),"FR")</f>
        <v>Am2 ext</v>
      </c>
    </row>
    <row r="314" spans="1:14" x14ac:dyDescent="0.45">
      <c r="A314" s="166" t="s">
        <v>4282</v>
      </c>
      <c r="B314" s="166" t="s">
        <v>5829</v>
      </c>
      <c r="C314" s="166" t="s">
        <v>5830</v>
      </c>
      <c r="D314" s="166" t="s">
        <v>1357</v>
      </c>
      <c r="E314" s="166" t="s">
        <v>2524</v>
      </c>
      <c r="F314" s="166" t="s">
        <v>366</v>
      </c>
      <c r="G314" s="166" t="s">
        <v>102</v>
      </c>
      <c r="H314" s="166" t="s">
        <v>2524</v>
      </c>
      <c r="I314" s="166" t="s">
        <v>2524</v>
      </c>
      <c r="J314" s="166" t="s">
        <v>2524</v>
      </c>
      <c r="K314" s="166" t="s">
        <v>4282</v>
      </c>
      <c r="L314" s="166" t="s">
        <v>2524</v>
      </c>
      <c r="M314" s="166">
        <v>1512209</v>
      </c>
      <c r="N314" s="166" t="str">
        <f>_xlfn.IFNA(VLOOKUP($C314,'20201102 Property'!C:C,1,FALSE),"FR")</f>
        <v>HLA-A (allel groep 2)</v>
      </c>
    </row>
    <row r="315" spans="1:14" x14ac:dyDescent="0.45">
      <c r="A315" s="166" t="s">
        <v>4283</v>
      </c>
      <c r="B315" s="166" t="s">
        <v>5831</v>
      </c>
      <c r="C315" s="166" t="s">
        <v>5832</v>
      </c>
      <c r="D315" s="166" t="s">
        <v>1357</v>
      </c>
      <c r="E315" s="166" t="s">
        <v>2524</v>
      </c>
      <c r="F315" s="166" t="s">
        <v>366</v>
      </c>
      <c r="G315" s="166" t="s">
        <v>102</v>
      </c>
      <c r="H315" s="166" t="s">
        <v>2524</v>
      </c>
      <c r="I315" s="166" t="s">
        <v>2524</v>
      </c>
      <c r="J315" s="166" t="s">
        <v>2524</v>
      </c>
      <c r="K315" s="166" t="s">
        <v>4283</v>
      </c>
      <c r="L315" s="166" t="s">
        <v>2524</v>
      </c>
      <c r="M315" s="166">
        <v>1512073</v>
      </c>
      <c r="N315" s="166" t="str">
        <f>_xlfn.IFNA(VLOOKUP($C315,'20201102 Property'!C:C,1,FALSE),"FR")</f>
        <v>HLA-A (NMDP code 2)</v>
      </c>
    </row>
    <row r="316" spans="1:14" x14ac:dyDescent="0.45">
      <c r="A316" s="166" t="s">
        <v>8696</v>
      </c>
      <c r="B316" s="166" t="s">
        <v>8733</v>
      </c>
      <c r="C316" s="166" t="s">
        <v>1618</v>
      </c>
      <c r="D316" s="166" t="s">
        <v>185</v>
      </c>
      <c r="E316" s="166" t="s">
        <v>2524</v>
      </c>
      <c r="F316" s="166" t="s">
        <v>2798</v>
      </c>
      <c r="G316" s="166" t="s">
        <v>102</v>
      </c>
      <c r="H316" s="166" t="s">
        <v>8852</v>
      </c>
      <c r="I316" s="166" t="s">
        <v>8852</v>
      </c>
      <c r="J316" s="166" t="s">
        <v>8807</v>
      </c>
      <c r="K316" s="166" t="s">
        <v>8696</v>
      </c>
      <c r="L316" s="166" t="s">
        <v>2524</v>
      </c>
      <c r="M316" s="166">
        <v>8823039</v>
      </c>
      <c r="N316" s="166" t="str">
        <f>_xlfn.IFNA(VLOOKUP($C316,'20201102 Property'!C:C,1,FALSE),"FR")</f>
        <v>HLA-A allel 2 (lage resolutie)</v>
      </c>
    </row>
    <row r="317" spans="1:14" x14ac:dyDescent="0.45">
      <c r="A317" s="166" t="s">
        <v>184</v>
      </c>
      <c r="B317" s="166" t="s">
        <v>5833</v>
      </c>
      <c r="C317" s="166" t="s">
        <v>1371</v>
      </c>
      <c r="D317" s="166" t="s">
        <v>185</v>
      </c>
      <c r="E317" s="166" t="s">
        <v>2524</v>
      </c>
      <c r="F317" s="166" t="s">
        <v>366</v>
      </c>
      <c r="G317" s="166" t="s">
        <v>2524</v>
      </c>
      <c r="H317" s="166" t="s">
        <v>8852</v>
      </c>
      <c r="I317" s="166" t="s">
        <v>8852</v>
      </c>
      <c r="J317" s="166" t="s">
        <v>1988</v>
      </c>
      <c r="K317" s="166" t="s">
        <v>184</v>
      </c>
      <c r="L317" s="166" t="s">
        <v>2524</v>
      </c>
      <c r="M317" s="166">
        <v>3099469</v>
      </c>
      <c r="N317" s="166" t="str">
        <f>_xlfn.IFNA(VLOOKUP($C317,'20201102 Property'!C:C,1,FALSE),"FR")</f>
        <v>HLA-A allel 2 (match det.)</v>
      </c>
    </row>
    <row r="318" spans="1:14" x14ac:dyDescent="0.45">
      <c r="A318" s="166" t="s">
        <v>1392</v>
      </c>
      <c r="B318" s="166" t="s">
        <v>5834</v>
      </c>
      <c r="C318" s="166" t="s">
        <v>1371</v>
      </c>
      <c r="D318" s="166" t="s">
        <v>185</v>
      </c>
      <c r="E318" s="166" t="s">
        <v>2524</v>
      </c>
      <c r="F318" s="166" t="s">
        <v>366</v>
      </c>
      <c r="G318" s="166" t="s">
        <v>2524</v>
      </c>
      <c r="H318" s="166" t="s">
        <v>8852</v>
      </c>
      <c r="I318" s="166" t="s">
        <v>8852</v>
      </c>
      <c r="J318" s="166" t="s">
        <v>1660</v>
      </c>
      <c r="K318" s="166" t="s">
        <v>1392</v>
      </c>
      <c r="L318" s="166" t="s">
        <v>2524</v>
      </c>
      <c r="M318" s="166">
        <v>3183073</v>
      </c>
      <c r="N318" s="166" t="str">
        <f>_xlfn.IFNA(VLOOKUP($C318,'20201102 Property'!C:C,1,FALSE),"FR")</f>
        <v>HLA-A allel 2 (match det.)</v>
      </c>
    </row>
    <row r="319" spans="1:14" x14ac:dyDescent="0.45">
      <c r="A319" s="166" t="s">
        <v>8156</v>
      </c>
      <c r="B319" s="166" t="s">
        <v>8303</v>
      </c>
      <c r="C319" s="166" t="s">
        <v>8304</v>
      </c>
      <c r="D319" s="166" t="s">
        <v>1357</v>
      </c>
      <c r="F319" s="166" t="s">
        <v>366</v>
      </c>
      <c r="G319" s="166" t="s">
        <v>102</v>
      </c>
      <c r="H319" s="166" t="s">
        <v>2524</v>
      </c>
      <c r="I319" s="166" t="s">
        <v>2524</v>
      </c>
      <c r="J319" s="166" t="s">
        <v>8162</v>
      </c>
      <c r="K319" s="166" t="s">
        <v>8156</v>
      </c>
      <c r="L319" s="166" t="s">
        <v>2524</v>
      </c>
      <c r="M319" s="166">
        <v>7356656</v>
      </c>
      <c r="N319" s="166" t="str">
        <f>_xlfn.IFNA(VLOOKUP($C319,'20201102 Property'!C:C,1,FALSE),"FR")</f>
        <v>HLA-A allel 1 (allelic resolutie)</v>
      </c>
    </row>
    <row r="320" spans="1:14" x14ac:dyDescent="0.45">
      <c r="A320" s="166" t="s">
        <v>8157</v>
      </c>
      <c r="B320" s="166" t="s">
        <v>8305</v>
      </c>
      <c r="C320" s="166" t="s">
        <v>8306</v>
      </c>
      <c r="D320" s="166" t="s">
        <v>1357</v>
      </c>
      <c r="F320" s="166" t="s">
        <v>366</v>
      </c>
      <c r="G320" s="166" t="s">
        <v>102</v>
      </c>
      <c r="H320" s="166" t="s">
        <v>2524</v>
      </c>
      <c r="I320" s="166" t="s">
        <v>2524</v>
      </c>
      <c r="J320" s="166" t="s">
        <v>8163</v>
      </c>
      <c r="K320" s="166" t="s">
        <v>8157</v>
      </c>
      <c r="L320" s="166" t="s">
        <v>2524</v>
      </c>
      <c r="M320" s="166">
        <v>7356666</v>
      </c>
      <c r="N320" s="166" t="str">
        <f>_xlfn.IFNA(VLOOKUP($C320,'20201102 Property'!C:C,1,FALSE),"FR")</f>
        <v>HLA-A allel 2 (allelic resolutie)</v>
      </c>
    </row>
    <row r="321" spans="1:14" x14ac:dyDescent="0.45">
      <c r="A321" s="166" t="s">
        <v>17</v>
      </c>
      <c r="B321" s="166" t="s">
        <v>5835</v>
      </c>
      <c r="C321" s="166" t="s">
        <v>340</v>
      </c>
      <c r="D321" s="166" t="s">
        <v>185</v>
      </c>
      <c r="F321" s="166" t="s">
        <v>366</v>
      </c>
      <c r="G321" s="166" t="s">
        <v>102</v>
      </c>
      <c r="H321" s="166" t="s">
        <v>8852</v>
      </c>
      <c r="I321" s="166" t="s">
        <v>8852</v>
      </c>
      <c r="J321" s="166" t="s">
        <v>1657</v>
      </c>
      <c r="K321" s="166" t="s">
        <v>17</v>
      </c>
      <c r="L321" s="166" t="s">
        <v>2524</v>
      </c>
      <c r="M321" s="166">
        <v>74887</v>
      </c>
      <c r="N321" s="166" t="str">
        <f>_xlfn.IFNA(VLOOKUP($C321,'20201102 Property'!C:C,1,FALSE),"FR")</f>
        <v>HLA-A allel 1 (hoge resolutie)</v>
      </c>
    </row>
    <row r="322" spans="1:14" x14ac:dyDescent="0.45">
      <c r="A322" s="166" t="s">
        <v>241</v>
      </c>
      <c r="B322" s="166" t="s">
        <v>241</v>
      </c>
      <c r="C322" s="166" t="s">
        <v>5836</v>
      </c>
      <c r="D322" s="166" t="s">
        <v>185</v>
      </c>
      <c r="E322" s="166" t="s">
        <v>2524</v>
      </c>
      <c r="F322" s="166" t="s">
        <v>366</v>
      </c>
      <c r="G322" s="166" t="s">
        <v>2524</v>
      </c>
      <c r="H322" s="166" t="s">
        <v>2524</v>
      </c>
      <c r="I322" s="166" t="s">
        <v>2524</v>
      </c>
      <c r="J322" s="166" t="s">
        <v>1661</v>
      </c>
      <c r="K322" s="166" t="s">
        <v>241</v>
      </c>
      <c r="L322" s="166" t="s">
        <v>2524</v>
      </c>
      <c r="M322" s="166">
        <v>3099554</v>
      </c>
      <c r="N322" s="166" t="str">
        <f>_xlfn.IFNA(VLOOKUP($C322,'20201102 Property'!C:C,1,FALSE),"FR")</f>
        <v>Groepselectie AmHR1</v>
      </c>
    </row>
    <row r="323" spans="1:14" x14ac:dyDescent="0.45">
      <c r="A323" s="166" t="s">
        <v>1309</v>
      </c>
      <c r="B323" s="166" t="s">
        <v>1309</v>
      </c>
      <c r="C323" s="166" t="s">
        <v>5837</v>
      </c>
      <c r="D323" s="166" t="s">
        <v>1357</v>
      </c>
      <c r="E323" s="166" t="s">
        <v>2524</v>
      </c>
      <c r="F323" s="166" t="s">
        <v>366</v>
      </c>
      <c r="G323" s="166" t="s">
        <v>2524</v>
      </c>
      <c r="H323" s="166" t="s">
        <v>2524</v>
      </c>
      <c r="I323" s="166" t="s">
        <v>2524</v>
      </c>
      <c r="J323" s="166" t="s">
        <v>1667</v>
      </c>
      <c r="K323" s="166" t="s">
        <v>1309</v>
      </c>
      <c r="L323" s="166" t="s">
        <v>2524</v>
      </c>
      <c r="M323" s="166">
        <v>3134698</v>
      </c>
      <c r="N323" s="166" t="str">
        <f>_xlfn.IFNA(VLOOKUP($C323,'20201102 Property'!C:C,1,FALSE),"FR")</f>
        <v>Conclusie A allel 1</v>
      </c>
    </row>
    <row r="324" spans="1:14" x14ac:dyDescent="0.45">
      <c r="A324" s="166" t="s">
        <v>1311</v>
      </c>
      <c r="B324" s="166" t="s">
        <v>1311</v>
      </c>
      <c r="C324" s="166" t="s">
        <v>8571</v>
      </c>
      <c r="D324" s="166" t="s">
        <v>1357</v>
      </c>
      <c r="E324" s="166" t="s">
        <v>2524</v>
      </c>
      <c r="F324" s="166" t="s">
        <v>366</v>
      </c>
      <c r="G324" s="166" t="s">
        <v>2524</v>
      </c>
      <c r="H324" s="166" t="s">
        <v>8852</v>
      </c>
      <c r="I324" s="166" t="s">
        <v>8852</v>
      </c>
      <c r="J324" s="166" t="s">
        <v>1669</v>
      </c>
      <c r="K324" s="166" t="s">
        <v>1311</v>
      </c>
      <c r="L324" s="166" t="s">
        <v>2524</v>
      </c>
      <c r="M324" s="166">
        <v>3134738</v>
      </c>
      <c r="N324" s="166" t="str">
        <f>_xlfn.IFNA(VLOOKUP($C324,'20201102 Property'!C:C,1,FALSE),"FR")</f>
        <v>HLA-A allel 1</v>
      </c>
    </row>
    <row r="325" spans="1:14" x14ac:dyDescent="0.45">
      <c r="A325" s="166" t="s">
        <v>18</v>
      </c>
      <c r="B325" s="166" t="s">
        <v>5838</v>
      </c>
      <c r="C325" s="166" t="s">
        <v>341</v>
      </c>
      <c r="D325" s="166" t="s">
        <v>185</v>
      </c>
      <c r="F325" s="166" t="s">
        <v>366</v>
      </c>
      <c r="G325" s="166" t="s">
        <v>102</v>
      </c>
      <c r="H325" s="166" t="s">
        <v>8852</v>
      </c>
      <c r="I325" s="166" t="s">
        <v>8852</v>
      </c>
      <c r="J325" s="166" t="s">
        <v>1658</v>
      </c>
      <c r="K325" s="166" t="s">
        <v>18</v>
      </c>
      <c r="L325" s="166" t="s">
        <v>2524</v>
      </c>
      <c r="M325" s="166">
        <v>74892</v>
      </c>
      <c r="N325" s="166" t="str">
        <f>_xlfn.IFNA(VLOOKUP($C325,'20201102 Property'!C:C,1,FALSE),"FR")</f>
        <v>HLA-A allel 2 (hoge resolutie)</v>
      </c>
    </row>
    <row r="326" spans="1:14" x14ac:dyDescent="0.45">
      <c r="A326" s="166" t="s">
        <v>242</v>
      </c>
      <c r="B326" s="166" t="s">
        <v>242</v>
      </c>
      <c r="C326" s="166" t="s">
        <v>5839</v>
      </c>
      <c r="D326" s="166" t="s">
        <v>185</v>
      </c>
      <c r="E326" s="166" t="s">
        <v>2524</v>
      </c>
      <c r="F326" s="166" t="s">
        <v>366</v>
      </c>
      <c r="G326" s="166" t="s">
        <v>2524</v>
      </c>
      <c r="H326" s="166" t="s">
        <v>2524</v>
      </c>
      <c r="I326" s="166" t="s">
        <v>2524</v>
      </c>
      <c r="J326" s="166" t="s">
        <v>1662</v>
      </c>
      <c r="K326" s="166" t="s">
        <v>242</v>
      </c>
      <c r="L326" s="166" t="s">
        <v>2524</v>
      </c>
      <c r="M326" s="166">
        <v>3099560</v>
      </c>
      <c r="N326" s="166" t="str">
        <f>_xlfn.IFNA(VLOOKUP($C326,'20201102 Property'!C:C,1,FALSE),"FR")</f>
        <v>Groepselectie AmHR2</v>
      </c>
    </row>
    <row r="327" spans="1:14" x14ac:dyDescent="0.45">
      <c r="A327" s="166" t="s">
        <v>1310</v>
      </c>
      <c r="B327" s="166" t="s">
        <v>1310</v>
      </c>
      <c r="C327" s="166" t="s">
        <v>5840</v>
      </c>
      <c r="D327" s="166" t="s">
        <v>1357</v>
      </c>
      <c r="E327" s="166" t="s">
        <v>2524</v>
      </c>
      <c r="F327" s="166" t="s">
        <v>366</v>
      </c>
      <c r="G327" s="166" t="s">
        <v>2524</v>
      </c>
      <c r="H327" s="166" t="s">
        <v>2524</v>
      </c>
      <c r="I327" s="166" t="s">
        <v>2524</v>
      </c>
      <c r="J327" s="166" t="s">
        <v>1668</v>
      </c>
      <c r="K327" s="166" t="s">
        <v>1310</v>
      </c>
      <c r="L327" s="166" t="s">
        <v>2524</v>
      </c>
      <c r="M327" s="166">
        <v>3134709</v>
      </c>
      <c r="N327" s="166" t="str">
        <f>_xlfn.IFNA(VLOOKUP($C327,'20201102 Property'!C:C,1,FALSE),"FR")</f>
        <v>Conclusie A allel 2</v>
      </c>
    </row>
    <row r="328" spans="1:14" x14ac:dyDescent="0.45">
      <c r="A328" s="166" t="s">
        <v>1312</v>
      </c>
      <c r="B328" s="166" t="s">
        <v>1312</v>
      </c>
      <c r="C328" s="166" t="s">
        <v>8572</v>
      </c>
      <c r="D328" s="166" t="s">
        <v>1357</v>
      </c>
      <c r="E328" s="166" t="s">
        <v>2524</v>
      </c>
      <c r="F328" s="166" t="s">
        <v>366</v>
      </c>
      <c r="G328" s="166" t="s">
        <v>2524</v>
      </c>
      <c r="H328" s="166" t="s">
        <v>8852</v>
      </c>
      <c r="I328" s="166" t="s">
        <v>8852</v>
      </c>
      <c r="J328" s="166" t="s">
        <v>1670</v>
      </c>
      <c r="K328" s="166" t="s">
        <v>1312</v>
      </c>
      <c r="L328" s="166" t="s">
        <v>2524</v>
      </c>
      <c r="M328" s="166">
        <v>3134746</v>
      </c>
      <c r="N328" s="166" t="str">
        <f>_xlfn.IFNA(VLOOKUP($C328,'20201102 Property'!C:C,1,FALSE),"FR")</f>
        <v>HLA-A allel 2</v>
      </c>
    </row>
    <row r="329" spans="1:14" x14ac:dyDescent="0.45">
      <c r="A329" s="166" t="s">
        <v>108</v>
      </c>
      <c r="B329" s="166" t="s">
        <v>108</v>
      </c>
      <c r="C329" s="166" t="s">
        <v>5841</v>
      </c>
      <c r="D329" s="166" t="s">
        <v>1357</v>
      </c>
      <c r="E329" s="166" t="s">
        <v>2524</v>
      </c>
      <c r="F329" s="166" t="s">
        <v>366</v>
      </c>
      <c r="G329" s="166" t="s">
        <v>2524</v>
      </c>
      <c r="H329" s="166" t="s">
        <v>2524</v>
      </c>
      <c r="I329" s="166" t="s">
        <v>2524</v>
      </c>
      <c r="J329" s="166" t="s">
        <v>2524</v>
      </c>
      <c r="K329" s="166" t="s">
        <v>108</v>
      </c>
      <c r="L329" s="166" t="s">
        <v>2524</v>
      </c>
      <c r="M329" s="166">
        <v>157001</v>
      </c>
      <c r="N329" s="166" t="str">
        <f>_xlfn.IFNA(VLOOKUP($C329,'20201102 Property'!C:C,1,FALSE),"FR")</f>
        <v>HLA-A (hoge resolutie)</v>
      </c>
    </row>
    <row r="330" spans="1:14" x14ac:dyDescent="0.45">
      <c r="A330" s="166" t="s">
        <v>7711</v>
      </c>
      <c r="B330" s="166" t="s">
        <v>7711</v>
      </c>
      <c r="C330" s="166" t="s">
        <v>7451</v>
      </c>
      <c r="D330" s="166" t="s">
        <v>1357</v>
      </c>
      <c r="E330" s="166" t="s">
        <v>2524</v>
      </c>
      <c r="F330" s="166" t="s">
        <v>366</v>
      </c>
      <c r="G330" s="166" t="s">
        <v>2524</v>
      </c>
      <c r="H330" s="166" t="s">
        <v>2524</v>
      </c>
      <c r="I330" s="166" t="s">
        <v>2524</v>
      </c>
      <c r="J330" s="166" t="s">
        <v>2524</v>
      </c>
      <c r="K330" s="166" t="s">
        <v>7711</v>
      </c>
      <c r="L330" s="166" t="s">
        <v>2524</v>
      </c>
      <c r="M330" s="166">
        <v>3298357</v>
      </c>
      <c r="N330" s="166" t="str">
        <f>_xlfn.IFNA(VLOOKUP($C330,'20201102 Property'!C:C,1,FALSE),"FR")</f>
        <v>Dummy bepaling voor barcodelabel bij MQCP amplitaq objecten</v>
      </c>
    </row>
    <row r="331" spans="1:14" x14ac:dyDescent="0.45">
      <c r="A331" s="166" t="s">
        <v>106</v>
      </c>
      <c r="B331" s="166" t="s">
        <v>5842</v>
      </c>
      <c r="C331" s="166" t="s">
        <v>1408</v>
      </c>
      <c r="D331" s="166" t="s">
        <v>1357</v>
      </c>
      <c r="E331" s="166" t="s">
        <v>2524</v>
      </c>
      <c r="F331" s="166" t="s">
        <v>366</v>
      </c>
      <c r="G331" s="166" t="s">
        <v>102</v>
      </c>
      <c r="H331" s="166" t="s">
        <v>2524</v>
      </c>
      <c r="I331" s="166" t="s">
        <v>2524</v>
      </c>
      <c r="J331" s="166" t="s">
        <v>2524</v>
      </c>
      <c r="K331" s="166" t="s">
        <v>106</v>
      </c>
      <c r="L331" s="166" t="s">
        <v>2524</v>
      </c>
      <c r="M331" s="166">
        <v>153171</v>
      </c>
      <c r="N331" s="166" t="str">
        <f>_xlfn.IFNA(VLOOKUP($C331,'20201102 Property'!C:C,1,FALSE),"FR")</f>
        <v>HLA-A (lage resolutie)</v>
      </c>
    </row>
    <row r="332" spans="1:14" x14ac:dyDescent="0.45">
      <c r="A332" s="166" t="s">
        <v>1401</v>
      </c>
      <c r="B332" s="166" t="s">
        <v>1401</v>
      </c>
      <c r="C332" s="166" t="s">
        <v>1408</v>
      </c>
      <c r="D332" s="166" t="s">
        <v>1357</v>
      </c>
      <c r="E332" s="166" t="s">
        <v>2524</v>
      </c>
      <c r="F332" s="166" t="s">
        <v>366</v>
      </c>
      <c r="G332" s="166" t="s">
        <v>2524</v>
      </c>
      <c r="H332" s="166" t="s">
        <v>8852</v>
      </c>
      <c r="I332" s="166" t="s">
        <v>8852</v>
      </c>
      <c r="J332" s="166" t="s">
        <v>2279</v>
      </c>
      <c r="K332" s="166" t="s">
        <v>1401</v>
      </c>
      <c r="L332" s="166" t="s">
        <v>2524</v>
      </c>
      <c r="M332" s="166">
        <v>3137938</v>
      </c>
      <c r="N332" s="166" t="str">
        <f>_xlfn.IFNA(VLOOKUP($C332,'20201102 Property'!C:C,1,FALSE),"FR")</f>
        <v>HLA-A (lage resolutie)</v>
      </c>
    </row>
    <row r="333" spans="1:14" x14ac:dyDescent="0.45">
      <c r="A333" s="166" t="s">
        <v>4284</v>
      </c>
      <c r="B333" s="166" t="s">
        <v>4284</v>
      </c>
      <c r="C333" s="166" t="s">
        <v>5843</v>
      </c>
      <c r="D333" s="166" t="s">
        <v>185</v>
      </c>
      <c r="E333" s="166" t="s">
        <v>2524</v>
      </c>
      <c r="F333" s="166" t="s">
        <v>366</v>
      </c>
      <c r="G333" s="166" t="s">
        <v>2524</v>
      </c>
      <c r="H333" s="166" t="s">
        <v>2524</v>
      </c>
      <c r="I333" s="166" t="s">
        <v>2524</v>
      </c>
      <c r="J333" s="166" t="s">
        <v>2524</v>
      </c>
      <c r="K333" s="166" t="s">
        <v>4284</v>
      </c>
      <c r="L333" s="166" t="s">
        <v>2524</v>
      </c>
      <c r="M333" s="166">
        <v>1415</v>
      </c>
      <c r="N333" s="166" t="str">
        <f>_xlfn.IFNA(VLOOKUP($C333,'20201102 Property'!C:C,1,FALSE),"FR")</f>
        <v>Anti A antiserum</v>
      </c>
    </row>
    <row r="334" spans="1:14" x14ac:dyDescent="0.45">
      <c r="A334" s="166" t="s">
        <v>4285</v>
      </c>
      <c r="B334" s="166" t="s">
        <v>4285</v>
      </c>
      <c r="C334" s="166" t="s">
        <v>5844</v>
      </c>
      <c r="D334" s="166" t="s">
        <v>185</v>
      </c>
      <c r="E334" s="166" t="s">
        <v>2524</v>
      </c>
      <c r="F334" s="166" t="s">
        <v>366</v>
      </c>
      <c r="G334" s="166" t="s">
        <v>2524</v>
      </c>
      <c r="H334" s="166" t="s">
        <v>2524</v>
      </c>
      <c r="I334" s="166" t="s">
        <v>2524</v>
      </c>
      <c r="J334" s="166" t="s">
        <v>2524</v>
      </c>
      <c r="K334" s="166" t="s">
        <v>4285</v>
      </c>
      <c r="L334" s="166" t="s">
        <v>2524</v>
      </c>
      <c r="M334" s="166">
        <v>1504</v>
      </c>
      <c r="N334" s="166" t="str">
        <f>_xlfn.IFNA(VLOOKUP($C334,'20201102 Property'!C:C,1,FALSE),"FR")</f>
        <v>Anti-AB serum</v>
      </c>
    </row>
    <row r="335" spans="1:14" x14ac:dyDescent="0.45">
      <c r="A335" s="166" t="s">
        <v>4286</v>
      </c>
      <c r="B335" s="166" t="s">
        <v>4286</v>
      </c>
      <c r="C335" s="166" t="s">
        <v>5845</v>
      </c>
      <c r="D335" s="166" t="s">
        <v>185</v>
      </c>
      <c r="E335" s="166" t="s">
        <v>2524</v>
      </c>
      <c r="F335" s="166" t="s">
        <v>366</v>
      </c>
      <c r="G335" s="166" t="s">
        <v>2524</v>
      </c>
      <c r="H335" s="166" t="s">
        <v>2524</v>
      </c>
      <c r="I335" s="166" t="s">
        <v>2524</v>
      </c>
      <c r="J335" s="166" t="s">
        <v>2524</v>
      </c>
      <c r="K335" s="166" t="s">
        <v>4286</v>
      </c>
      <c r="L335" s="166" t="s">
        <v>2524</v>
      </c>
      <c r="M335" s="166">
        <v>1427</v>
      </c>
      <c r="N335" s="166" t="str">
        <f>_xlfn.IFNA(VLOOKUP($C335,'20201102 Property'!C:C,1,FALSE),"FR")</f>
        <v>Anti B antiserum</v>
      </c>
    </row>
    <row r="336" spans="1:14" x14ac:dyDescent="0.45">
      <c r="A336" s="166" t="s">
        <v>4287</v>
      </c>
      <c r="B336" s="166" t="s">
        <v>4287</v>
      </c>
      <c r="C336" s="166" t="s">
        <v>5846</v>
      </c>
      <c r="D336" s="166" t="s">
        <v>185</v>
      </c>
      <c r="E336" s="166" t="s">
        <v>2524</v>
      </c>
      <c r="F336" s="166" t="s">
        <v>366</v>
      </c>
      <c r="G336" s="166" t="s">
        <v>2524</v>
      </c>
      <c r="H336" s="166" t="s">
        <v>2524</v>
      </c>
      <c r="I336" s="166" t="s">
        <v>2524</v>
      </c>
      <c r="J336" s="166" t="s">
        <v>2524</v>
      </c>
      <c r="K336" s="166" t="s">
        <v>4287</v>
      </c>
      <c r="L336" s="166" t="s">
        <v>2524</v>
      </c>
      <c r="M336" s="166">
        <v>1643</v>
      </c>
      <c r="N336" s="166" t="str">
        <f>_xlfn.IFNA(VLOOKUP($C336,'20201102 Property'!C:C,1,FALSE),"FR")</f>
        <v>anti-granulocyten antistoffen</v>
      </c>
    </row>
    <row r="337" spans="1:14" x14ac:dyDescent="0.45">
      <c r="A337" s="166" t="s">
        <v>48</v>
      </c>
      <c r="B337" s="166" t="s">
        <v>5847</v>
      </c>
      <c r="C337" s="166" t="s">
        <v>320</v>
      </c>
      <c r="D337" s="166" t="s">
        <v>185</v>
      </c>
      <c r="E337" s="166" t="s">
        <v>2524</v>
      </c>
      <c r="F337" s="166" t="s">
        <v>366</v>
      </c>
      <c r="G337" s="166" t="s">
        <v>404</v>
      </c>
      <c r="H337" s="166" t="s">
        <v>8852</v>
      </c>
      <c r="I337" s="166" t="s">
        <v>8852</v>
      </c>
      <c r="J337" s="166" t="s">
        <v>1781</v>
      </c>
      <c r="K337" s="166" t="s">
        <v>48</v>
      </c>
      <c r="L337" s="166" t="s">
        <v>2524</v>
      </c>
      <c r="M337" s="166">
        <v>1618</v>
      </c>
      <c r="N337" s="166" t="str">
        <f>_xlfn.IFNA(VLOOKUP($C337,'20201102 Property'!C:C,1,FALSE),"FR")</f>
        <v>Anti-HLA klasse I screening</v>
      </c>
    </row>
    <row r="338" spans="1:14" x14ac:dyDescent="0.45">
      <c r="A338" s="166" t="s">
        <v>115</v>
      </c>
      <c r="B338" s="166" t="s">
        <v>5848</v>
      </c>
      <c r="C338" s="166" t="s">
        <v>319</v>
      </c>
      <c r="D338" s="166" t="s">
        <v>185</v>
      </c>
      <c r="E338" s="166" t="s">
        <v>2524</v>
      </c>
      <c r="F338" s="166" t="s">
        <v>366</v>
      </c>
      <c r="G338" s="166" t="s">
        <v>404</v>
      </c>
      <c r="H338" s="166" t="s">
        <v>8852</v>
      </c>
      <c r="I338" s="166" t="s">
        <v>8852</v>
      </c>
      <c r="J338" s="166" t="s">
        <v>1782</v>
      </c>
      <c r="K338" s="166" t="s">
        <v>115</v>
      </c>
      <c r="L338" s="166" t="s">
        <v>2524</v>
      </c>
      <c r="M338" s="166">
        <v>26692</v>
      </c>
      <c r="N338" s="166" t="str">
        <f>_xlfn.IFNA(VLOOKUP($C338,'20201102 Property'!C:C,1,FALSE),"FR")</f>
        <v>Anti-HLA klasse II screening</v>
      </c>
    </row>
    <row r="339" spans="1:14" x14ac:dyDescent="0.45">
      <c r="A339" s="166" t="s">
        <v>1413</v>
      </c>
      <c r="B339" s="166" t="s">
        <v>5849</v>
      </c>
      <c r="C339" s="166" t="s">
        <v>1380</v>
      </c>
      <c r="D339" s="166" t="s">
        <v>185</v>
      </c>
      <c r="E339" s="166" t="s">
        <v>2524</v>
      </c>
      <c r="F339" s="166" t="s">
        <v>366</v>
      </c>
      <c r="G339" s="166" t="s">
        <v>2524</v>
      </c>
      <c r="H339" s="166" t="s">
        <v>8852</v>
      </c>
      <c r="I339" s="166" t="s">
        <v>8852</v>
      </c>
      <c r="J339" s="166" t="s">
        <v>1829</v>
      </c>
      <c r="K339" s="166" t="s">
        <v>47</v>
      </c>
      <c r="L339" s="166" t="s">
        <v>2524</v>
      </c>
      <c r="M339" s="166">
        <v>1621</v>
      </c>
      <c r="N339" s="166" t="str">
        <f>_xlfn.IFNA(VLOOKUP($C339,'20201102 Property'!C:C,1,FALSE),"FR")</f>
        <v>Anti-HPA Ab (solid phase)</v>
      </c>
    </row>
    <row r="340" spans="1:14" x14ac:dyDescent="0.45">
      <c r="A340" s="166" t="s">
        <v>4288</v>
      </c>
      <c r="B340" s="166" t="s">
        <v>4288</v>
      </c>
      <c r="C340" s="166" t="s">
        <v>5850</v>
      </c>
      <c r="D340" s="166" t="s">
        <v>185</v>
      </c>
      <c r="E340" s="166" t="s">
        <v>2524</v>
      </c>
      <c r="F340" s="166" t="s">
        <v>366</v>
      </c>
      <c r="G340" s="166" t="s">
        <v>2524</v>
      </c>
      <c r="H340" s="166" t="s">
        <v>2524</v>
      </c>
      <c r="I340" s="166" t="s">
        <v>2524</v>
      </c>
      <c r="J340" s="166" t="s">
        <v>2524</v>
      </c>
      <c r="K340" s="166" t="s">
        <v>4288</v>
      </c>
      <c r="L340" s="166" t="s">
        <v>2524</v>
      </c>
      <c r="M340" s="166">
        <v>6441</v>
      </c>
      <c r="N340" s="166" t="str">
        <f>_xlfn.IFNA(VLOOKUP($C340,'20201102 Property'!C:C,1,FALSE),"FR")</f>
        <v>identificatie koude agglutinines/adult O</v>
      </c>
    </row>
    <row r="341" spans="1:14" x14ac:dyDescent="0.45">
      <c r="A341" s="166" t="s">
        <v>33</v>
      </c>
      <c r="B341" s="166" t="s">
        <v>33</v>
      </c>
      <c r="C341" s="166" t="s">
        <v>5851</v>
      </c>
      <c r="D341" s="166" t="s">
        <v>185</v>
      </c>
      <c r="E341" s="166" t="s">
        <v>2524</v>
      </c>
      <c r="F341" s="166" t="s">
        <v>366</v>
      </c>
      <c r="G341" s="166" t="s">
        <v>5852</v>
      </c>
      <c r="H341" s="166" t="s">
        <v>2524</v>
      </c>
      <c r="I341" s="166" t="s">
        <v>2524</v>
      </c>
      <c r="J341" s="166" t="s">
        <v>1762</v>
      </c>
      <c r="K341" s="166" t="s">
        <v>33</v>
      </c>
      <c r="L341" s="166" t="s">
        <v>2524</v>
      </c>
      <c r="M341" s="166">
        <v>264</v>
      </c>
      <c r="N341" s="166" t="str">
        <f>_xlfn.IFNA(VLOOKUP($C341,'20201102 Property'!C:C,1,FALSE),"FR")</f>
        <v>HLA-A (allel 1)</v>
      </c>
    </row>
    <row r="342" spans="1:14" x14ac:dyDescent="0.45">
      <c r="A342" s="166" t="s">
        <v>34</v>
      </c>
      <c r="B342" s="166" t="s">
        <v>34</v>
      </c>
      <c r="C342" s="166" t="s">
        <v>5853</v>
      </c>
      <c r="D342" s="166" t="s">
        <v>185</v>
      </c>
      <c r="E342" s="166" t="s">
        <v>2524</v>
      </c>
      <c r="F342" s="166" t="s">
        <v>366</v>
      </c>
      <c r="G342" s="166" t="s">
        <v>5852</v>
      </c>
      <c r="H342" s="166" t="s">
        <v>2524</v>
      </c>
      <c r="I342" s="166" t="s">
        <v>2524</v>
      </c>
      <c r="J342" s="166" t="s">
        <v>1763</v>
      </c>
      <c r="K342" s="166" t="s">
        <v>34</v>
      </c>
      <c r="L342" s="166" t="s">
        <v>2524</v>
      </c>
      <c r="M342" s="166">
        <v>267</v>
      </c>
      <c r="N342" s="166" t="str">
        <f>_xlfn.IFNA(VLOOKUP($C342,'20201102 Property'!C:C,1,FALSE),"FR")</f>
        <v>HLA-A (allel 2)</v>
      </c>
    </row>
    <row r="343" spans="1:14" x14ac:dyDescent="0.45">
      <c r="A343" s="166" t="s">
        <v>4289</v>
      </c>
      <c r="B343" s="166" t="s">
        <v>5854</v>
      </c>
      <c r="C343" s="166" t="s">
        <v>5855</v>
      </c>
      <c r="D343" s="166" t="s">
        <v>1357</v>
      </c>
      <c r="E343" s="166" t="s">
        <v>2524</v>
      </c>
      <c r="F343" s="166" t="s">
        <v>366</v>
      </c>
      <c r="G343" s="166" t="s">
        <v>2524</v>
      </c>
      <c r="H343" s="166" t="s">
        <v>2524</v>
      </c>
      <c r="I343" s="166" t="s">
        <v>2524</v>
      </c>
      <c r="J343" s="166" t="s">
        <v>2524</v>
      </c>
      <c r="K343" s="166" t="s">
        <v>4289</v>
      </c>
      <c r="L343" s="166" t="s">
        <v>2524</v>
      </c>
      <c r="M343" s="166">
        <v>153678</v>
      </c>
      <c r="N343" s="166" t="str">
        <f>_xlfn.IFNA(VLOOKUP($C343,'20201102 Property'!C:C,1,FALSE),"FR")</f>
        <v>HLA-A (serologisch)</v>
      </c>
    </row>
    <row r="344" spans="1:14" hidden="1" x14ac:dyDescent="0.45">
      <c r="A344" s="166" t="s">
        <v>2156</v>
      </c>
      <c r="B344" s="166" t="s">
        <v>2156</v>
      </c>
      <c r="C344" s="166" t="s">
        <v>4290</v>
      </c>
      <c r="D344" s="166" t="s">
        <v>185</v>
      </c>
      <c r="E344" s="166" t="s">
        <v>2524</v>
      </c>
      <c r="F344" s="166" t="s">
        <v>2798</v>
      </c>
      <c r="G344" s="166" t="s">
        <v>5449</v>
      </c>
      <c r="H344" s="166" t="s">
        <v>8851</v>
      </c>
      <c r="I344" s="166" t="s">
        <v>2524</v>
      </c>
      <c r="J344" s="166" t="s">
        <v>3121</v>
      </c>
      <c r="K344" s="166" t="s">
        <v>2156</v>
      </c>
      <c r="L344" s="166" t="s">
        <v>2524</v>
      </c>
      <c r="M344" s="166">
        <v>280276</v>
      </c>
      <c r="N344" s="166" t="str">
        <f>_xlfn.IFNA(VLOOKUP($C344,'20201102 Property'!C:C,1,FALSE),"FR")</f>
        <v>FR</v>
      </c>
    </row>
    <row r="345" spans="1:14" x14ac:dyDescent="0.45">
      <c r="A345" s="166" t="s">
        <v>3118</v>
      </c>
      <c r="B345" s="166" t="s">
        <v>5857</v>
      </c>
      <c r="C345" s="166" t="s">
        <v>3119</v>
      </c>
      <c r="D345" s="166" t="s">
        <v>185</v>
      </c>
      <c r="E345" s="166" t="s">
        <v>2524</v>
      </c>
      <c r="F345" s="166" t="s">
        <v>2798</v>
      </c>
      <c r="G345" s="166" t="s">
        <v>5449</v>
      </c>
      <c r="H345" s="166" t="s">
        <v>2524</v>
      </c>
      <c r="I345" s="166" t="s">
        <v>2524</v>
      </c>
      <c r="J345" s="166" t="s">
        <v>3120</v>
      </c>
      <c r="K345" s="166" t="s">
        <v>3118</v>
      </c>
      <c r="L345" s="166" t="s">
        <v>2524</v>
      </c>
      <c r="M345" s="166">
        <v>280280</v>
      </c>
      <c r="N345" s="166" t="str">
        <f>_xlfn.IFNA(VLOOKUP($C345,'20201102 Property'!C:C,1,FALSE),"FR")</f>
        <v>Augustine bepaling</v>
      </c>
    </row>
    <row r="346" spans="1:14" x14ac:dyDescent="0.45">
      <c r="A346" s="166" t="s">
        <v>4291</v>
      </c>
      <c r="B346" s="166" t="s">
        <v>5858</v>
      </c>
      <c r="C346" s="166" t="s">
        <v>5859</v>
      </c>
      <c r="D346" s="166" t="s">
        <v>185</v>
      </c>
      <c r="E346" s="166" t="s">
        <v>2524</v>
      </c>
      <c r="F346" s="166" t="s">
        <v>366</v>
      </c>
      <c r="G346" s="166" t="s">
        <v>2524</v>
      </c>
      <c r="H346" s="166" t="s">
        <v>2524</v>
      </c>
      <c r="I346" s="166" t="s">
        <v>2524</v>
      </c>
      <c r="J346" s="166" t="s">
        <v>2524</v>
      </c>
      <c r="K346" s="166" t="s">
        <v>4291</v>
      </c>
      <c r="L346" s="166" t="s">
        <v>2524</v>
      </c>
      <c r="M346" s="166">
        <v>146817</v>
      </c>
      <c r="N346" s="166" t="str">
        <f>_xlfn.IFNA(VLOOKUP($C346,'20201102 Property'!C:C,1,FALSE),"FR")</f>
        <v>KA auto-agglutinatie</v>
      </c>
    </row>
    <row r="347" spans="1:14" x14ac:dyDescent="0.45">
      <c r="A347" s="166" t="s">
        <v>4292</v>
      </c>
      <c r="B347" s="166" t="s">
        <v>5860</v>
      </c>
      <c r="C347" s="166" t="s">
        <v>2524</v>
      </c>
      <c r="D347" s="166" t="s">
        <v>185</v>
      </c>
      <c r="E347" s="166" t="s">
        <v>2524</v>
      </c>
      <c r="F347" s="166" t="s">
        <v>366</v>
      </c>
      <c r="G347" s="166" t="s">
        <v>2524</v>
      </c>
      <c r="H347" s="166" t="s">
        <v>2524</v>
      </c>
      <c r="I347" s="166" t="s">
        <v>2524</v>
      </c>
      <c r="J347" s="166" t="s">
        <v>2524</v>
      </c>
      <c r="K347" s="166" t="s">
        <v>4292</v>
      </c>
      <c r="L347" s="166" t="s">
        <v>2524</v>
      </c>
      <c r="M347" s="166">
        <v>90218</v>
      </c>
      <c r="N347" s="166" t="str">
        <f>_xlfn.IFNA(VLOOKUP($C347,'20201102 Property'!C:C,1,FALSE),"FR")</f>
        <v>?</v>
      </c>
    </row>
    <row r="348" spans="1:14" x14ac:dyDescent="0.45">
      <c r="A348" s="166" t="s">
        <v>8653</v>
      </c>
      <c r="B348" s="166" t="s">
        <v>8734</v>
      </c>
      <c r="C348" s="166" t="s">
        <v>8735</v>
      </c>
      <c r="D348" s="166" t="s">
        <v>185</v>
      </c>
      <c r="E348" s="166" t="s">
        <v>2524</v>
      </c>
      <c r="F348" s="166" t="s">
        <v>2798</v>
      </c>
      <c r="G348" s="166" t="s">
        <v>2524</v>
      </c>
      <c r="H348" s="166" t="s">
        <v>2524</v>
      </c>
      <c r="I348" s="166" t="s">
        <v>2524</v>
      </c>
      <c r="J348" s="166" t="s">
        <v>8654</v>
      </c>
      <c r="K348" s="166" t="s">
        <v>8653</v>
      </c>
      <c r="L348" s="166" t="s">
        <v>2524</v>
      </c>
      <c r="M348" s="166">
        <v>7931494</v>
      </c>
      <c r="N348" s="166" t="str">
        <f>_xlfn.IFNA(VLOOKUP($C348,'20201102 Property'!C:C,1,FALSE),"FR")</f>
        <v>Flowcytometrische autokruisproef met B cellen bij donor</v>
      </c>
    </row>
    <row r="349" spans="1:14" x14ac:dyDescent="0.45">
      <c r="A349" s="166" t="s">
        <v>4293</v>
      </c>
      <c r="B349" s="166" t="s">
        <v>5861</v>
      </c>
      <c r="C349" s="166" t="s">
        <v>5862</v>
      </c>
      <c r="D349" s="166" t="s">
        <v>185</v>
      </c>
      <c r="E349" s="166" t="s">
        <v>2524</v>
      </c>
      <c r="F349" s="166" t="s">
        <v>366</v>
      </c>
      <c r="G349" s="166" t="s">
        <v>2524</v>
      </c>
      <c r="H349" s="166" t="s">
        <v>2524</v>
      </c>
      <c r="I349" s="166" t="s">
        <v>2524</v>
      </c>
      <c r="J349" s="166" t="s">
        <v>1870</v>
      </c>
      <c r="K349" s="166" t="s">
        <v>4293</v>
      </c>
      <c r="L349" s="166" t="s">
        <v>2524</v>
      </c>
      <c r="M349" s="166">
        <v>3099537</v>
      </c>
      <c r="N349" s="166" t="str">
        <f>_xlfn.IFNA(VLOOKUP($C349,'20201102 Property'!C:C,1,FALSE),"FR")</f>
        <v>Autokruisproef met B cellen bij donor zonder DTT</v>
      </c>
    </row>
    <row r="350" spans="1:14" x14ac:dyDescent="0.45">
      <c r="A350" s="166" t="s">
        <v>4294</v>
      </c>
      <c r="B350" s="166" t="s">
        <v>5863</v>
      </c>
      <c r="C350" s="166" t="s">
        <v>5864</v>
      </c>
      <c r="D350" s="166" t="s">
        <v>185</v>
      </c>
      <c r="E350" s="166" t="s">
        <v>2524</v>
      </c>
      <c r="F350" s="166" t="s">
        <v>366</v>
      </c>
      <c r="G350" s="166" t="s">
        <v>2524</v>
      </c>
      <c r="H350" s="166" t="s">
        <v>2524</v>
      </c>
      <c r="I350" s="166" t="s">
        <v>2524</v>
      </c>
      <c r="J350" s="166" t="s">
        <v>1871</v>
      </c>
      <c r="K350" s="166" t="s">
        <v>4294</v>
      </c>
      <c r="L350" s="166" t="s">
        <v>2524</v>
      </c>
      <c r="M350" s="166">
        <v>3099547</v>
      </c>
      <c r="N350" s="166" t="str">
        <f>_xlfn.IFNA(VLOOKUP($C350,'20201102 Property'!C:C,1,FALSE),"FR")</f>
        <v>Autokruisproef met B cellen bij donor met DTT</v>
      </c>
    </row>
    <row r="351" spans="1:14" x14ac:dyDescent="0.45">
      <c r="A351" s="166" t="s">
        <v>4295</v>
      </c>
      <c r="B351" s="166" t="s">
        <v>4295</v>
      </c>
      <c r="C351" s="166" t="s">
        <v>5865</v>
      </c>
      <c r="D351" s="166" t="s">
        <v>1246</v>
      </c>
      <c r="F351" s="166" t="s">
        <v>366</v>
      </c>
      <c r="G351" s="166" t="s">
        <v>2524</v>
      </c>
      <c r="H351" s="166" t="s">
        <v>2524</v>
      </c>
      <c r="I351" s="166" t="s">
        <v>2524</v>
      </c>
      <c r="J351" s="166" t="s">
        <v>2524</v>
      </c>
      <c r="K351" s="166" t="s">
        <v>4295</v>
      </c>
      <c r="L351" s="166" t="s">
        <v>2524</v>
      </c>
      <c r="M351" s="166">
        <v>4140</v>
      </c>
      <c r="N351" s="166" t="str">
        <f>_xlfn.IFNA(VLOOKUP($C351,'20201102 Property'!C:C,1,FALSE),"FR")</f>
        <v>titer koude agglutinines op autologe cellen</v>
      </c>
    </row>
    <row r="352" spans="1:14" x14ac:dyDescent="0.45">
      <c r="A352" s="166" t="s">
        <v>4296</v>
      </c>
      <c r="B352" s="166" t="s">
        <v>5866</v>
      </c>
      <c r="C352" s="166" t="s">
        <v>2524</v>
      </c>
      <c r="D352" s="166" t="s">
        <v>185</v>
      </c>
      <c r="E352" s="166" t="s">
        <v>2524</v>
      </c>
      <c r="F352" s="166" t="s">
        <v>366</v>
      </c>
      <c r="G352" s="166" t="s">
        <v>2524</v>
      </c>
      <c r="H352" s="166" t="s">
        <v>2524</v>
      </c>
      <c r="I352" s="166" t="s">
        <v>2524</v>
      </c>
      <c r="J352" s="166" t="s">
        <v>2524</v>
      </c>
      <c r="K352" s="166" t="s">
        <v>4296</v>
      </c>
      <c r="L352" s="166" t="s">
        <v>2524</v>
      </c>
      <c r="M352" s="166">
        <v>90316</v>
      </c>
      <c r="N352" s="166" t="str">
        <f>_xlfn.IFNA(VLOOKUP($C352,'20201102 Property'!C:C,1,FALSE),"FR")</f>
        <v>?</v>
      </c>
    </row>
    <row r="353" spans="1:14" x14ac:dyDescent="0.45">
      <c r="A353" s="166" t="s">
        <v>8655</v>
      </c>
      <c r="B353" s="166" t="s">
        <v>8736</v>
      </c>
      <c r="C353" s="166" t="s">
        <v>8737</v>
      </c>
      <c r="D353" s="166" t="s">
        <v>185</v>
      </c>
      <c r="E353" s="166" t="s">
        <v>2524</v>
      </c>
      <c r="F353" s="166" t="s">
        <v>2798</v>
      </c>
      <c r="G353" s="166" t="s">
        <v>2524</v>
      </c>
      <c r="H353" s="166" t="s">
        <v>2524</v>
      </c>
      <c r="I353" s="166" t="s">
        <v>2524</v>
      </c>
      <c r="J353" s="166" t="s">
        <v>8656</v>
      </c>
      <c r="K353" s="166" t="s">
        <v>8655</v>
      </c>
      <c r="L353" s="166" t="s">
        <v>2524</v>
      </c>
      <c r="M353" s="166">
        <v>7931484</v>
      </c>
      <c r="N353" s="166" t="str">
        <f>_xlfn.IFNA(VLOOKUP($C353,'20201102 Property'!C:C,1,FALSE),"FR")</f>
        <v>Flowcytometrische autokruisproef met T cellen bij donor</v>
      </c>
    </row>
    <row r="354" spans="1:14" x14ac:dyDescent="0.45">
      <c r="A354" s="166" t="s">
        <v>4297</v>
      </c>
      <c r="B354" s="166" t="s">
        <v>5867</v>
      </c>
      <c r="C354" s="166" t="s">
        <v>5868</v>
      </c>
      <c r="D354" s="166" t="s">
        <v>185</v>
      </c>
      <c r="E354" s="166" t="s">
        <v>2524</v>
      </c>
      <c r="F354" s="166" t="s">
        <v>366</v>
      </c>
      <c r="G354" s="166" t="s">
        <v>2524</v>
      </c>
      <c r="H354" s="166" t="s">
        <v>2524</v>
      </c>
      <c r="I354" s="166" t="s">
        <v>2524</v>
      </c>
      <c r="J354" s="166" t="s">
        <v>1868</v>
      </c>
      <c r="K354" s="166" t="s">
        <v>4297</v>
      </c>
      <c r="L354" s="166" t="s">
        <v>2524</v>
      </c>
      <c r="M354" s="166">
        <v>3099527</v>
      </c>
      <c r="N354" s="166" t="str">
        <f>_xlfn.IFNA(VLOOKUP($C354,'20201102 Property'!C:C,1,FALSE),"FR")</f>
        <v>Autokruisproef met T cellen bij donor zonder DTT</v>
      </c>
    </row>
    <row r="355" spans="1:14" x14ac:dyDescent="0.45">
      <c r="A355" s="166" t="s">
        <v>4298</v>
      </c>
      <c r="B355" s="166" t="s">
        <v>5869</v>
      </c>
      <c r="C355" s="166" t="s">
        <v>5870</v>
      </c>
      <c r="D355" s="166" t="s">
        <v>185</v>
      </c>
      <c r="E355" s="166" t="s">
        <v>2524</v>
      </c>
      <c r="F355" s="166" t="s">
        <v>366</v>
      </c>
      <c r="G355" s="166" t="s">
        <v>2524</v>
      </c>
      <c r="H355" s="166" t="s">
        <v>2524</v>
      </c>
      <c r="I355" s="166" t="s">
        <v>2524</v>
      </c>
      <c r="J355" s="166" t="s">
        <v>1869</v>
      </c>
      <c r="K355" s="166" t="s">
        <v>4298</v>
      </c>
      <c r="L355" s="166" t="s">
        <v>2524</v>
      </c>
      <c r="M355" s="166">
        <v>3099532</v>
      </c>
      <c r="N355" s="166" t="str">
        <f>_xlfn.IFNA(VLOOKUP($C355,'20201102 Property'!C:C,1,FALSE),"FR")</f>
        <v>Autokruisproef met T cellen bij donor met DTT</v>
      </c>
    </row>
    <row r="356" spans="1:14" x14ac:dyDescent="0.45">
      <c r="A356" s="166" t="s">
        <v>4299</v>
      </c>
      <c r="B356" s="166" t="s">
        <v>5871</v>
      </c>
      <c r="C356" s="166" t="s">
        <v>5872</v>
      </c>
      <c r="D356" s="166" t="s">
        <v>185</v>
      </c>
      <c r="E356" s="166" t="s">
        <v>2524</v>
      </c>
      <c r="F356" s="166" t="s">
        <v>366</v>
      </c>
      <c r="G356" s="166" t="s">
        <v>2524</v>
      </c>
      <c r="H356" s="166" t="s">
        <v>2524</v>
      </c>
      <c r="I356" s="166" t="s">
        <v>2524</v>
      </c>
      <c r="J356" s="166" t="s">
        <v>2524</v>
      </c>
      <c r="K356" s="166" t="s">
        <v>4299</v>
      </c>
      <c r="L356" s="166" t="s">
        <v>2524</v>
      </c>
      <c r="M356" s="166">
        <v>1542</v>
      </c>
      <c r="N356" s="166" t="str">
        <f>_xlfn.IFNA(VLOOKUP($C356,'20201102 Property'!C:C,1,FALSE),"FR")</f>
        <v>Autologe kruisproef zonder DTT</v>
      </c>
    </row>
    <row r="357" spans="1:14" x14ac:dyDescent="0.45">
      <c r="A357" s="166" t="s">
        <v>4300</v>
      </c>
      <c r="B357" s="166" t="s">
        <v>5873</v>
      </c>
      <c r="C357" s="166" t="s">
        <v>5874</v>
      </c>
      <c r="D357" s="166" t="s">
        <v>185</v>
      </c>
      <c r="E357" s="166" t="s">
        <v>2524</v>
      </c>
      <c r="F357" s="166" t="s">
        <v>366</v>
      </c>
      <c r="G357" s="166" t="s">
        <v>2524</v>
      </c>
      <c r="H357" s="166" t="s">
        <v>2524</v>
      </c>
      <c r="I357" s="166" t="s">
        <v>2524</v>
      </c>
      <c r="J357" s="166" t="s">
        <v>2524</v>
      </c>
      <c r="K357" s="166" t="s">
        <v>4300</v>
      </c>
      <c r="L357" s="166" t="s">
        <v>2524</v>
      </c>
      <c r="M357" s="166">
        <v>1539</v>
      </c>
      <c r="N357" s="166" t="str">
        <f>_xlfn.IFNA(VLOOKUP($C357,'20201102 Property'!C:C,1,FALSE),"FR")</f>
        <v>Autologe kruisproef met DTT</v>
      </c>
    </row>
    <row r="358" spans="1:14" x14ac:dyDescent="0.45">
      <c r="A358" s="166" t="s">
        <v>4301</v>
      </c>
      <c r="B358" s="166" t="s">
        <v>4301</v>
      </c>
      <c r="C358" s="166" t="s">
        <v>5875</v>
      </c>
      <c r="D358" s="166" t="s">
        <v>185</v>
      </c>
      <c r="E358" s="166" t="s">
        <v>2524</v>
      </c>
      <c r="F358" s="166" t="s">
        <v>366</v>
      </c>
      <c r="G358" s="166" t="s">
        <v>2524</v>
      </c>
      <c r="H358" s="166" t="s">
        <v>2524</v>
      </c>
      <c r="I358" s="166" t="s">
        <v>2524</v>
      </c>
      <c r="J358" s="166" t="s">
        <v>2524</v>
      </c>
      <c r="K358" s="166" t="s">
        <v>4301</v>
      </c>
      <c r="L358" s="166" t="s">
        <v>2524</v>
      </c>
      <c r="M358" s="166">
        <v>6454</v>
      </c>
      <c r="N358" s="166" t="str">
        <f>_xlfn.IFNA(VLOOKUP($C358,'20201102 Property'!C:C,1,FALSE),"FR")</f>
        <v>identificatie koude agglutinines/ autologe cellen</v>
      </c>
    </row>
    <row r="359" spans="1:14" x14ac:dyDescent="0.45">
      <c r="A359" s="166" t="s">
        <v>2906</v>
      </c>
      <c r="B359" s="166" t="s">
        <v>2810</v>
      </c>
      <c r="C359" s="166" t="s">
        <v>2900</v>
      </c>
      <c r="D359" s="166" t="s">
        <v>185</v>
      </c>
      <c r="E359" s="166" t="s">
        <v>2524</v>
      </c>
      <c r="F359" s="166" t="s">
        <v>2798</v>
      </c>
      <c r="G359" s="166" t="s">
        <v>2524</v>
      </c>
      <c r="H359" s="166" t="s">
        <v>2524</v>
      </c>
      <c r="I359" s="166" t="s">
        <v>2524</v>
      </c>
      <c r="J359" s="166" t="s">
        <v>2907</v>
      </c>
      <c r="K359" s="166" t="s">
        <v>2906</v>
      </c>
      <c r="L359" s="166" t="s">
        <v>2524</v>
      </c>
      <c r="M359" s="166">
        <v>5489</v>
      </c>
      <c r="N359" s="166" t="str">
        <f>_xlfn.IFNA(VLOOKUP($C359,'20201102 Property'!C:C,1,FALSE),"FR")</f>
        <v>Bloedgroepomschakeling na BMT</v>
      </c>
    </row>
    <row r="360" spans="1:14" x14ac:dyDescent="0.45">
      <c r="A360" s="166" t="s">
        <v>4302</v>
      </c>
      <c r="B360" s="166" t="s">
        <v>5876</v>
      </c>
      <c r="C360" s="166" t="s">
        <v>5876</v>
      </c>
      <c r="D360" s="166" t="s">
        <v>1357</v>
      </c>
      <c r="E360" s="166" t="s">
        <v>2524</v>
      </c>
      <c r="F360" s="166" t="s">
        <v>366</v>
      </c>
      <c r="G360" s="166" t="s">
        <v>102</v>
      </c>
      <c r="H360" s="166" t="s">
        <v>2524</v>
      </c>
      <c r="I360" s="166" t="s">
        <v>2524</v>
      </c>
      <c r="J360" s="166" t="s">
        <v>2524</v>
      </c>
      <c r="K360" s="166" t="s">
        <v>4302</v>
      </c>
      <c r="L360" s="166" t="s">
        <v>2524</v>
      </c>
      <c r="M360" s="166">
        <v>199610</v>
      </c>
      <c r="N360" s="166" t="str">
        <f>_xlfn.IFNA(VLOOKUP($C360,'20201102 Property'!C:C,1,FALSE),"FR")</f>
        <v>Agglutinaties</v>
      </c>
    </row>
    <row r="361" spans="1:14" x14ac:dyDescent="0.45">
      <c r="A361" s="166" t="s">
        <v>2899</v>
      </c>
      <c r="B361" s="166" t="s">
        <v>2800</v>
      </c>
      <c r="C361" s="166" t="s">
        <v>2900</v>
      </c>
      <c r="D361" s="166" t="s">
        <v>185</v>
      </c>
      <c r="E361" s="166" t="s">
        <v>2524</v>
      </c>
      <c r="F361" s="166" t="s">
        <v>2798</v>
      </c>
      <c r="G361" s="166" t="s">
        <v>2524</v>
      </c>
      <c r="H361" s="166" t="s">
        <v>2524</v>
      </c>
      <c r="I361" s="166" t="s">
        <v>2524</v>
      </c>
      <c r="J361" s="166" t="s">
        <v>2901</v>
      </c>
      <c r="K361" s="166" t="s">
        <v>2899</v>
      </c>
      <c r="L361" s="166" t="s">
        <v>2524</v>
      </c>
      <c r="M361" s="166">
        <v>5477</v>
      </c>
      <c r="N361" s="166" t="str">
        <f>_xlfn.IFNA(VLOOKUP($C361,'20201102 Property'!C:C,1,FALSE),"FR")</f>
        <v>Bloedgroepomschakeling na BMT</v>
      </c>
    </row>
    <row r="362" spans="1:14" x14ac:dyDescent="0.45">
      <c r="A362" s="166" t="s">
        <v>2904</v>
      </c>
      <c r="B362" s="166" t="s">
        <v>5877</v>
      </c>
      <c r="C362" s="166" t="s">
        <v>2900</v>
      </c>
      <c r="D362" s="166" t="s">
        <v>185</v>
      </c>
      <c r="E362" s="166" t="s">
        <v>2524</v>
      </c>
      <c r="F362" s="166" t="s">
        <v>2798</v>
      </c>
      <c r="G362" s="166" t="s">
        <v>2524</v>
      </c>
      <c r="H362" s="166" t="s">
        <v>2524</v>
      </c>
      <c r="I362" s="166" t="s">
        <v>2524</v>
      </c>
      <c r="J362" s="166" t="s">
        <v>2905</v>
      </c>
      <c r="K362" s="166" t="s">
        <v>2904</v>
      </c>
      <c r="L362" s="166" t="s">
        <v>2524</v>
      </c>
      <c r="M362" s="166">
        <v>5484</v>
      </c>
      <c r="N362" s="166" t="str">
        <f>_xlfn.IFNA(VLOOKUP($C362,'20201102 Property'!C:C,1,FALSE),"FR")</f>
        <v>Bloedgroepomschakeling na BMT</v>
      </c>
    </row>
    <row r="363" spans="1:14" x14ac:dyDescent="0.45">
      <c r="A363" s="166" t="s">
        <v>4303</v>
      </c>
      <c r="B363" s="166" t="s">
        <v>4303</v>
      </c>
      <c r="C363" s="166" t="s">
        <v>2524</v>
      </c>
      <c r="D363" s="166" t="s">
        <v>185</v>
      </c>
      <c r="E363" s="166" t="s">
        <v>2524</v>
      </c>
      <c r="F363" s="166" t="s">
        <v>366</v>
      </c>
      <c r="G363" s="166" t="s">
        <v>2524</v>
      </c>
      <c r="H363" s="166" t="s">
        <v>2524</v>
      </c>
      <c r="I363" s="166" t="s">
        <v>2524</v>
      </c>
      <c r="J363" s="166" t="s">
        <v>2524</v>
      </c>
      <c r="K363" s="166" t="s">
        <v>4303</v>
      </c>
      <c r="L363" s="166" t="s">
        <v>2524</v>
      </c>
      <c r="M363" s="166">
        <v>1512</v>
      </c>
      <c r="N363" s="166" t="str">
        <f>_xlfn.IFNA(VLOOKUP($C363,'20201102 Property'!C:C,1,FALSE),"FR")</f>
        <v>?</v>
      </c>
    </row>
    <row r="364" spans="1:14" x14ac:dyDescent="0.45">
      <c r="A364" s="166" t="s">
        <v>2816</v>
      </c>
      <c r="B364" s="166" t="s">
        <v>5878</v>
      </c>
      <c r="C364" s="166" t="s">
        <v>2817</v>
      </c>
      <c r="D364" s="166" t="s">
        <v>185</v>
      </c>
      <c r="E364" s="166" t="s">
        <v>2524</v>
      </c>
      <c r="F364" s="166" t="s">
        <v>2798</v>
      </c>
      <c r="G364" s="166" t="s">
        <v>2524</v>
      </c>
      <c r="H364" s="166" t="s">
        <v>2524</v>
      </c>
      <c r="I364" s="166" t="s">
        <v>2524</v>
      </c>
      <c r="J364" s="166" t="s">
        <v>2818</v>
      </c>
      <c r="K364" s="166" t="s">
        <v>2815</v>
      </c>
      <c r="L364" s="166" t="s">
        <v>2524</v>
      </c>
      <c r="M364" s="166">
        <v>1938</v>
      </c>
      <c r="N364" s="166" t="str">
        <f>_xlfn.IFNA(VLOOKUP($C364,'20201102 Property'!C:C,1,FALSE),"FR")</f>
        <v>A cellen</v>
      </c>
    </row>
    <row r="365" spans="1:14" x14ac:dyDescent="0.45">
      <c r="A365" s="166" t="s">
        <v>4304</v>
      </c>
      <c r="B365" s="166" t="s">
        <v>4304</v>
      </c>
      <c r="C365" s="166" t="s">
        <v>5879</v>
      </c>
      <c r="D365" s="166" t="s">
        <v>185</v>
      </c>
      <c r="E365" s="166" t="s">
        <v>2524</v>
      </c>
      <c r="F365" s="166" t="s">
        <v>366</v>
      </c>
      <c r="G365" s="166" t="s">
        <v>2524</v>
      </c>
      <c r="H365" s="166" t="s">
        <v>2524</v>
      </c>
      <c r="I365" s="166" t="s">
        <v>2524</v>
      </c>
      <c r="J365" s="166" t="s">
        <v>2524</v>
      </c>
      <c r="K365" s="166" t="s">
        <v>5880</v>
      </c>
      <c r="L365" s="166" t="s">
        <v>2524</v>
      </c>
      <c r="M365" s="166">
        <v>1941</v>
      </c>
      <c r="N365" s="166" t="str">
        <f>_xlfn.IFNA(VLOOKUP($C365,'20201102 Property'!C:C,1,FALSE),"FR")</f>
        <v>A cellen methode 2</v>
      </c>
    </row>
    <row r="366" spans="1:14" x14ac:dyDescent="0.45">
      <c r="A366" s="166" t="s">
        <v>4305</v>
      </c>
      <c r="B366" s="166" t="s">
        <v>4305</v>
      </c>
      <c r="C366" s="166" t="s">
        <v>5881</v>
      </c>
      <c r="D366" s="166" t="s">
        <v>185</v>
      </c>
      <c r="E366" s="166" t="s">
        <v>2524</v>
      </c>
      <c r="F366" s="166" t="s">
        <v>366</v>
      </c>
      <c r="G366" s="166" t="s">
        <v>2524</v>
      </c>
      <c r="H366" s="166" t="s">
        <v>2524</v>
      </c>
      <c r="I366" s="166" t="s">
        <v>2524</v>
      </c>
      <c r="J366" s="166" t="s">
        <v>2524</v>
      </c>
      <c r="K366" s="166" t="s">
        <v>4305</v>
      </c>
      <c r="L366" s="166" t="s">
        <v>2524</v>
      </c>
      <c r="M366" s="166">
        <v>5499</v>
      </c>
      <c r="N366" s="166" t="str">
        <f>_xlfn.IFNA(VLOOKUP($C366,'20201102 Property'!C:C,1,FALSE),"FR")</f>
        <v>natuurlijke antistoffen na BMT</v>
      </c>
    </row>
    <row r="367" spans="1:14" x14ac:dyDescent="0.45">
      <c r="A367" s="166" t="s">
        <v>2908</v>
      </c>
      <c r="B367" s="166" t="s">
        <v>2813</v>
      </c>
      <c r="C367" s="166" t="s">
        <v>2900</v>
      </c>
      <c r="D367" s="166" t="s">
        <v>185</v>
      </c>
      <c r="E367" s="166" t="s">
        <v>2524</v>
      </c>
      <c r="F367" s="166" t="s">
        <v>2798</v>
      </c>
      <c r="G367" s="166" t="s">
        <v>2524</v>
      </c>
      <c r="H367" s="166" t="s">
        <v>2524</v>
      </c>
      <c r="I367" s="166" t="s">
        <v>2524</v>
      </c>
      <c r="J367" s="166" t="s">
        <v>2909</v>
      </c>
      <c r="K367" s="166" t="s">
        <v>2908</v>
      </c>
      <c r="L367" s="166" t="s">
        <v>2524</v>
      </c>
      <c r="M367" s="166">
        <v>5494</v>
      </c>
      <c r="N367" s="166" t="str">
        <f>_xlfn.IFNA(VLOOKUP($C367,'20201102 Property'!C:C,1,FALSE),"FR")</f>
        <v>Bloedgroepomschakeling na BMT</v>
      </c>
    </row>
    <row r="368" spans="1:14" x14ac:dyDescent="0.45">
      <c r="A368" s="166" t="s">
        <v>8177</v>
      </c>
      <c r="B368" s="166" t="s">
        <v>8177</v>
      </c>
      <c r="C368" s="166" t="s">
        <v>8307</v>
      </c>
      <c r="D368" s="166" t="s">
        <v>1357</v>
      </c>
      <c r="E368" s="166" t="s">
        <v>2524</v>
      </c>
      <c r="F368" s="166" t="s">
        <v>366</v>
      </c>
      <c r="G368" s="166" t="s">
        <v>2524</v>
      </c>
      <c r="H368" s="166" t="s">
        <v>2524</v>
      </c>
      <c r="I368" s="166" t="s">
        <v>2524</v>
      </c>
      <c r="J368" s="166" t="s">
        <v>8562</v>
      </c>
      <c r="K368" s="166" t="s">
        <v>8177</v>
      </c>
      <c r="L368" s="166" t="s">
        <v>2524</v>
      </c>
      <c r="M368" s="166">
        <v>7530293</v>
      </c>
      <c r="N368" s="166" t="str">
        <f>_xlfn.IFNA(VLOOKUP($C368,'20201102 Property'!C:C,1,FALSE),"FR")</f>
        <v>glstring HLA-A</v>
      </c>
    </row>
    <row r="369" spans="1:14" x14ac:dyDescent="0.45">
      <c r="A369" s="166" t="s">
        <v>4306</v>
      </c>
      <c r="B369" s="166" t="s">
        <v>5882</v>
      </c>
      <c r="C369" s="166" t="s">
        <v>5882</v>
      </c>
      <c r="D369" s="166" t="s">
        <v>1357</v>
      </c>
      <c r="E369" s="166" t="s">
        <v>2524</v>
      </c>
      <c r="F369" s="166" t="s">
        <v>366</v>
      </c>
      <c r="G369" s="166" t="s">
        <v>102</v>
      </c>
      <c r="H369" s="166" t="s">
        <v>2524</v>
      </c>
      <c r="I369" s="166" t="s">
        <v>2524</v>
      </c>
      <c r="J369" s="166" t="s">
        <v>2524</v>
      </c>
      <c r="K369" s="166" t="s">
        <v>4306</v>
      </c>
      <c r="L369" s="166" t="s">
        <v>2524</v>
      </c>
      <c r="M369" s="166">
        <v>199604</v>
      </c>
      <c r="N369" s="166" t="str">
        <f>_xlfn.IFNA(VLOOKUP($C369,'20201102 Property'!C:C,1,FALSE),"FR")</f>
        <v>Hemolyse</v>
      </c>
    </row>
    <row r="370" spans="1:14" x14ac:dyDescent="0.45">
      <c r="A370" s="166" t="s">
        <v>8158</v>
      </c>
      <c r="B370" s="166" t="s">
        <v>8158</v>
      </c>
      <c r="C370" s="166" t="s">
        <v>8308</v>
      </c>
      <c r="D370" s="166" t="s">
        <v>1357</v>
      </c>
      <c r="E370" s="166" t="s">
        <v>2524</v>
      </c>
      <c r="F370" s="166" t="s">
        <v>366</v>
      </c>
      <c r="G370" s="166" t="s">
        <v>102</v>
      </c>
      <c r="H370" s="166" t="s">
        <v>2524</v>
      </c>
      <c r="I370" s="166" t="s">
        <v>2524</v>
      </c>
      <c r="J370" s="166" t="s">
        <v>8164</v>
      </c>
      <c r="K370" s="166" t="s">
        <v>8158</v>
      </c>
      <c r="L370" s="166" t="s">
        <v>2524</v>
      </c>
      <c r="M370" s="166">
        <v>7356935</v>
      </c>
      <c r="N370" s="166" t="str">
        <f>_xlfn.IFNA(VLOOKUP($C370,'20201102 Property'!C:C,1,FALSE),"FR")</f>
        <v>IMGT databank</v>
      </c>
    </row>
    <row r="371" spans="1:14" hidden="1" x14ac:dyDescent="0.45">
      <c r="A371" s="166" t="s">
        <v>2216</v>
      </c>
      <c r="B371" s="166" t="s">
        <v>5883</v>
      </c>
      <c r="C371" s="166" t="s">
        <v>4307</v>
      </c>
      <c r="D371" s="166" t="s">
        <v>185</v>
      </c>
      <c r="E371" s="166" t="s">
        <v>2524</v>
      </c>
      <c r="F371" s="166" t="s">
        <v>2798</v>
      </c>
      <c r="G371" s="166" t="s">
        <v>2524</v>
      </c>
      <c r="H371" s="166" t="s">
        <v>2524</v>
      </c>
      <c r="I371" s="166" t="s">
        <v>2524</v>
      </c>
      <c r="J371" s="166" t="s">
        <v>2524</v>
      </c>
      <c r="K371" s="166" t="s">
        <v>5885</v>
      </c>
      <c r="L371" s="166" t="s">
        <v>2524</v>
      </c>
      <c r="M371" s="166">
        <v>90881</v>
      </c>
      <c r="N371" s="166" t="str">
        <f>_xlfn.IFNA(VLOOKUP($C371,'20201102 Property'!C:C,1,FALSE),"FR")</f>
        <v>FR</v>
      </c>
    </row>
    <row r="372" spans="1:14" x14ac:dyDescent="0.45">
      <c r="A372" s="166" t="s">
        <v>8159</v>
      </c>
      <c r="B372" s="166" t="s">
        <v>8159</v>
      </c>
      <c r="C372" s="166" t="s">
        <v>8309</v>
      </c>
      <c r="D372" s="166" t="s">
        <v>1357</v>
      </c>
      <c r="E372" s="166" t="s">
        <v>2524</v>
      </c>
      <c r="F372" s="166" t="s">
        <v>366</v>
      </c>
      <c r="G372" s="166" t="s">
        <v>102</v>
      </c>
      <c r="H372" s="166" t="s">
        <v>2524</v>
      </c>
      <c r="I372" s="166" t="s">
        <v>2524</v>
      </c>
      <c r="J372" s="166" t="s">
        <v>8165</v>
      </c>
      <c r="K372" s="166" t="s">
        <v>8159</v>
      </c>
      <c r="L372" s="166" t="s">
        <v>2524</v>
      </c>
      <c r="M372" s="166">
        <v>7356997</v>
      </c>
      <c r="N372" s="166" t="str">
        <f>_xlfn.IFNA(VLOOKUP($C372,'20201102 Property'!C:C,1,FALSE),"FR")</f>
        <v>MIA FORA softwareversie</v>
      </c>
    </row>
    <row r="373" spans="1:14" x14ac:dyDescent="0.45">
      <c r="A373" s="166" t="s">
        <v>8160</v>
      </c>
      <c r="B373" s="166" t="s">
        <v>8160</v>
      </c>
      <c r="C373" s="166" t="s">
        <v>8310</v>
      </c>
      <c r="D373" s="166" t="s">
        <v>1357</v>
      </c>
      <c r="E373" s="166" t="s">
        <v>2524</v>
      </c>
      <c r="F373" s="166" t="s">
        <v>366</v>
      </c>
      <c r="G373" s="166" t="s">
        <v>102</v>
      </c>
      <c r="H373" s="166" t="s">
        <v>2524</v>
      </c>
      <c r="I373" s="166" t="s">
        <v>2524</v>
      </c>
      <c r="J373" s="166" t="s">
        <v>8166</v>
      </c>
      <c r="K373" s="166" t="s">
        <v>8160</v>
      </c>
      <c r="L373" s="166" t="s">
        <v>2524</v>
      </c>
      <c r="M373" s="166">
        <v>7357067</v>
      </c>
      <c r="N373" s="166" t="str">
        <f>_xlfn.IFNA(VLOOKUP($C373,'20201102 Property'!C:C,1,FALSE),"FR")</f>
        <v>Ambiguïteiten HLA-A met NGS</v>
      </c>
    </row>
    <row r="374" spans="1:14" x14ac:dyDescent="0.45">
      <c r="A374" s="166" t="s">
        <v>8161</v>
      </c>
      <c r="B374" s="166" t="s">
        <v>8311</v>
      </c>
      <c r="C374" s="166" t="s">
        <v>8312</v>
      </c>
      <c r="D374" s="166" t="s">
        <v>1357</v>
      </c>
      <c r="E374" s="166" t="s">
        <v>2524</v>
      </c>
      <c r="F374" s="166" t="s">
        <v>366</v>
      </c>
      <c r="G374" s="166" t="s">
        <v>102</v>
      </c>
      <c r="H374" s="166" t="s">
        <v>2524</v>
      </c>
      <c r="I374" s="166" t="s">
        <v>2524</v>
      </c>
      <c r="J374" s="166" t="s">
        <v>8167</v>
      </c>
      <c r="K374" s="166" t="s">
        <v>8161</v>
      </c>
      <c r="L374" s="166" t="s">
        <v>2524</v>
      </c>
      <c r="M374" s="166">
        <v>7357121</v>
      </c>
      <c r="N374" s="166" t="str">
        <f>_xlfn.IFNA(VLOOKUP($C374,'20201102 Property'!C:C,1,FALSE),"FR")</f>
        <v>NGS commentaar</v>
      </c>
    </row>
    <row r="375" spans="1:14" hidden="1" x14ac:dyDescent="0.45">
      <c r="A375" s="166" t="s">
        <v>2167</v>
      </c>
      <c r="B375" s="166" t="s">
        <v>5886</v>
      </c>
      <c r="C375" s="166" t="s">
        <v>4308</v>
      </c>
      <c r="D375" s="166" t="s">
        <v>185</v>
      </c>
      <c r="F375" s="166" t="s">
        <v>2798</v>
      </c>
      <c r="G375" s="166" t="s">
        <v>404</v>
      </c>
      <c r="H375" s="166" t="s">
        <v>8852</v>
      </c>
      <c r="I375" s="166" t="s">
        <v>2524</v>
      </c>
      <c r="J375" s="166" t="s">
        <v>3206</v>
      </c>
      <c r="K375" s="166" t="s">
        <v>3204</v>
      </c>
      <c r="L375" s="166" t="s">
        <v>2524</v>
      </c>
      <c r="M375" s="166">
        <v>4257</v>
      </c>
      <c r="N375" s="166" t="str">
        <f>_xlfn.IFNA(VLOOKUP($C375,'20201102 Property'!C:C,1,FALSE),"FR")</f>
        <v>FR</v>
      </c>
    </row>
    <row r="376" spans="1:14" x14ac:dyDescent="0.45">
      <c r="A376" s="166" t="s">
        <v>4309</v>
      </c>
      <c r="B376" s="166" t="s">
        <v>4309</v>
      </c>
      <c r="C376" s="166" t="s">
        <v>5887</v>
      </c>
      <c r="D376" s="166" t="s">
        <v>1357</v>
      </c>
      <c r="E376" s="166" t="s">
        <v>2524</v>
      </c>
      <c r="F376" s="166" t="s">
        <v>366</v>
      </c>
      <c r="G376" s="166" t="s">
        <v>2524</v>
      </c>
      <c r="H376" s="166" t="s">
        <v>2524</v>
      </c>
      <c r="I376" s="166" t="s">
        <v>2524</v>
      </c>
      <c r="J376" s="166" t="s">
        <v>2524</v>
      </c>
      <c r="K376" s="166" t="s">
        <v>5888</v>
      </c>
      <c r="L376" s="166" t="s">
        <v>2524</v>
      </c>
      <c r="M376" s="166">
        <v>4263</v>
      </c>
      <c r="N376" s="166" t="str">
        <f>_xlfn.IFNA(VLOOKUP($C376,'20201102 Property'!C:C,1,FALSE),"FR")</f>
        <v>testcel anti-A</v>
      </c>
    </row>
    <row r="377" spans="1:14" x14ac:dyDescent="0.45">
      <c r="A377" s="166" t="s">
        <v>4310</v>
      </c>
      <c r="B377" s="166" t="s">
        <v>4310</v>
      </c>
      <c r="C377" s="166" t="s">
        <v>5889</v>
      </c>
      <c r="D377" s="166" t="s">
        <v>1357</v>
      </c>
      <c r="E377" s="166" t="s">
        <v>2524</v>
      </c>
      <c r="F377" s="166" t="s">
        <v>366</v>
      </c>
      <c r="G377" s="166" t="s">
        <v>2524</v>
      </c>
      <c r="H377" s="166" t="s">
        <v>2524</v>
      </c>
      <c r="I377" s="166" t="s">
        <v>2524</v>
      </c>
      <c r="J377" s="166" t="s">
        <v>2524</v>
      </c>
      <c r="K377" s="166" t="s">
        <v>4310</v>
      </c>
      <c r="L377" s="166" t="s">
        <v>2524</v>
      </c>
      <c r="M377" s="166">
        <v>3432690</v>
      </c>
      <c r="N377" s="166" t="str">
        <f>_xlfn.IFNA(VLOOKUP($C377,'20201102 Property'!C:C,1,FALSE),"FR")</f>
        <v>buffer + MgCl</v>
      </c>
    </row>
    <row r="378" spans="1:14" x14ac:dyDescent="0.45">
      <c r="A378" s="166" t="s">
        <v>4311</v>
      </c>
      <c r="B378" s="166" t="s">
        <v>4311</v>
      </c>
      <c r="C378" s="166" t="s">
        <v>5890</v>
      </c>
      <c r="D378" s="166" t="s">
        <v>1357</v>
      </c>
      <c r="E378" s="166" t="s">
        <v>2524</v>
      </c>
      <c r="F378" s="166" t="s">
        <v>366</v>
      </c>
      <c r="G378" s="166" t="s">
        <v>2524</v>
      </c>
      <c r="H378" s="166" t="s">
        <v>2524</v>
      </c>
      <c r="I378" s="166" t="s">
        <v>2524</v>
      </c>
      <c r="J378" s="166" t="s">
        <v>2524</v>
      </c>
      <c r="K378" s="166" t="s">
        <v>4311</v>
      </c>
      <c r="L378" s="166" t="s">
        <v>2524</v>
      </c>
      <c r="M378" s="166">
        <v>3432909</v>
      </c>
      <c r="N378" s="166" t="str">
        <f>_xlfn.IFNA(VLOOKUP($C378,'20201102 Property'!C:C,1,FALSE),"FR")</f>
        <v>buffer - MgCl</v>
      </c>
    </row>
    <row r="379" spans="1:14" x14ac:dyDescent="0.45">
      <c r="A379" s="166" t="s">
        <v>4312</v>
      </c>
      <c r="B379" s="166" t="s">
        <v>4312</v>
      </c>
      <c r="C379" s="166" t="s">
        <v>5891</v>
      </c>
      <c r="D379" s="166" t="s">
        <v>1357</v>
      </c>
      <c r="E379" s="166" t="s">
        <v>2524</v>
      </c>
      <c r="F379" s="166" t="s">
        <v>366</v>
      </c>
      <c r="G379" s="166" t="s">
        <v>2524</v>
      </c>
      <c r="H379" s="166" t="s">
        <v>2524</v>
      </c>
      <c r="I379" s="166" t="s">
        <v>2524</v>
      </c>
      <c r="J379" s="166" t="s">
        <v>2524</v>
      </c>
      <c r="K379" s="166" t="s">
        <v>4312</v>
      </c>
      <c r="L379" s="166" t="s">
        <v>2524</v>
      </c>
      <c r="M379" s="166">
        <v>3426429</v>
      </c>
      <c r="N379" s="166" t="str">
        <f>_xlfn.IFNA(VLOOKUP($C379,'20201102 Property'!C:C,1,FALSE),"FR")</f>
        <v>Reagens B1F</v>
      </c>
    </row>
    <row r="380" spans="1:14" x14ac:dyDescent="0.45">
      <c r="A380" s="166" t="s">
        <v>4313</v>
      </c>
      <c r="B380" s="166" t="s">
        <v>5892</v>
      </c>
      <c r="C380" s="166" t="s">
        <v>5893</v>
      </c>
      <c r="D380" s="166" t="s">
        <v>185</v>
      </c>
      <c r="E380" s="166" t="s">
        <v>2524</v>
      </c>
      <c r="F380" s="166" t="s">
        <v>366</v>
      </c>
      <c r="G380" s="166" t="s">
        <v>2524</v>
      </c>
      <c r="H380" s="166" t="s">
        <v>2524</v>
      </c>
      <c r="I380" s="166" t="s">
        <v>2524</v>
      </c>
      <c r="J380" s="166" t="s">
        <v>2524</v>
      </c>
      <c r="K380" s="166" t="s">
        <v>4313</v>
      </c>
      <c r="L380" s="166" t="s">
        <v>2524</v>
      </c>
      <c r="M380" s="166">
        <v>90571</v>
      </c>
      <c r="N380" s="166" t="str">
        <f>_xlfn.IFNA(VLOOKUP($C380,'20201102 Property'!C:C,1,FALSE),"FR")</f>
        <v xml:space="preserve">donath Landsteiner Set B tube 1 </v>
      </c>
    </row>
    <row r="381" spans="1:14" x14ac:dyDescent="0.45">
      <c r="A381" s="166" t="s">
        <v>101</v>
      </c>
      <c r="B381" s="166" t="s">
        <v>101</v>
      </c>
      <c r="C381" s="166" t="s">
        <v>172</v>
      </c>
      <c r="D381" s="166" t="s">
        <v>185</v>
      </c>
      <c r="E381" s="166" t="s">
        <v>2524</v>
      </c>
      <c r="F381" s="166" t="s">
        <v>2798</v>
      </c>
      <c r="G381" s="166" t="s">
        <v>102</v>
      </c>
      <c r="H381" s="166" t="s">
        <v>8852</v>
      </c>
      <c r="I381" s="166" t="s">
        <v>8852</v>
      </c>
      <c r="J381" s="166" t="s">
        <v>1994</v>
      </c>
      <c r="K381" s="166" t="s">
        <v>101</v>
      </c>
      <c r="L381" s="166" t="s">
        <v>2524</v>
      </c>
      <c r="M381" s="166">
        <v>144</v>
      </c>
      <c r="N381" s="166" t="str">
        <f>_xlfn.IFNA(VLOOKUP($C381,'20201102 Property'!C:C,1,FALSE),"FR")</f>
        <v>HLA-B27</v>
      </c>
    </row>
    <row r="382" spans="1:14" x14ac:dyDescent="0.45">
      <c r="A382" s="166" t="s">
        <v>5894</v>
      </c>
      <c r="B382" s="166" t="s">
        <v>5894</v>
      </c>
      <c r="C382" s="166" t="s">
        <v>5895</v>
      </c>
      <c r="D382" s="166" t="s">
        <v>1357</v>
      </c>
      <c r="E382" s="166" t="s">
        <v>2524</v>
      </c>
      <c r="F382" s="166" t="s">
        <v>366</v>
      </c>
      <c r="G382" s="166" t="s">
        <v>2524</v>
      </c>
      <c r="H382" s="166" t="s">
        <v>2524</v>
      </c>
      <c r="I382" s="166" t="s">
        <v>2524</v>
      </c>
      <c r="J382" s="166" t="s">
        <v>2524</v>
      </c>
      <c r="K382" s="166" t="s">
        <v>5894</v>
      </c>
      <c r="L382" s="166" t="s">
        <v>2524</v>
      </c>
      <c r="M382" s="166">
        <v>3225081</v>
      </c>
      <c r="N382" s="166" t="str">
        <f>_xlfn.IFNA(VLOOKUP($C382,'20201102 Property'!C:C,1,FALSE),"FR")</f>
        <v>Reagens B27 MX</v>
      </c>
    </row>
    <row r="383" spans="1:14" x14ac:dyDescent="0.45">
      <c r="A383" s="166" t="s">
        <v>4314</v>
      </c>
      <c r="B383" s="166" t="s">
        <v>4314</v>
      </c>
      <c r="C383" s="166" t="s">
        <v>5896</v>
      </c>
      <c r="D383" s="166" t="s">
        <v>1357</v>
      </c>
      <c r="E383" s="166" t="s">
        <v>2524</v>
      </c>
      <c r="F383" s="166" t="s">
        <v>366</v>
      </c>
      <c r="G383" s="166" t="s">
        <v>2524</v>
      </c>
      <c r="H383" s="166" t="s">
        <v>2524</v>
      </c>
      <c r="I383" s="166" t="s">
        <v>2524</v>
      </c>
      <c r="J383" s="166" t="s">
        <v>2524</v>
      </c>
      <c r="K383" s="166" t="s">
        <v>4314</v>
      </c>
      <c r="L383" s="166" t="s">
        <v>2524</v>
      </c>
      <c r="M383" s="166">
        <v>3225028</v>
      </c>
      <c r="N383" s="166" t="str">
        <f>_xlfn.IFNA(VLOOKUP($C383,'20201102 Property'!C:C,1,FALSE),"FR")</f>
        <v>Reagens B27 Primer 1</v>
      </c>
    </row>
    <row r="384" spans="1:14" x14ac:dyDescent="0.45">
      <c r="A384" s="166" t="s">
        <v>4315</v>
      </c>
      <c r="B384" s="166" t="s">
        <v>4315</v>
      </c>
      <c r="C384" s="166" t="s">
        <v>5897</v>
      </c>
      <c r="D384" s="166" t="s">
        <v>1357</v>
      </c>
      <c r="E384" s="166" t="s">
        <v>2524</v>
      </c>
      <c r="F384" s="166" t="s">
        <v>366</v>
      </c>
      <c r="G384" s="166" t="s">
        <v>2524</v>
      </c>
      <c r="H384" s="166" t="s">
        <v>2524</v>
      </c>
      <c r="I384" s="166" t="s">
        <v>2524</v>
      </c>
      <c r="J384" s="166" t="s">
        <v>2524</v>
      </c>
      <c r="K384" s="166" t="s">
        <v>4315</v>
      </c>
      <c r="L384" s="166" t="s">
        <v>2524</v>
      </c>
      <c r="M384" s="166">
        <v>3225076</v>
      </c>
      <c r="N384" s="166" t="str">
        <f>_xlfn.IFNA(VLOOKUP($C384,'20201102 Property'!C:C,1,FALSE),"FR")</f>
        <v>Reagens B27 Primer 2</v>
      </c>
    </row>
    <row r="385" spans="1:14" x14ac:dyDescent="0.45">
      <c r="A385" s="166" t="s">
        <v>4316</v>
      </c>
      <c r="B385" s="166" t="s">
        <v>4316</v>
      </c>
      <c r="C385" s="166" t="s">
        <v>5898</v>
      </c>
      <c r="D385" s="166" t="s">
        <v>1357</v>
      </c>
      <c r="E385" s="166" t="s">
        <v>2524</v>
      </c>
      <c r="F385" s="166" t="s">
        <v>366</v>
      </c>
      <c r="G385" s="166" t="s">
        <v>2524</v>
      </c>
      <c r="H385" s="166" t="s">
        <v>2524</v>
      </c>
      <c r="I385" s="166" t="s">
        <v>2524</v>
      </c>
      <c r="J385" s="166" t="s">
        <v>2524</v>
      </c>
      <c r="K385" s="166" t="s">
        <v>4316</v>
      </c>
      <c r="L385" s="166" t="s">
        <v>2524</v>
      </c>
      <c r="M385" s="166">
        <v>3225106</v>
      </c>
      <c r="N385" s="166" t="str">
        <f>_xlfn.IFNA(VLOOKUP($C385,'20201102 Property'!C:C,1,FALSE),"FR")</f>
        <v>Reagens B27 PC</v>
      </c>
    </row>
    <row r="386" spans="1:14" x14ac:dyDescent="0.45">
      <c r="A386" s="166" t="s">
        <v>4317</v>
      </c>
      <c r="B386" s="166" t="s">
        <v>4317</v>
      </c>
      <c r="C386" s="166" t="s">
        <v>5899</v>
      </c>
      <c r="D386" s="166" t="s">
        <v>1357</v>
      </c>
      <c r="E386" s="166" t="s">
        <v>2524</v>
      </c>
      <c r="F386" s="166" t="s">
        <v>366</v>
      </c>
      <c r="G386" s="166" t="s">
        <v>2524</v>
      </c>
      <c r="H386" s="166" t="s">
        <v>2524</v>
      </c>
      <c r="I386" s="166" t="s">
        <v>2524</v>
      </c>
      <c r="J386" s="166" t="s">
        <v>2524</v>
      </c>
      <c r="K386" s="166" t="s">
        <v>4317</v>
      </c>
      <c r="L386" s="166" t="s">
        <v>2524</v>
      </c>
      <c r="M386" s="166">
        <v>3426435</v>
      </c>
      <c r="N386" s="166" t="str">
        <f>_xlfn.IFNA(VLOOKUP($C386,'20201102 Property'!C:C,1,FALSE),"FR")</f>
        <v>Reagens B2F</v>
      </c>
    </row>
    <row r="387" spans="1:14" x14ac:dyDescent="0.45">
      <c r="A387" s="166" t="s">
        <v>4318</v>
      </c>
      <c r="B387" s="166" t="s">
        <v>4318</v>
      </c>
      <c r="C387" s="166" t="s">
        <v>5900</v>
      </c>
      <c r="D387" s="166" t="s">
        <v>1357</v>
      </c>
      <c r="E387" s="166" t="s">
        <v>2524</v>
      </c>
      <c r="F387" s="166" t="s">
        <v>366</v>
      </c>
      <c r="G387" s="166" t="s">
        <v>2524</v>
      </c>
      <c r="H387" s="166" t="s">
        <v>2524</v>
      </c>
      <c r="I387" s="166" t="s">
        <v>2524</v>
      </c>
      <c r="J387" s="166" t="s">
        <v>2524</v>
      </c>
      <c r="K387" s="166" t="s">
        <v>4318</v>
      </c>
      <c r="L387" s="166" t="s">
        <v>2524</v>
      </c>
      <c r="M387" s="166">
        <v>3426440</v>
      </c>
      <c r="N387" s="166" t="str">
        <f>_xlfn.IFNA(VLOOKUP($C387,'20201102 Property'!C:C,1,FALSE),"FR")</f>
        <v>Reagens B2R</v>
      </c>
    </row>
    <row r="388" spans="1:14" x14ac:dyDescent="0.45">
      <c r="A388" s="166" t="s">
        <v>4319</v>
      </c>
      <c r="B388" s="166" t="s">
        <v>5901</v>
      </c>
      <c r="C388" s="166" t="s">
        <v>5902</v>
      </c>
      <c r="D388" s="166" t="s">
        <v>185</v>
      </c>
      <c r="E388" s="166" t="s">
        <v>2524</v>
      </c>
      <c r="F388" s="166" t="s">
        <v>366</v>
      </c>
      <c r="G388" s="166" t="s">
        <v>2524</v>
      </c>
      <c r="H388" s="166" t="s">
        <v>2524</v>
      </c>
      <c r="I388" s="166" t="s">
        <v>2524</v>
      </c>
      <c r="J388" s="166" t="s">
        <v>2524</v>
      </c>
      <c r="K388" s="166" t="s">
        <v>4319</v>
      </c>
      <c r="L388" s="166" t="s">
        <v>2524</v>
      </c>
      <c r="M388" s="166">
        <v>90580</v>
      </c>
      <c r="N388" s="166" t="str">
        <f>_xlfn.IFNA(VLOOKUP($C388,'20201102 Property'!C:C,1,FALSE),"FR")</f>
        <v>donath Landsteiner Set B tube 2</v>
      </c>
    </row>
    <row r="389" spans="1:14" x14ac:dyDescent="0.45">
      <c r="A389" s="166" t="s">
        <v>4320</v>
      </c>
      <c r="B389" s="166" t="s">
        <v>4320</v>
      </c>
      <c r="C389" s="166" t="s">
        <v>5903</v>
      </c>
      <c r="D389" s="166" t="s">
        <v>1357</v>
      </c>
      <c r="E389" s="166" t="s">
        <v>2524</v>
      </c>
      <c r="F389" s="166" t="s">
        <v>366</v>
      </c>
      <c r="G389" s="166" t="s">
        <v>2524</v>
      </c>
      <c r="H389" s="166" t="s">
        <v>2524</v>
      </c>
      <c r="I389" s="166" t="s">
        <v>2524</v>
      </c>
      <c r="J389" s="166" t="s">
        <v>2524</v>
      </c>
      <c r="K389" s="166" t="s">
        <v>4320</v>
      </c>
      <c r="L389" s="166" t="s">
        <v>2524</v>
      </c>
      <c r="M389" s="166">
        <v>3426446</v>
      </c>
      <c r="N389" s="166" t="str">
        <f>_xlfn.IFNA(VLOOKUP($C389,'20201102 Property'!C:C,1,FALSE),"FR")</f>
        <v>Reagens B3F</v>
      </c>
    </row>
    <row r="390" spans="1:14" x14ac:dyDescent="0.45">
      <c r="A390" s="166" t="s">
        <v>4321</v>
      </c>
      <c r="B390" s="166" t="s">
        <v>4321</v>
      </c>
      <c r="C390" s="166" t="s">
        <v>5904</v>
      </c>
      <c r="D390" s="166" t="s">
        <v>1357</v>
      </c>
      <c r="E390" s="166" t="s">
        <v>2524</v>
      </c>
      <c r="F390" s="166" t="s">
        <v>366</v>
      </c>
      <c r="G390" s="166" t="s">
        <v>2524</v>
      </c>
      <c r="H390" s="166" t="s">
        <v>2524</v>
      </c>
      <c r="I390" s="166" t="s">
        <v>2524</v>
      </c>
      <c r="J390" s="166" t="s">
        <v>2524</v>
      </c>
      <c r="K390" s="166" t="s">
        <v>4321</v>
      </c>
      <c r="L390" s="166" t="s">
        <v>2524</v>
      </c>
      <c r="M390" s="166">
        <v>3426452</v>
      </c>
      <c r="N390" s="166" t="str">
        <f>_xlfn.IFNA(VLOOKUP($C390,'20201102 Property'!C:C,1,FALSE),"FR")</f>
        <v>Reagens B3R</v>
      </c>
    </row>
    <row r="391" spans="1:14" x14ac:dyDescent="0.45">
      <c r="A391" s="166" t="s">
        <v>4322</v>
      </c>
      <c r="B391" s="166" t="s">
        <v>5905</v>
      </c>
      <c r="C391" s="166" t="s">
        <v>5906</v>
      </c>
      <c r="D391" s="166" t="s">
        <v>185</v>
      </c>
      <c r="E391" s="166" t="s">
        <v>2524</v>
      </c>
      <c r="F391" s="166" t="s">
        <v>366</v>
      </c>
      <c r="G391" s="166" t="s">
        <v>2524</v>
      </c>
      <c r="H391" s="166" t="s">
        <v>2524</v>
      </c>
      <c r="I391" s="166" t="s">
        <v>2524</v>
      </c>
      <c r="J391" s="166" t="s">
        <v>2524</v>
      </c>
      <c r="K391" s="166" t="s">
        <v>4322</v>
      </c>
      <c r="L391" s="166" t="s">
        <v>2524</v>
      </c>
      <c r="M391" s="166">
        <v>90589</v>
      </c>
      <c r="N391" s="166" t="str">
        <f>_xlfn.IFNA(VLOOKUP($C391,'20201102 Property'!C:C,1,FALSE),"FR")</f>
        <v>donath Landsteiner Set B tube 3</v>
      </c>
    </row>
    <row r="392" spans="1:14" x14ac:dyDescent="0.45">
      <c r="A392" s="166" t="s">
        <v>4323</v>
      </c>
      <c r="B392" s="166" t="s">
        <v>4323</v>
      </c>
      <c r="C392" s="166" t="s">
        <v>5907</v>
      </c>
      <c r="D392" s="166" t="s">
        <v>1357</v>
      </c>
      <c r="E392" s="166" t="s">
        <v>2524</v>
      </c>
      <c r="F392" s="166" t="s">
        <v>366</v>
      </c>
      <c r="G392" s="166" t="s">
        <v>2524</v>
      </c>
      <c r="H392" s="166" t="s">
        <v>2524</v>
      </c>
      <c r="I392" s="166" t="s">
        <v>2524</v>
      </c>
      <c r="J392" s="166" t="s">
        <v>2524</v>
      </c>
      <c r="K392" s="166" t="s">
        <v>4323</v>
      </c>
      <c r="L392" s="166" t="s">
        <v>2524</v>
      </c>
      <c r="M392" s="166">
        <v>3426460</v>
      </c>
      <c r="N392" s="166" t="str">
        <f>_xlfn.IFNA(VLOOKUP($C392,'20201102 Property'!C:C,1,FALSE),"FR")</f>
        <v>Reagens B4F</v>
      </c>
    </row>
    <row r="393" spans="1:14" x14ac:dyDescent="0.45">
      <c r="A393" s="166" t="s">
        <v>4324</v>
      </c>
      <c r="B393" s="166" t="s">
        <v>4324</v>
      </c>
      <c r="C393" s="166" t="s">
        <v>5908</v>
      </c>
      <c r="D393" s="166" t="s">
        <v>1357</v>
      </c>
      <c r="E393" s="166" t="s">
        <v>2524</v>
      </c>
      <c r="F393" s="166" t="s">
        <v>366</v>
      </c>
      <c r="G393" s="166" t="s">
        <v>2524</v>
      </c>
      <c r="H393" s="166" t="s">
        <v>2524</v>
      </c>
      <c r="I393" s="166" t="s">
        <v>2524</v>
      </c>
      <c r="J393" s="166" t="s">
        <v>2524</v>
      </c>
      <c r="K393" s="166" t="s">
        <v>4324</v>
      </c>
      <c r="L393" s="166" t="s">
        <v>2524</v>
      </c>
      <c r="M393" s="166">
        <v>3426467</v>
      </c>
      <c r="N393" s="166" t="str">
        <f>_xlfn.IFNA(VLOOKUP($C393,'20201102 Property'!C:C,1,FALSE),"FR")</f>
        <v>Reagens B4R</v>
      </c>
    </row>
    <row r="394" spans="1:14" x14ac:dyDescent="0.45">
      <c r="A394" s="166" t="s">
        <v>100</v>
      </c>
      <c r="B394" s="166" t="s">
        <v>810</v>
      </c>
      <c r="C394" s="166" t="s">
        <v>165</v>
      </c>
      <c r="D394" s="166" t="s">
        <v>185</v>
      </c>
      <c r="E394" s="166" t="s">
        <v>2524</v>
      </c>
      <c r="F394" s="166" t="s">
        <v>2798</v>
      </c>
      <c r="G394" s="166" t="s">
        <v>102</v>
      </c>
      <c r="H394" s="166" t="s">
        <v>2524</v>
      </c>
      <c r="I394" s="166" t="s">
        <v>2524</v>
      </c>
      <c r="J394" s="166" t="s">
        <v>2524</v>
      </c>
      <c r="K394" s="166" t="s">
        <v>100</v>
      </c>
      <c r="L394" s="166" t="s">
        <v>2524</v>
      </c>
      <c r="M394" s="166">
        <v>1789954</v>
      </c>
      <c r="N394" s="166" t="str">
        <f>_xlfn.IFNA(VLOOKUP($C394,'20201102 Property'!C:C,1,FALSE),"FR")</f>
        <v>HLA-B*57:01</v>
      </c>
    </row>
    <row r="395" spans="1:14" x14ac:dyDescent="0.45">
      <c r="A395" s="166" t="s">
        <v>4325</v>
      </c>
      <c r="B395" s="166" t="s">
        <v>4325</v>
      </c>
      <c r="C395" s="166" t="s">
        <v>5909</v>
      </c>
      <c r="D395" s="166" t="s">
        <v>1357</v>
      </c>
      <c r="E395" s="166" t="s">
        <v>2524</v>
      </c>
      <c r="F395" s="166" t="s">
        <v>366</v>
      </c>
      <c r="G395" s="166" t="s">
        <v>2524</v>
      </c>
      <c r="H395" s="166" t="s">
        <v>2524</v>
      </c>
      <c r="I395" s="166" t="s">
        <v>2524</v>
      </c>
      <c r="J395" s="166" t="s">
        <v>2524</v>
      </c>
      <c r="K395" s="166" t="s">
        <v>4325</v>
      </c>
      <c r="L395" s="166" t="s">
        <v>2524</v>
      </c>
      <c r="M395" s="166">
        <v>3225090</v>
      </c>
      <c r="N395" s="166" t="str">
        <f>_xlfn.IFNA(VLOOKUP($C395,'20201102 Property'!C:C,1,FALSE),"FR")</f>
        <v>Reagens B73 N C</v>
      </c>
    </row>
    <row r="396" spans="1:14" x14ac:dyDescent="0.45">
      <c r="A396" s="166" t="s">
        <v>4326</v>
      </c>
      <c r="B396" s="166" t="s">
        <v>4326</v>
      </c>
      <c r="C396" s="166" t="s">
        <v>5910</v>
      </c>
      <c r="D396" s="166" t="s">
        <v>1357</v>
      </c>
      <c r="E396" s="166" t="s">
        <v>2524</v>
      </c>
      <c r="F396" s="166" t="s">
        <v>366</v>
      </c>
      <c r="G396" s="166" t="s">
        <v>2524</v>
      </c>
      <c r="H396" s="166" t="s">
        <v>2524</v>
      </c>
      <c r="I396" s="166" t="s">
        <v>2524</v>
      </c>
      <c r="J396" s="166" t="s">
        <v>2524</v>
      </c>
      <c r="K396" s="166" t="s">
        <v>4326</v>
      </c>
      <c r="L396" s="166" t="s">
        <v>2524</v>
      </c>
      <c r="M396" s="166">
        <v>3432973</v>
      </c>
      <c r="N396" s="166" t="str">
        <f>_xlfn.IFNA(VLOOKUP($C396,'20201102 Property'!C:C,1,FALSE),"FR")</f>
        <v>Reagens BDT</v>
      </c>
    </row>
    <row r="397" spans="1:14" x14ac:dyDescent="0.45">
      <c r="A397" s="166" t="s">
        <v>4327</v>
      </c>
      <c r="B397" s="166" t="s">
        <v>4327</v>
      </c>
      <c r="C397" s="166" t="s">
        <v>5911</v>
      </c>
      <c r="D397" s="166" t="s">
        <v>1357</v>
      </c>
      <c r="E397" s="166" t="s">
        <v>2524</v>
      </c>
      <c r="F397" s="166" t="s">
        <v>366</v>
      </c>
      <c r="G397" s="166" t="s">
        <v>2524</v>
      </c>
      <c r="H397" s="166" t="s">
        <v>2524</v>
      </c>
      <c r="I397" s="166" t="s">
        <v>2524</v>
      </c>
      <c r="J397" s="166" t="s">
        <v>2524</v>
      </c>
      <c r="K397" s="166" t="s">
        <v>4327</v>
      </c>
      <c r="L397" s="166" t="s">
        <v>2524</v>
      </c>
      <c r="M397" s="166">
        <v>3433009</v>
      </c>
      <c r="N397" s="166" t="str">
        <f>_xlfn.IFNA(VLOOKUP($C397,'20201102 Property'!C:C,1,FALSE),"FR")</f>
        <v>Reagens BDXT</v>
      </c>
    </row>
    <row r="398" spans="1:14" hidden="1" x14ac:dyDescent="0.45">
      <c r="A398" s="166" t="s">
        <v>2213</v>
      </c>
      <c r="B398" s="166" t="s">
        <v>2213</v>
      </c>
      <c r="C398" s="166" t="s">
        <v>4328</v>
      </c>
      <c r="D398" s="166" t="s">
        <v>1357</v>
      </c>
      <c r="E398" s="166" t="s">
        <v>2524</v>
      </c>
      <c r="F398" s="166" t="s">
        <v>366</v>
      </c>
      <c r="G398" s="166" t="s">
        <v>2524</v>
      </c>
      <c r="H398" s="166" t="s">
        <v>2524</v>
      </c>
      <c r="I398" s="166" t="s">
        <v>2524</v>
      </c>
      <c r="J398" s="166" t="s">
        <v>3435</v>
      </c>
      <c r="K398" s="166" t="s">
        <v>2213</v>
      </c>
      <c r="L398" s="166" t="s">
        <v>2524</v>
      </c>
      <c r="M398" s="166">
        <v>177771</v>
      </c>
      <c r="N398" s="166" t="str">
        <f>_xlfn.IFNA(VLOOKUP($C398,'20201102 Property'!C:C,1,FALSE),"FR")</f>
        <v>FR</v>
      </c>
    </row>
    <row r="399" spans="1:14" x14ac:dyDescent="0.45">
      <c r="A399" s="166" t="s">
        <v>4329</v>
      </c>
      <c r="B399" s="166" t="s">
        <v>4329</v>
      </c>
      <c r="C399" s="166" t="s">
        <v>5912</v>
      </c>
      <c r="D399" s="166" t="s">
        <v>1357</v>
      </c>
      <c r="E399" s="166" t="s">
        <v>2524</v>
      </c>
      <c r="F399" s="166" t="s">
        <v>366</v>
      </c>
      <c r="G399" s="166" t="s">
        <v>2524</v>
      </c>
      <c r="H399" s="166" t="s">
        <v>2524</v>
      </c>
      <c r="I399" s="166" t="s">
        <v>2524</v>
      </c>
      <c r="J399" s="166" t="s">
        <v>2524</v>
      </c>
      <c r="K399" s="166" t="s">
        <v>4329</v>
      </c>
      <c r="L399" s="166" t="s">
        <v>2524</v>
      </c>
      <c r="M399" s="166">
        <v>3426042</v>
      </c>
      <c r="N399" s="166" t="str">
        <f>_xlfn.IFNA(VLOOKUP($C399,'20201102 Property'!C:C,1,FALSE),"FR")</f>
        <v>Reagens BG01</v>
      </c>
    </row>
    <row r="400" spans="1:14" x14ac:dyDescent="0.45">
      <c r="A400" s="166" t="s">
        <v>4330</v>
      </c>
      <c r="B400" s="166" t="s">
        <v>4330</v>
      </c>
      <c r="C400" s="166" t="s">
        <v>5913</v>
      </c>
      <c r="D400" s="166" t="s">
        <v>1357</v>
      </c>
      <c r="E400" s="166" t="s">
        <v>2524</v>
      </c>
      <c r="F400" s="166" t="s">
        <v>366</v>
      </c>
      <c r="G400" s="166" t="s">
        <v>2524</v>
      </c>
      <c r="H400" s="166" t="s">
        <v>2524</v>
      </c>
      <c r="I400" s="166" t="s">
        <v>2524</v>
      </c>
      <c r="J400" s="166" t="s">
        <v>2524</v>
      </c>
      <c r="K400" s="166" t="s">
        <v>4330</v>
      </c>
      <c r="L400" s="166" t="s">
        <v>2524</v>
      </c>
      <c r="M400" s="166">
        <v>3426047</v>
      </c>
      <c r="N400" s="166" t="str">
        <f>_xlfn.IFNA(VLOOKUP($C400,'20201102 Property'!C:C,1,FALSE),"FR")</f>
        <v>Reagens BG02</v>
      </c>
    </row>
    <row r="401" spans="1:14" x14ac:dyDescent="0.45">
      <c r="A401" s="166" t="s">
        <v>4331</v>
      </c>
      <c r="B401" s="166" t="s">
        <v>4331</v>
      </c>
      <c r="C401" s="166" t="s">
        <v>5914</v>
      </c>
      <c r="D401" s="166" t="s">
        <v>1357</v>
      </c>
      <c r="E401" s="166" t="s">
        <v>2524</v>
      </c>
      <c r="F401" s="166" t="s">
        <v>366</v>
      </c>
      <c r="G401" s="166" t="s">
        <v>2524</v>
      </c>
      <c r="H401" s="166" t="s">
        <v>2524</v>
      </c>
      <c r="I401" s="166" t="s">
        <v>2524</v>
      </c>
      <c r="J401" s="166" t="s">
        <v>2524</v>
      </c>
      <c r="K401" s="166" t="s">
        <v>4331</v>
      </c>
      <c r="L401" s="166" t="s">
        <v>2524</v>
      </c>
      <c r="M401" s="166">
        <v>3426052</v>
      </c>
      <c r="N401" s="166" t="str">
        <f>_xlfn.IFNA(VLOOKUP($C401,'20201102 Property'!C:C,1,FALSE),"FR")</f>
        <v>Reagens BG03</v>
      </c>
    </row>
    <row r="402" spans="1:14" x14ac:dyDescent="0.45">
      <c r="A402" s="166" t="s">
        <v>4332</v>
      </c>
      <c r="B402" s="166" t="s">
        <v>4332</v>
      </c>
      <c r="C402" s="166" t="s">
        <v>5915</v>
      </c>
      <c r="D402" s="166" t="s">
        <v>1357</v>
      </c>
      <c r="E402" s="166" t="s">
        <v>2524</v>
      </c>
      <c r="F402" s="166" t="s">
        <v>366</v>
      </c>
      <c r="G402" s="166" t="s">
        <v>2524</v>
      </c>
      <c r="H402" s="166" t="s">
        <v>2524</v>
      </c>
      <c r="I402" s="166" t="s">
        <v>2524</v>
      </c>
      <c r="J402" s="166" t="s">
        <v>2524</v>
      </c>
      <c r="K402" s="166" t="s">
        <v>4332</v>
      </c>
      <c r="L402" s="166" t="s">
        <v>2524</v>
      </c>
      <c r="M402" s="166">
        <v>3426058</v>
      </c>
      <c r="N402" s="166" t="str">
        <f>_xlfn.IFNA(VLOOKUP($C402,'20201102 Property'!C:C,1,FALSE),"FR")</f>
        <v>Reagens BG04</v>
      </c>
    </row>
    <row r="403" spans="1:14" x14ac:dyDescent="0.45">
      <c r="A403" s="166" t="s">
        <v>4333</v>
      </c>
      <c r="B403" s="166" t="s">
        <v>4333</v>
      </c>
      <c r="C403" s="166" t="s">
        <v>5916</v>
      </c>
      <c r="D403" s="166" t="s">
        <v>1357</v>
      </c>
      <c r="E403" s="166" t="s">
        <v>2524</v>
      </c>
      <c r="F403" s="166" t="s">
        <v>366</v>
      </c>
      <c r="G403" s="166" t="s">
        <v>2524</v>
      </c>
      <c r="H403" s="166" t="s">
        <v>2524</v>
      </c>
      <c r="I403" s="166" t="s">
        <v>2524</v>
      </c>
      <c r="J403" s="166" t="s">
        <v>2524</v>
      </c>
      <c r="K403" s="166" t="s">
        <v>4333</v>
      </c>
      <c r="L403" s="166" t="s">
        <v>2524</v>
      </c>
      <c r="M403" s="166">
        <v>3426063</v>
      </c>
      <c r="N403" s="166" t="str">
        <f>_xlfn.IFNA(VLOOKUP($C403,'20201102 Property'!C:C,1,FALSE),"FR")</f>
        <v>Reagens BG05</v>
      </c>
    </row>
    <row r="404" spans="1:14" x14ac:dyDescent="0.45">
      <c r="A404" s="166" t="s">
        <v>4334</v>
      </c>
      <c r="B404" s="166" t="s">
        <v>4334</v>
      </c>
      <c r="C404" s="166" t="s">
        <v>5917</v>
      </c>
      <c r="D404" s="166" t="s">
        <v>1357</v>
      </c>
      <c r="E404" s="166" t="s">
        <v>2524</v>
      </c>
      <c r="F404" s="166" t="s">
        <v>366</v>
      </c>
      <c r="G404" s="166" t="s">
        <v>2524</v>
      </c>
      <c r="H404" s="166" t="s">
        <v>2524</v>
      </c>
      <c r="I404" s="166" t="s">
        <v>2524</v>
      </c>
      <c r="J404" s="166" t="s">
        <v>2524</v>
      </c>
      <c r="K404" s="166" t="s">
        <v>4334</v>
      </c>
      <c r="L404" s="166" t="s">
        <v>2524</v>
      </c>
      <c r="M404" s="166">
        <v>3426068</v>
      </c>
      <c r="N404" s="166" t="str">
        <f>_xlfn.IFNA(VLOOKUP($C404,'20201102 Property'!C:C,1,FALSE),"FR")</f>
        <v>Reagens BG06</v>
      </c>
    </row>
    <row r="405" spans="1:14" x14ac:dyDescent="0.45">
      <c r="A405" s="166" t="s">
        <v>4335</v>
      </c>
      <c r="B405" s="166" t="s">
        <v>4335</v>
      </c>
      <c r="C405" s="166" t="s">
        <v>5918</v>
      </c>
      <c r="D405" s="166" t="s">
        <v>1357</v>
      </c>
      <c r="E405" s="166" t="s">
        <v>2524</v>
      </c>
      <c r="F405" s="166" t="s">
        <v>366</v>
      </c>
      <c r="G405" s="166" t="s">
        <v>2524</v>
      </c>
      <c r="H405" s="166" t="s">
        <v>2524</v>
      </c>
      <c r="I405" s="166" t="s">
        <v>2524</v>
      </c>
      <c r="J405" s="166" t="s">
        <v>2524</v>
      </c>
      <c r="K405" s="166" t="s">
        <v>4335</v>
      </c>
      <c r="L405" s="166" t="s">
        <v>2524</v>
      </c>
      <c r="M405" s="166">
        <v>3426074</v>
      </c>
      <c r="N405" s="166" t="str">
        <f>_xlfn.IFNA(VLOOKUP($C405,'20201102 Property'!C:C,1,FALSE),"FR")</f>
        <v>Reagens BG07</v>
      </c>
    </row>
    <row r="406" spans="1:14" x14ac:dyDescent="0.45">
      <c r="A406" s="166" t="s">
        <v>4336</v>
      </c>
      <c r="B406" s="166" t="s">
        <v>4336</v>
      </c>
      <c r="C406" s="166" t="s">
        <v>5919</v>
      </c>
      <c r="D406" s="166" t="s">
        <v>1357</v>
      </c>
      <c r="E406" s="166" t="s">
        <v>2524</v>
      </c>
      <c r="F406" s="166" t="s">
        <v>366</v>
      </c>
      <c r="G406" s="166" t="s">
        <v>2524</v>
      </c>
      <c r="H406" s="166" t="s">
        <v>2524</v>
      </c>
      <c r="I406" s="166" t="s">
        <v>2524</v>
      </c>
      <c r="J406" s="166" t="s">
        <v>2524</v>
      </c>
      <c r="K406" s="166" t="s">
        <v>4336</v>
      </c>
      <c r="L406" s="166" t="s">
        <v>2524</v>
      </c>
      <c r="M406" s="166">
        <v>3426079</v>
      </c>
      <c r="N406" s="166" t="str">
        <f>_xlfn.IFNA(VLOOKUP($C406,'20201102 Property'!C:C,1,FALSE),"FR")</f>
        <v>Reagens BG08</v>
      </c>
    </row>
    <row r="407" spans="1:14" x14ac:dyDescent="0.45">
      <c r="A407" s="166" t="s">
        <v>4337</v>
      </c>
      <c r="B407" s="166" t="s">
        <v>4337</v>
      </c>
      <c r="C407" s="166" t="s">
        <v>5920</v>
      </c>
      <c r="D407" s="166" t="s">
        <v>1357</v>
      </c>
      <c r="E407" s="166" t="s">
        <v>2524</v>
      </c>
      <c r="F407" s="166" t="s">
        <v>366</v>
      </c>
      <c r="G407" s="166" t="s">
        <v>2524</v>
      </c>
      <c r="H407" s="166" t="s">
        <v>2524</v>
      </c>
      <c r="I407" s="166" t="s">
        <v>2524</v>
      </c>
      <c r="J407" s="166" t="s">
        <v>2524</v>
      </c>
      <c r="K407" s="166" t="s">
        <v>4337</v>
      </c>
      <c r="L407" s="166" t="s">
        <v>2524</v>
      </c>
      <c r="M407" s="166">
        <v>3426084</v>
      </c>
      <c r="N407" s="166" t="str">
        <f>_xlfn.IFNA(VLOOKUP($C407,'20201102 Property'!C:C,1,FALSE),"FR")</f>
        <v>Reagens BG09</v>
      </c>
    </row>
    <row r="408" spans="1:14" x14ac:dyDescent="0.45">
      <c r="A408" s="166" t="s">
        <v>4338</v>
      </c>
      <c r="B408" s="166" t="s">
        <v>4338</v>
      </c>
      <c r="C408" s="166" t="s">
        <v>5921</v>
      </c>
      <c r="D408" s="166" t="s">
        <v>1357</v>
      </c>
      <c r="E408" s="166" t="s">
        <v>2524</v>
      </c>
      <c r="F408" s="166" t="s">
        <v>366</v>
      </c>
      <c r="G408" s="166" t="s">
        <v>2524</v>
      </c>
      <c r="H408" s="166" t="s">
        <v>2524</v>
      </c>
      <c r="I408" s="166" t="s">
        <v>2524</v>
      </c>
      <c r="J408" s="166" t="s">
        <v>2524</v>
      </c>
      <c r="K408" s="166" t="s">
        <v>4338</v>
      </c>
      <c r="L408" s="166" t="s">
        <v>2524</v>
      </c>
      <c r="M408" s="166">
        <v>3426089</v>
      </c>
      <c r="N408" s="166" t="str">
        <f>_xlfn.IFNA(VLOOKUP($C408,'20201102 Property'!C:C,1,FALSE),"FR")</f>
        <v>Reagens BG10</v>
      </c>
    </row>
    <row r="409" spans="1:14" x14ac:dyDescent="0.45">
      <c r="A409" s="166" t="s">
        <v>4339</v>
      </c>
      <c r="B409" s="166" t="s">
        <v>4339</v>
      </c>
      <c r="C409" s="166" t="s">
        <v>5922</v>
      </c>
      <c r="D409" s="166" t="s">
        <v>1357</v>
      </c>
      <c r="E409" s="166" t="s">
        <v>2524</v>
      </c>
      <c r="F409" s="166" t="s">
        <v>366</v>
      </c>
      <c r="G409" s="166" t="s">
        <v>2524</v>
      </c>
      <c r="H409" s="166" t="s">
        <v>2524</v>
      </c>
      <c r="I409" s="166" t="s">
        <v>2524</v>
      </c>
      <c r="J409" s="166" t="s">
        <v>2524</v>
      </c>
      <c r="K409" s="166" t="s">
        <v>4339</v>
      </c>
      <c r="L409" s="166" t="s">
        <v>2524</v>
      </c>
      <c r="M409" s="166">
        <v>3426096</v>
      </c>
      <c r="N409" s="166" t="str">
        <f>_xlfn.IFNA(VLOOKUP($C409,'20201102 Property'!C:C,1,FALSE),"FR")</f>
        <v>Reagens BG11</v>
      </c>
    </row>
    <row r="410" spans="1:14" x14ac:dyDescent="0.45">
      <c r="A410" s="166" t="s">
        <v>4340</v>
      </c>
      <c r="B410" s="166" t="s">
        <v>4340</v>
      </c>
      <c r="C410" s="166" t="s">
        <v>5923</v>
      </c>
      <c r="D410" s="166" t="s">
        <v>1357</v>
      </c>
      <c r="E410" s="166" t="s">
        <v>2524</v>
      </c>
      <c r="F410" s="166" t="s">
        <v>366</v>
      </c>
      <c r="G410" s="166" t="s">
        <v>2524</v>
      </c>
      <c r="H410" s="166" t="s">
        <v>2524</v>
      </c>
      <c r="I410" s="166" t="s">
        <v>2524</v>
      </c>
      <c r="J410" s="166" t="s">
        <v>2524</v>
      </c>
      <c r="K410" s="166" t="s">
        <v>4340</v>
      </c>
      <c r="L410" s="166" t="s">
        <v>2524</v>
      </c>
      <c r="M410" s="166">
        <v>3426101</v>
      </c>
      <c r="N410" s="166" t="str">
        <f>_xlfn.IFNA(VLOOKUP($C410,'20201102 Property'!C:C,1,FALSE),"FR")</f>
        <v>Reagens BG12</v>
      </c>
    </row>
    <row r="411" spans="1:14" x14ac:dyDescent="0.45">
      <c r="A411" s="166" t="s">
        <v>4341</v>
      </c>
      <c r="B411" s="166" t="s">
        <v>4341</v>
      </c>
      <c r="C411" s="166" t="s">
        <v>5924</v>
      </c>
      <c r="D411" s="166" t="s">
        <v>1357</v>
      </c>
      <c r="E411" s="166" t="s">
        <v>2524</v>
      </c>
      <c r="F411" s="166" t="s">
        <v>366</v>
      </c>
      <c r="G411" s="166" t="s">
        <v>2524</v>
      </c>
      <c r="H411" s="166" t="s">
        <v>2524</v>
      </c>
      <c r="I411" s="166" t="s">
        <v>2524</v>
      </c>
      <c r="J411" s="166" t="s">
        <v>2524</v>
      </c>
      <c r="K411" s="166" t="s">
        <v>4341</v>
      </c>
      <c r="L411" s="166" t="s">
        <v>2524</v>
      </c>
      <c r="M411" s="166">
        <v>3426107</v>
      </c>
      <c r="N411" s="166" t="str">
        <f>_xlfn.IFNA(VLOOKUP($C411,'20201102 Property'!C:C,1,FALSE),"FR")</f>
        <v>Reagens BG13</v>
      </c>
    </row>
    <row r="412" spans="1:14" x14ac:dyDescent="0.45">
      <c r="A412" s="166" t="s">
        <v>4342</v>
      </c>
      <c r="B412" s="166" t="s">
        <v>4342</v>
      </c>
      <c r="C412" s="166" t="s">
        <v>5925</v>
      </c>
      <c r="D412" s="166" t="s">
        <v>1357</v>
      </c>
      <c r="E412" s="166" t="s">
        <v>2524</v>
      </c>
      <c r="F412" s="166" t="s">
        <v>366</v>
      </c>
      <c r="G412" s="166" t="s">
        <v>2524</v>
      </c>
      <c r="H412" s="166" t="s">
        <v>2524</v>
      </c>
      <c r="I412" s="166" t="s">
        <v>2524</v>
      </c>
      <c r="J412" s="166" t="s">
        <v>2524</v>
      </c>
      <c r="K412" s="166" t="s">
        <v>4342</v>
      </c>
      <c r="L412" s="166" t="s">
        <v>2524</v>
      </c>
      <c r="M412" s="166">
        <v>3426112</v>
      </c>
      <c r="N412" s="166" t="str">
        <f>_xlfn.IFNA(VLOOKUP($C412,'20201102 Property'!C:C,1,FALSE),"FR")</f>
        <v>Reagens BG14</v>
      </c>
    </row>
    <row r="413" spans="1:14" x14ac:dyDescent="0.45">
      <c r="A413" s="166" t="s">
        <v>4343</v>
      </c>
      <c r="B413" s="166" t="s">
        <v>4343</v>
      </c>
      <c r="C413" s="166" t="s">
        <v>5926</v>
      </c>
      <c r="D413" s="166" t="s">
        <v>1357</v>
      </c>
      <c r="E413" s="166" t="s">
        <v>2524</v>
      </c>
      <c r="F413" s="166" t="s">
        <v>366</v>
      </c>
      <c r="G413" s="166" t="s">
        <v>2524</v>
      </c>
      <c r="H413" s="166" t="s">
        <v>2524</v>
      </c>
      <c r="I413" s="166" t="s">
        <v>2524</v>
      </c>
      <c r="J413" s="166" t="s">
        <v>2524</v>
      </c>
      <c r="K413" s="166" t="s">
        <v>4343</v>
      </c>
      <c r="L413" s="166" t="s">
        <v>2524</v>
      </c>
      <c r="M413" s="166">
        <v>3426121</v>
      </c>
      <c r="N413" s="166" t="str">
        <f>_xlfn.IFNA(VLOOKUP($C413,'20201102 Property'!C:C,1,FALSE),"FR")</f>
        <v>Reagens BL01</v>
      </c>
    </row>
    <row r="414" spans="1:14" x14ac:dyDescent="0.45">
      <c r="A414" s="166" t="s">
        <v>4344</v>
      </c>
      <c r="B414" s="166" t="s">
        <v>5927</v>
      </c>
      <c r="C414" s="166" t="s">
        <v>5928</v>
      </c>
      <c r="D414" s="166" t="s">
        <v>185</v>
      </c>
      <c r="E414" s="166" t="s">
        <v>2524</v>
      </c>
      <c r="F414" s="166" t="s">
        <v>366</v>
      </c>
      <c r="G414" s="166" t="s">
        <v>2524</v>
      </c>
      <c r="H414" s="166" t="s">
        <v>2524</v>
      </c>
      <c r="I414" s="166" t="s">
        <v>2524</v>
      </c>
      <c r="J414" s="166" t="s">
        <v>2524</v>
      </c>
      <c r="K414" s="166" t="s">
        <v>4344</v>
      </c>
      <c r="L414" s="166" t="s">
        <v>2524</v>
      </c>
      <c r="M414" s="166">
        <v>2104</v>
      </c>
      <c r="N414" s="166" t="str">
        <f>_xlfn.IFNA(VLOOKUP($C414,'20201102 Property'!C:C,1,FALSE),"FR")</f>
        <v>Bloedgroepbepaling methode 1</v>
      </c>
    </row>
    <row r="415" spans="1:14" x14ac:dyDescent="0.45">
      <c r="A415" s="166" t="s">
        <v>4345</v>
      </c>
      <c r="B415" s="166" t="s">
        <v>5929</v>
      </c>
      <c r="C415" s="166" t="s">
        <v>5930</v>
      </c>
      <c r="D415" s="166" t="s">
        <v>185</v>
      </c>
      <c r="E415" s="166" t="s">
        <v>2524</v>
      </c>
      <c r="F415" s="166" t="s">
        <v>366</v>
      </c>
      <c r="G415" s="166" t="s">
        <v>2524</v>
      </c>
      <c r="H415" s="166" t="s">
        <v>2524</v>
      </c>
      <c r="I415" s="166" t="s">
        <v>2524</v>
      </c>
      <c r="J415" s="166" t="s">
        <v>2524</v>
      </c>
      <c r="K415" s="166" t="s">
        <v>4345</v>
      </c>
      <c r="L415" s="166" t="s">
        <v>2524</v>
      </c>
      <c r="M415" s="166">
        <v>2107</v>
      </c>
      <c r="N415" s="166" t="str">
        <f>_xlfn.IFNA(VLOOKUP($C415,'20201102 Property'!C:C,1,FALSE),"FR")</f>
        <v>Bloedgroepbepaling methode 2</v>
      </c>
    </row>
    <row r="416" spans="1:14" hidden="1" x14ac:dyDescent="0.45">
      <c r="A416" s="166" t="s">
        <v>2112</v>
      </c>
      <c r="B416" s="166" t="s">
        <v>95</v>
      </c>
      <c r="C416" s="166" t="s">
        <v>4346</v>
      </c>
      <c r="D416" s="166" t="s">
        <v>185</v>
      </c>
      <c r="E416" s="166" t="s">
        <v>2524</v>
      </c>
      <c r="F416" s="166" t="s">
        <v>2798</v>
      </c>
      <c r="G416" s="166" t="s">
        <v>2803</v>
      </c>
      <c r="H416" s="166" t="s">
        <v>2524</v>
      </c>
      <c r="I416" s="166" t="s">
        <v>2524</v>
      </c>
      <c r="J416" s="166" t="s">
        <v>2524</v>
      </c>
      <c r="K416" s="166" t="s">
        <v>2112</v>
      </c>
      <c r="L416" s="166" t="s">
        <v>2524</v>
      </c>
      <c r="M416" s="166">
        <v>146006</v>
      </c>
      <c r="N416" s="166" t="str">
        <f>_xlfn.IFNA(VLOOKUP($C416,'20201102 Property'!C:C,1,FALSE),"FR")</f>
        <v>FR</v>
      </c>
    </row>
    <row r="417" spans="1:14" hidden="1" x14ac:dyDescent="0.45">
      <c r="A417" s="166" t="s">
        <v>2116</v>
      </c>
      <c r="B417" s="166" t="s">
        <v>5932</v>
      </c>
      <c r="C417" s="166" t="s">
        <v>4347</v>
      </c>
      <c r="D417" s="166" t="s">
        <v>185</v>
      </c>
      <c r="E417" s="166" t="s">
        <v>2524</v>
      </c>
      <c r="F417" s="166" t="s">
        <v>2798</v>
      </c>
      <c r="G417" s="166" t="s">
        <v>5449</v>
      </c>
      <c r="H417" s="166" t="s">
        <v>8852</v>
      </c>
      <c r="I417" s="166" t="s">
        <v>2524</v>
      </c>
      <c r="J417" s="166" t="s">
        <v>2914</v>
      </c>
      <c r="K417" s="166" t="s">
        <v>2116</v>
      </c>
      <c r="L417" s="166" t="s">
        <v>2524</v>
      </c>
      <c r="M417" s="166">
        <v>5509</v>
      </c>
      <c r="N417" s="166" t="str">
        <f>_xlfn.IFNA(VLOOKUP($C417,'20201102 Property'!C:C,1,FALSE),"FR")</f>
        <v>FR</v>
      </c>
    </row>
    <row r="418" spans="1:14" x14ac:dyDescent="0.45">
      <c r="A418" s="166" t="s">
        <v>416</v>
      </c>
      <c r="B418" s="166" t="s">
        <v>5933</v>
      </c>
      <c r="C418" s="166" t="s">
        <v>5934</v>
      </c>
      <c r="D418" s="166" t="s">
        <v>185</v>
      </c>
      <c r="E418" s="166" t="s">
        <v>2524</v>
      </c>
      <c r="F418" s="166" t="s">
        <v>366</v>
      </c>
      <c r="G418" s="166" t="s">
        <v>2524</v>
      </c>
      <c r="H418" s="166" t="s">
        <v>2524</v>
      </c>
      <c r="I418" s="166" t="s">
        <v>2524</v>
      </c>
      <c r="J418" s="166" t="s">
        <v>1874</v>
      </c>
      <c r="K418" s="166" t="s">
        <v>416</v>
      </c>
      <c r="L418" s="166" t="s">
        <v>2524</v>
      </c>
      <c r="M418" s="166">
        <v>1513877</v>
      </c>
      <c r="N418" s="166" t="str">
        <f>_xlfn.IFNA(VLOOKUP($C418,'20201102 Property'!C:C,1,FALSE),"FR")</f>
        <v xml:space="preserve">Bloedgroep donor </v>
      </c>
    </row>
    <row r="419" spans="1:14" x14ac:dyDescent="0.45">
      <c r="A419" s="166" t="s">
        <v>96</v>
      </c>
      <c r="B419" s="166" t="s">
        <v>5935</v>
      </c>
      <c r="C419" s="166" t="s">
        <v>2925</v>
      </c>
      <c r="D419" s="166" t="s">
        <v>185</v>
      </c>
      <c r="E419" s="166" t="s">
        <v>2524</v>
      </c>
      <c r="F419" s="166" t="s">
        <v>2798</v>
      </c>
      <c r="G419" s="166" t="s">
        <v>5936</v>
      </c>
      <c r="H419" s="166" t="s">
        <v>2524</v>
      </c>
      <c r="I419" s="166" t="s">
        <v>2524</v>
      </c>
      <c r="J419" s="166" t="s">
        <v>2728</v>
      </c>
      <c r="K419" s="166" t="s">
        <v>96</v>
      </c>
      <c r="L419" s="166" t="s">
        <v>2524</v>
      </c>
      <c r="M419" s="166">
        <v>1657125</v>
      </c>
      <c r="N419" s="166" t="str">
        <f>_xlfn.IFNA(VLOOKUP($C419,'20201102 Property'!C:C,1,FALSE),"FR")</f>
        <v>ABO/D bij u bepaald</v>
      </c>
    </row>
    <row r="420" spans="1:14" hidden="1" x14ac:dyDescent="0.45">
      <c r="A420" s="166" t="s">
        <v>2115</v>
      </c>
      <c r="B420" s="166" t="s">
        <v>95</v>
      </c>
      <c r="C420" s="166" t="s">
        <v>4348</v>
      </c>
      <c r="D420" s="166" t="s">
        <v>185</v>
      </c>
      <c r="E420" s="166" t="s">
        <v>2524</v>
      </c>
      <c r="F420" s="166" t="s">
        <v>2798</v>
      </c>
      <c r="G420" s="166" t="s">
        <v>5936</v>
      </c>
      <c r="H420" s="166" t="s">
        <v>2524</v>
      </c>
      <c r="I420" s="166" t="s">
        <v>2524</v>
      </c>
      <c r="J420" s="166" t="s">
        <v>2852</v>
      </c>
      <c r="K420" s="166" t="s">
        <v>2115</v>
      </c>
      <c r="L420" s="166" t="s">
        <v>2524</v>
      </c>
      <c r="M420" s="166">
        <v>2110</v>
      </c>
      <c r="N420" s="166" t="str">
        <f>_xlfn.IFNA(VLOOKUP($C420,'20201102 Property'!C:C,1,FALSE),"FR")</f>
        <v>FR</v>
      </c>
    </row>
    <row r="421" spans="1:14" x14ac:dyDescent="0.45">
      <c r="A421" s="166" t="s">
        <v>4349</v>
      </c>
      <c r="B421" s="166" t="s">
        <v>4349</v>
      </c>
      <c r="C421" s="166" t="s">
        <v>5938</v>
      </c>
      <c r="D421" s="166" t="s">
        <v>185</v>
      </c>
      <c r="E421" s="166" t="s">
        <v>2524</v>
      </c>
      <c r="F421" s="166" t="s">
        <v>2798</v>
      </c>
      <c r="G421" s="166" t="s">
        <v>2524</v>
      </c>
      <c r="H421" s="166" t="s">
        <v>2524</v>
      </c>
      <c r="I421" s="166" t="s">
        <v>2524</v>
      </c>
      <c r="J421" s="166" t="s">
        <v>2524</v>
      </c>
      <c r="K421" s="166" t="s">
        <v>4349</v>
      </c>
      <c r="L421" s="166" t="s">
        <v>2524</v>
      </c>
      <c r="M421" s="166">
        <v>2113</v>
      </c>
      <c r="N421" s="166" t="str">
        <f>_xlfn.IFNA(VLOOKUP($C421,'20201102 Property'!C:C,1,FALSE),"FR")</f>
        <v>Bloedgroep (tweede bepaling)</v>
      </c>
    </row>
    <row r="422" spans="1:14" x14ac:dyDescent="0.45">
      <c r="A422" s="166" t="s">
        <v>9</v>
      </c>
      <c r="B422" s="166" t="s">
        <v>5939</v>
      </c>
      <c r="C422" s="166" t="s">
        <v>5940</v>
      </c>
      <c r="D422" s="166" t="s">
        <v>185</v>
      </c>
      <c r="E422" s="166" t="s">
        <v>2524</v>
      </c>
      <c r="F422" s="166" t="s">
        <v>2798</v>
      </c>
      <c r="G422" s="166" t="s">
        <v>102</v>
      </c>
      <c r="H422" s="166" t="s">
        <v>8852</v>
      </c>
      <c r="I422" s="166" t="s">
        <v>8852</v>
      </c>
      <c r="J422" s="166" t="s">
        <v>1636</v>
      </c>
      <c r="K422" s="166" t="s">
        <v>5941</v>
      </c>
      <c r="L422" s="166" t="s">
        <v>2524</v>
      </c>
      <c r="M422" s="166">
        <v>185</v>
      </c>
      <c r="N422" s="166" t="str">
        <f>_xlfn.IFNA(VLOOKUP($C422,'20201102 Property'!C:C,1,FALSE),"FR")</f>
        <v>HLA-B allel 1 (lage resolutie)</v>
      </c>
    </row>
    <row r="423" spans="1:14" x14ac:dyDescent="0.45">
      <c r="A423" s="166" t="s">
        <v>1249</v>
      </c>
      <c r="B423" s="166" t="s">
        <v>5942</v>
      </c>
      <c r="C423" s="166" t="s">
        <v>5942</v>
      </c>
      <c r="D423" s="166" t="s">
        <v>185</v>
      </c>
      <c r="E423" s="166" t="s">
        <v>2524</v>
      </c>
      <c r="F423" s="166" t="s">
        <v>366</v>
      </c>
      <c r="G423" s="166" t="s">
        <v>2524</v>
      </c>
      <c r="H423" s="166" t="s">
        <v>2524</v>
      </c>
      <c r="I423" s="166" t="s">
        <v>2524</v>
      </c>
      <c r="J423" s="166" t="s">
        <v>2036</v>
      </c>
      <c r="K423" s="166" t="s">
        <v>1249</v>
      </c>
      <c r="L423" s="166" t="s">
        <v>2524</v>
      </c>
      <c r="M423" s="166">
        <v>3101573</v>
      </c>
      <c r="N423" s="166" t="str">
        <f>_xlfn.IFNA(VLOOKUP($C423,'20201102 Property'!C:C,1,FALSE),"FR")</f>
        <v>Bm1 ext</v>
      </c>
    </row>
    <row r="424" spans="1:14" x14ac:dyDescent="0.45">
      <c r="A424" s="166" t="s">
        <v>4350</v>
      </c>
      <c r="B424" s="166" t="s">
        <v>5943</v>
      </c>
      <c r="C424" s="166" t="s">
        <v>5944</v>
      </c>
      <c r="D424" s="166" t="s">
        <v>1357</v>
      </c>
      <c r="E424" s="166" t="s">
        <v>2524</v>
      </c>
      <c r="F424" s="166" t="s">
        <v>366</v>
      </c>
      <c r="G424" s="166" t="s">
        <v>102</v>
      </c>
      <c r="H424" s="166" t="s">
        <v>2524</v>
      </c>
      <c r="I424" s="166" t="s">
        <v>2524</v>
      </c>
      <c r="J424" s="166" t="s">
        <v>2524</v>
      </c>
      <c r="K424" s="166" t="s">
        <v>4350</v>
      </c>
      <c r="L424" s="166" t="s">
        <v>2524</v>
      </c>
      <c r="M424" s="166">
        <v>1512216</v>
      </c>
      <c r="N424" s="166" t="str">
        <f>_xlfn.IFNA(VLOOKUP($C424,'20201102 Property'!C:C,1,FALSE),"FR")</f>
        <v>HLA-B (allel groep 1)</v>
      </c>
    </row>
    <row r="425" spans="1:14" x14ac:dyDescent="0.45">
      <c r="A425" s="166" t="s">
        <v>4351</v>
      </c>
      <c r="B425" s="166" t="s">
        <v>5945</v>
      </c>
      <c r="C425" s="166" t="s">
        <v>5946</v>
      </c>
      <c r="D425" s="166" t="s">
        <v>1357</v>
      </c>
      <c r="E425" s="166" t="s">
        <v>2524</v>
      </c>
      <c r="F425" s="166" t="s">
        <v>366</v>
      </c>
      <c r="G425" s="166" t="s">
        <v>102</v>
      </c>
      <c r="H425" s="166" t="s">
        <v>2524</v>
      </c>
      <c r="I425" s="166" t="s">
        <v>2524</v>
      </c>
      <c r="J425" s="166" t="s">
        <v>2524</v>
      </c>
      <c r="K425" s="166" t="s">
        <v>4351</v>
      </c>
      <c r="L425" s="166" t="s">
        <v>2524</v>
      </c>
      <c r="M425" s="166">
        <v>1512077</v>
      </c>
      <c r="N425" s="166" t="str">
        <f>_xlfn.IFNA(VLOOKUP($C425,'20201102 Property'!C:C,1,FALSE),"FR")</f>
        <v>HLA-B (NMDP code 1)</v>
      </c>
    </row>
    <row r="426" spans="1:14" x14ac:dyDescent="0.45">
      <c r="A426" s="166" t="s">
        <v>8697</v>
      </c>
      <c r="B426" s="166" t="s">
        <v>8738</v>
      </c>
      <c r="C426" s="166" t="s">
        <v>5940</v>
      </c>
      <c r="D426" s="166" t="s">
        <v>185</v>
      </c>
      <c r="E426" s="166" t="s">
        <v>2524</v>
      </c>
      <c r="F426" s="166" t="s">
        <v>2798</v>
      </c>
      <c r="G426" s="166" t="s">
        <v>102</v>
      </c>
      <c r="H426" s="166" t="s">
        <v>8852</v>
      </c>
      <c r="I426" s="166" t="s">
        <v>8852</v>
      </c>
      <c r="J426" s="166" t="s">
        <v>8808</v>
      </c>
      <c r="K426" s="166" t="s">
        <v>8697</v>
      </c>
      <c r="L426" s="166" t="s">
        <v>2524</v>
      </c>
      <c r="M426" s="166">
        <v>8823046</v>
      </c>
      <c r="N426" s="166" t="str">
        <f>_xlfn.IFNA(VLOOKUP($C426,'20201102 Property'!C:C,1,FALSE),"FR")</f>
        <v>HLA-B allel 1 (lage resolutie)</v>
      </c>
    </row>
    <row r="427" spans="1:14" x14ac:dyDescent="0.45">
      <c r="A427" s="166" t="s">
        <v>186</v>
      </c>
      <c r="B427" s="166" t="s">
        <v>5947</v>
      </c>
      <c r="C427" s="166" t="s">
        <v>1372</v>
      </c>
      <c r="D427" s="166" t="s">
        <v>185</v>
      </c>
      <c r="E427" s="166" t="s">
        <v>2524</v>
      </c>
      <c r="F427" s="166" t="s">
        <v>366</v>
      </c>
      <c r="G427" s="166" t="s">
        <v>2524</v>
      </c>
      <c r="H427" s="166" t="s">
        <v>8852</v>
      </c>
      <c r="I427" s="166" t="s">
        <v>8852</v>
      </c>
      <c r="J427" s="166" t="s">
        <v>1638</v>
      </c>
      <c r="K427" s="166" t="s">
        <v>186</v>
      </c>
      <c r="L427" s="166" t="s">
        <v>2524</v>
      </c>
      <c r="M427" s="166">
        <v>3099477</v>
      </c>
      <c r="N427" s="166" t="str">
        <f>_xlfn.IFNA(VLOOKUP($C427,'20201102 Property'!C:C,1,FALSE),"FR")</f>
        <v>HLA-B allel 1 (match det.)</v>
      </c>
    </row>
    <row r="428" spans="1:14" x14ac:dyDescent="0.45">
      <c r="A428" s="166" t="s">
        <v>1393</v>
      </c>
      <c r="B428" s="166" t="s">
        <v>5948</v>
      </c>
      <c r="C428" s="166" t="s">
        <v>1372</v>
      </c>
      <c r="D428" s="166" t="s">
        <v>185</v>
      </c>
      <c r="E428" s="166" t="s">
        <v>2524</v>
      </c>
      <c r="F428" s="166" t="s">
        <v>366</v>
      </c>
      <c r="G428" s="166" t="s">
        <v>2524</v>
      </c>
      <c r="H428" s="166" t="s">
        <v>8852</v>
      </c>
      <c r="I428" s="166" t="s">
        <v>8852</v>
      </c>
      <c r="J428" s="166" t="s">
        <v>1673</v>
      </c>
      <c r="K428" s="166" t="s">
        <v>5949</v>
      </c>
      <c r="L428" s="166" t="s">
        <v>2524</v>
      </c>
      <c r="M428" s="166">
        <v>3183079</v>
      </c>
      <c r="N428" s="166" t="str">
        <f>_xlfn.IFNA(VLOOKUP($C428,'20201102 Property'!C:C,1,FALSE),"FR")</f>
        <v>HLA-B allel 1 (match det.)</v>
      </c>
    </row>
    <row r="429" spans="1:14" x14ac:dyDescent="0.45">
      <c r="A429" s="166" t="s">
        <v>10</v>
      </c>
      <c r="B429" s="166" t="s">
        <v>5950</v>
      </c>
      <c r="C429" s="166" t="s">
        <v>327</v>
      </c>
      <c r="D429" s="166" t="s">
        <v>185</v>
      </c>
      <c r="E429" s="166" t="s">
        <v>2524</v>
      </c>
      <c r="F429" s="166" t="s">
        <v>2798</v>
      </c>
      <c r="G429" s="166" t="s">
        <v>102</v>
      </c>
      <c r="H429" s="166" t="s">
        <v>8852</v>
      </c>
      <c r="I429" s="166" t="s">
        <v>8852</v>
      </c>
      <c r="J429" s="166" t="s">
        <v>1637</v>
      </c>
      <c r="K429" s="166" t="s">
        <v>5951</v>
      </c>
      <c r="L429" s="166" t="s">
        <v>2524</v>
      </c>
      <c r="M429" s="166">
        <v>188</v>
      </c>
      <c r="N429" s="166" t="str">
        <f>_xlfn.IFNA(VLOOKUP($C429,'20201102 Property'!C:C,1,FALSE),"FR")</f>
        <v>HLA-B allel 2 (lage resolutie)</v>
      </c>
    </row>
    <row r="430" spans="1:14" x14ac:dyDescent="0.45">
      <c r="A430" s="166" t="s">
        <v>1250</v>
      </c>
      <c r="B430" s="166" t="s">
        <v>5952</v>
      </c>
      <c r="C430" s="166" t="s">
        <v>5952</v>
      </c>
      <c r="D430" s="166" t="s">
        <v>185</v>
      </c>
      <c r="E430" s="166" t="s">
        <v>2524</v>
      </c>
      <c r="F430" s="166" t="s">
        <v>366</v>
      </c>
      <c r="G430" s="166" t="s">
        <v>2524</v>
      </c>
      <c r="H430" s="166" t="s">
        <v>2524</v>
      </c>
      <c r="I430" s="166" t="s">
        <v>2524</v>
      </c>
      <c r="J430" s="166" t="s">
        <v>2037</v>
      </c>
      <c r="K430" s="166" t="s">
        <v>1250</v>
      </c>
      <c r="L430" s="166" t="s">
        <v>2524</v>
      </c>
      <c r="M430" s="166">
        <v>3101578</v>
      </c>
      <c r="N430" s="166" t="str">
        <f>_xlfn.IFNA(VLOOKUP($C430,'20201102 Property'!C:C,1,FALSE),"FR")</f>
        <v>Bm2 ext</v>
      </c>
    </row>
    <row r="431" spans="1:14" x14ac:dyDescent="0.45">
      <c r="A431" s="166" t="s">
        <v>4352</v>
      </c>
      <c r="B431" s="166" t="s">
        <v>5953</v>
      </c>
      <c r="C431" s="166" t="s">
        <v>5954</v>
      </c>
      <c r="D431" s="166" t="s">
        <v>1357</v>
      </c>
      <c r="E431" s="166" t="s">
        <v>2524</v>
      </c>
      <c r="F431" s="166" t="s">
        <v>366</v>
      </c>
      <c r="G431" s="166" t="s">
        <v>102</v>
      </c>
      <c r="H431" s="166" t="s">
        <v>2524</v>
      </c>
      <c r="I431" s="166" t="s">
        <v>2524</v>
      </c>
      <c r="J431" s="166" t="s">
        <v>2524</v>
      </c>
      <c r="K431" s="166" t="s">
        <v>4352</v>
      </c>
      <c r="L431" s="166" t="s">
        <v>2524</v>
      </c>
      <c r="M431" s="166">
        <v>1512220</v>
      </c>
      <c r="N431" s="166" t="str">
        <f>_xlfn.IFNA(VLOOKUP($C431,'20201102 Property'!C:C,1,FALSE),"FR")</f>
        <v>HLA-B (allel groep 2)</v>
      </c>
    </row>
    <row r="432" spans="1:14" x14ac:dyDescent="0.45">
      <c r="A432" s="166" t="s">
        <v>4353</v>
      </c>
      <c r="B432" s="166" t="s">
        <v>5955</v>
      </c>
      <c r="C432" s="166" t="s">
        <v>5956</v>
      </c>
      <c r="D432" s="166" t="s">
        <v>1357</v>
      </c>
      <c r="E432" s="166" t="s">
        <v>2524</v>
      </c>
      <c r="F432" s="166" t="s">
        <v>366</v>
      </c>
      <c r="G432" s="166" t="s">
        <v>102</v>
      </c>
      <c r="H432" s="166" t="s">
        <v>2524</v>
      </c>
      <c r="I432" s="166" t="s">
        <v>2524</v>
      </c>
      <c r="J432" s="166" t="s">
        <v>2524</v>
      </c>
      <c r="K432" s="166" t="s">
        <v>4353</v>
      </c>
      <c r="L432" s="166" t="s">
        <v>2524</v>
      </c>
      <c r="M432" s="166">
        <v>1512114</v>
      </c>
      <c r="N432" s="166" t="str">
        <f>_xlfn.IFNA(VLOOKUP($C432,'20201102 Property'!C:C,1,FALSE),"FR")</f>
        <v>HLA-B (NMDP code 2)</v>
      </c>
    </row>
    <row r="433" spans="1:14" x14ac:dyDescent="0.45">
      <c r="A433" s="166" t="s">
        <v>8698</v>
      </c>
      <c r="B433" s="166" t="s">
        <v>8739</v>
      </c>
      <c r="C433" s="166" t="s">
        <v>327</v>
      </c>
      <c r="D433" s="166" t="s">
        <v>185</v>
      </c>
      <c r="E433" s="166" t="s">
        <v>2524</v>
      </c>
      <c r="F433" s="166" t="s">
        <v>2798</v>
      </c>
      <c r="G433" s="166" t="s">
        <v>102</v>
      </c>
      <c r="H433" s="166" t="s">
        <v>8852</v>
      </c>
      <c r="I433" s="166" t="s">
        <v>8852</v>
      </c>
      <c r="J433" s="166" t="s">
        <v>8809</v>
      </c>
      <c r="K433" s="166" t="s">
        <v>8698</v>
      </c>
      <c r="L433" s="166" t="s">
        <v>2524</v>
      </c>
      <c r="M433" s="166">
        <v>8823054</v>
      </c>
      <c r="N433" s="166" t="str">
        <f>_xlfn.IFNA(VLOOKUP($C433,'20201102 Property'!C:C,1,FALSE),"FR")</f>
        <v>HLA-B allel 2 (lage resolutie)</v>
      </c>
    </row>
    <row r="434" spans="1:14" x14ac:dyDescent="0.45">
      <c r="A434" s="166" t="s">
        <v>187</v>
      </c>
      <c r="B434" s="166" t="s">
        <v>5957</v>
      </c>
      <c r="C434" s="166" t="s">
        <v>1373</v>
      </c>
      <c r="D434" s="166" t="s">
        <v>185</v>
      </c>
      <c r="E434" s="166" t="s">
        <v>2524</v>
      </c>
      <c r="F434" s="166" t="s">
        <v>366</v>
      </c>
      <c r="G434" s="166" t="s">
        <v>2524</v>
      </c>
      <c r="H434" s="166" t="s">
        <v>8852</v>
      </c>
      <c r="I434" s="166" t="s">
        <v>8852</v>
      </c>
      <c r="J434" s="166" t="s">
        <v>1639</v>
      </c>
      <c r="K434" s="166" t="s">
        <v>187</v>
      </c>
      <c r="L434" s="166" t="s">
        <v>2524</v>
      </c>
      <c r="M434" s="166">
        <v>3099483</v>
      </c>
      <c r="N434" s="166" t="str">
        <f>_xlfn.IFNA(VLOOKUP($C434,'20201102 Property'!C:C,1,FALSE),"FR")</f>
        <v>HLA-B allel 2 (match det.)</v>
      </c>
    </row>
    <row r="435" spans="1:14" x14ac:dyDescent="0.45">
      <c r="A435" s="166" t="s">
        <v>1394</v>
      </c>
      <c r="B435" s="166" t="s">
        <v>5958</v>
      </c>
      <c r="C435" s="166" t="s">
        <v>1373</v>
      </c>
      <c r="D435" s="166" t="s">
        <v>185</v>
      </c>
      <c r="E435" s="166" t="s">
        <v>2524</v>
      </c>
      <c r="F435" s="166" t="s">
        <v>366</v>
      </c>
      <c r="G435" s="166" t="s">
        <v>2524</v>
      </c>
      <c r="H435" s="166" t="s">
        <v>8852</v>
      </c>
      <c r="I435" s="166" t="s">
        <v>8852</v>
      </c>
      <c r="J435" s="166" t="s">
        <v>1674</v>
      </c>
      <c r="K435" s="166" t="s">
        <v>1394</v>
      </c>
      <c r="L435" s="166" t="s">
        <v>2524</v>
      </c>
      <c r="M435" s="166">
        <v>3183084</v>
      </c>
      <c r="N435" s="166" t="str">
        <f>_xlfn.IFNA(VLOOKUP($C435,'20201102 Property'!C:C,1,FALSE),"FR")</f>
        <v>HLA-B allel 2 (match det.)</v>
      </c>
    </row>
    <row r="436" spans="1:14" x14ac:dyDescent="0.45">
      <c r="A436" s="166" t="s">
        <v>8178</v>
      </c>
      <c r="B436" s="166" t="s">
        <v>8313</v>
      </c>
      <c r="C436" s="166" t="s">
        <v>8314</v>
      </c>
      <c r="D436" s="166" t="s">
        <v>1357</v>
      </c>
      <c r="F436" s="166" t="s">
        <v>366</v>
      </c>
      <c r="G436" s="166" t="s">
        <v>102</v>
      </c>
      <c r="H436" s="166" t="s">
        <v>2524</v>
      </c>
      <c r="I436" s="166" t="s">
        <v>2524</v>
      </c>
      <c r="J436" s="166" t="s">
        <v>8179</v>
      </c>
      <c r="K436" s="166" t="s">
        <v>8178</v>
      </c>
      <c r="L436" s="166" t="s">
        <v>2524</v>
      </c>
      <c r="M436" s="166">
        <v>7356674</v>
      </c>
      <c r="N436" s="166" t="str">
        <f>_xlfn.IFNA(VLOOKUP($C436,'20201102 Property'!C:C,1,FALSE),"FR")</f>
        <v>HLA-B allel 1 (allelic resolutie)</v>
      </c>
    </row>
    <row r="437" spans="1:14" x14ac:dyDescent="0.45">
      <c r="A437" s="166" t="s">
        <v>8180</v>
      </c>
      <c r="B437" s="166" t="s">
        <v>8315</v>
      </c>
      <c r="C437" s="166" t="s">
        <v>8316</v>
      </c>
      <c r="D437" s="166" t="s">
        <v>1357</v>
      </c>
      <c r="F437" s="166" t="s">
        <v>366</v>
      </c>
      <c r="G437" s="166" t="s">
        <v>102</v>
      </c>
      <c r="H437" s="166" t="s">
        <v>2524</v>
      </c>
      <c r="I437" s="166" t="s">
        <v>2524</v>
      </c>
      <c r="J437" s="166" t="s">
        <v>8181</v>
      </c>
      <c r="K437" s="166" t="s">
        <v>8180</v>
      </c>
      <c r="L437" s="166" t="s">
        <v>2524</v>
      </c>
      <c r="M437" s="166">
        <v>7356681</v>
      </c>
      <c r="N437" s="166" t="str">
        <f>_xlfn.IFNA(VLOOKUP($C437,'20201102 Property'!C:C,1,FALSE),"FR")</f>
        <v>HLA-B allel 2 (allelic resolutie)</v>
      </c>
    </row>
    <row r="438" spans="1:14" x14ac:dyDescent="0.45">
      <c r="A438" s="166" t="s">
        <v>4354</v>
      </c>
      <c r="B438" s="166" t="s">
        <v>4354</v>
      </c>
      <c r="C438" s="166" t="s">
        <v>5959</v>
      </c>
      <c r="D438" s="166" t="s">
        <v>185</v>
      </c>
      <c r="E438" s="166" t="s">
        <v>2524</v>
      </c>
      <c r="F438" s="166" t="s">
        <v>366</v>
      </c>
      <c r="G438" s="166" t="s">
        <v>2524</v>
      </c>
      <c r="H438" s="166" t="s">
        <v>2524</v>
      </c>
      <c r="I438" s="166" t="s">
        <v>2524</v>
      </c>
      <c r="J438" s="166" t="s">
        <v>2524</v>
      </c>
      <c r="K438" s="166" t="s">
        <v>4354</v>
      </c>
      <c r="L438" s="166" t="s">
        <v>2524</v>
      </c>
      <c r="M438" s="166">
        <v>22062</v>
      </c>
      <c r="N438" s="166" t="str">
        <f>_xlfn.IFNA(VLOOKUP($C438,'20201102 Property'!C:C,1,FALSE),"FR")</f>
        <v>Beenmergcollectie</v>
      </c>
    </row>
    <row r="439" spans="1:14" x14ac:dyDescent="0.45">
      <c r="A439" s="166" t="s">
        <v>19</v>
      </c>
      <c r="B439" s="166" t="s">
        <v>5960</v>
      </c>
      <c r="C439" s="166" t="s">
        <v>338</v>
      </c>
      <c r="D439" s="166" t="s">
        <v>185</v>
      </c>
      <c r="F439" s="166" t="s">
        <v>366</v>
      </c>
      <c r="G439" s="166" t="s">
        <v>102</v>
      </c>
      <c r="H439" s="166" t="s">
        <v>8852</v>
      </c>
      <c r="I439" s="166" t="s">
        <v>8852</v>
      </c>
      <c r="J439" s="166" t="s">
        <v>1671</v>
      </c>
      <c r="K439" s="166" t="s">
        <v>19</v>
      </c>
      <c r="L439" s="166" t="s">
        <v>2524</v>
      </c>
      <c r="M439" s="166">
        <v>74900</v>
      </c>
      <c r="N439" s="166" t="str">
        <f>_xlfn.IFNA(VLOOKUP($C439,'20201102 Property'!C:C,1,FALSE),"FR")</f>
        <v>HLA-B allel 1 (hoge resolutie)</v>
      </c>
    </row>
    <row r="440" spans="1:14" x14ac:dyDescent="0.45">
      <c r="A440" s="166" t="s">
        <v>243</v>
      </c>
      <c r="B440" s="166" t="s">
        <v>243</v>
      </c>
      <c r="C440" s="166" t="s">
        <v>5961</v>
      </c>
      <c r="D440" s="166" t="s">
        <v>185</v>
      </c>
      <c r="E440" s="166" t="s">
        <v>2524</v>
      </c>
      <c r="F440" s="166" t="s">
        <v>366</v>
      </c>
      <c r="G440" s="166" t="s">
        <v>2524</v>
      </c>
      <c r="H440" s="166" t="s">
        <v>2524</v>
      </c>
      <c r="I440" s="166" t="s">
        <v>2524</v>
      </c>
      <c r="J440" s="166" t="s">
        <v>1675</v>
      </c>
      <c r="K440" s="166" t="s">
        <v>243</v>
      </c>
      <c r="L440" s="166" t="s">
        <v>2524</v>
      </c>
      <c r="M440" s="166">
        <v>3099570</v>
      </c>
      <c r="N440" s="166" t="str">
        <f>_xlfn.IFNA(VLOOKUP($C440,'20201102 Property'!C:C,1,FALSE),"FR")</f>
        <v>Groepselectie BmHR1</v>
      </c>
    </row>
    <row r="441" spans="1:14" x14ac:dyDescent="0.45">
      <c r="A441" s="166" t="s">
        <v>1314</v>
      </c>
      <c r="B441" s="166" t="s">
        <v>1314</v>
      </c>
      <c r="C441" s="166" t="s">
        <v>5962</v>
      </c>
      <c r="D441" s="166" t="s">
        <v>1357</v>
      </c>
      <c r="E441" s="166" t="s">
        <v>2524</v>
      </c>
      <c r="F441" s="166" t="s">
        <v>366</v>
      </c>
      <c r="G441" s="166" t="s">
        <v>2524</v>
      </c>
      <c r="H441" s="166" t="s">
        <v>2524</v>
      </c>
      <c r="I441" s="166" t="s">
        <v>2524</v>
      </c>
      <c r="J441" s="166" t="s">
        <v>1681</v>
      </c>
      <c r="K441" s="166" t="s">
        <v>1314</v>
      </c>
      <c r="L441" s="166" t="s">
        <v>2524</v>
      </c>
      <c r="M441" s="166">
        <v>3134716</v>
      </c>
      <c r="N441" s="166" t="str">
        <f>_xlfn.IFNA(VLOOKUP($C441,'20201102 Property'!C:C,1,FALSE),"FR")</f>
        <v>Conclusie B allel 1</v>
      </c>
    </row>
    <row r="442" spans="1:14" x14ac:dyDescent="0.45">
      <c r="A442" s="166" t="s">
        <v>1316</v>
      </c>
      <c r="B442" s="166" t="s">
        <v>1316</v>
      </c>
      <c r="C442" s="166" t="s">
        <v>8573</v>
      </c>
      <c r="D442" s="166" t="s">
        <v>1357</v>
      </c>
      <c r="E442" s="166" t="s">
        <v>2524</v>
      </c>
      <c r="F442" s="166" t="s">
        <v>366</v>
      </c>
      <c r="G442" s="166" t="s">
        <v>2524</v>
      </c>
      <c r="H442" s="166" t="s">
        <v>8852</v>
      </c>
      <c r="I442" s="166" t="s">
        <v>8852</v>
      </c>
      <c r="J442" s="166" t="s">
        <v>1683</v>
      </c>
      <c r="K442" s="166" t="s">
        <v>1316</v>
      </c>
      <c r="L442" s="166" t="s">
        <v>2524</v>
      </c>
      <c r="M442" s="166">
        <v>3134751</v>
      </c>
      <c r="N442" s="166" t="str">
        <f>_xlfn.IFNA(VLOOKUP($C442,'20201102 Property'!C:C,1,FALSE),"FR")</f>
        <v>HLA-B allel 1</v>
      </c>
    </row>
    <row r="443" spans="1:14" x14ac:dyDescent="0.45">
      <c r="A443" s="166" t="s">
        <v>20</v>
      </c>
      <c r="B443" s="166" t="s">
        <v>5963</v>
      </c>
      <c r="C443" s="166" t="s">
        <v>339</v>
      </c>
      <c r="D443" s="166" t="s">
        <v>185</v>
      </c>
      <c r="F443" s="166" t="s">
        <v>366</v>
      </c>
      <c r="G443" s="166" t="s">
        <v>102</v>
      </c>
      <c r="H443" s="166" t="s">
        <v>8852</v>
      </c>
      <c r="I443" s="166" t="s">
        <v>8852</v>
      </c>
      <c r="J443" s="166" t="s">
        <v>1672</v>
      </c>
      <c r="K443" s="166" t="s">
        <v>20</v>
      </c>
      <c r="L443" s="166" t="s">
        <v>2524</v>
      </c>
      <c r="M443" s="166">
        <v>74896</v>
      </c>
      <c r="N443" s="166" t="str">
        <f>_xlfn.IFNA(VLOOKUP($C443,'20201102 Property'!C:C,1,FALSE),"FR")</f>
        <v>HLA-B allel 2 (hoge resolutie)</v>
      </c>
    </row>
    <row r="444" spans="1:14" x14ac:dyDescent="0.45">
      <c r="A444" s="166" t="s">
        <v>244</v>
      </c>
      <c r="B444" s="166" t="s">
        <v>244</v>
      </c>
      <c r="C444" s="166" t="s">
        <v>5964</v>
      </c>
      <c r="D444" s="166" t="s">
        <v>185</v>
      </c>
      <c r="E444" s="166" t="s">
        <v>2524</v>
      </c>
      <c r="F444" s="166" t="s">
        <v>366</v>
      </c>
      <c r="G444" s="166" t="s">
        <v>2524</v>
      </c>
      <c r="H444" s="166" t="s">
        <v>2524</v>
      </c>
      <c r="I444" s="166" t="s">
        <v>2524</v>
      </c>
      <c r="J444" s="166" t="s">
        <v>1676</v>
      </c>
      <c r="K444" s="166" t="s">
        <v>244</v>
      </c>
      <c r="L444" s="166" t="s">
        <v>2524</v>
      </c>
      <c r="M444" s="166">
        <v>3099578</v>
      </c>
      <c r="N444" s="166" t="str">
        <f>_xlfn.IFNA(VLOOKUP($C444,'20201102 Property'!C:C,1,FALSE),"FR")</f>
        <v>Groepselectie BmHR2</v>
      </c>
    </row>
    <row r="445" spans="1:14" x14ac:dyDescent="0.45">
      <c r="A445" s="166" t="s">
        <v>1315</v>
      </c>
      <c r="B445" s="166" t="s">
        <v>1315</v>
      </c>
      <c r="C445" s="166" t="s">
        <v>5965</v>
      </c>
      <c r="D445" s="166" t="s">
        <v>1357</v>
      </c>
      <c r="E445" s="166" t="s">
        <v>2524</v>
      </c>
      <c r="F445" s="166" t="s">
        <v>366</v>
      </c>
      <c r="G445" s="166" t="s">
        <v>2524</v>
      </c>
      <c r="H445" s="166" t="s">
        <v>2524</v>
      </c>
      <c r="I445" s="166" t="s">
        <v>2524</v>
      </c>
      <c r="J445" s="166" t="s">
        <v>1682</v>
      </c>
      <c r="K445" s="166" t="s">
        <v>1315</v>
      </c>
      <c r="L445" s="166" t="s">
        <v>2524</v>
      </c>
      <c r="M445" s="166">
        <v>3134721</v>
      </c>
      <c r="N445" s="166" t="str">
        <f>_xlfn.IFNA(VLOOKUP($C445,'20201102 Property'!C:C,1,FALSE),"FR")</f>
        <v>Conclusie B allel 2</v>
      </c>
    </row>
    <row r="446" spans="1:14" x14ac:dyDescent="0.45">
      <c r="A446" s="166" t="s">
        <v>1317</v>
      </c>
      <c r="B446" s="166" t="s">
        <v>1317</v>
      </c>
      <c r="C446" s="166" t="s">
        <v>8574</v>
      </c>
      <c r="D446" s="166" t="s">
        <v>1357</v>
      </c>
      <c r="E446" s="166" t="s">
        <v>2524</v>
      </c>
      <c r="F446" s="166" t="s">
        <v>366</v>
      </c>
      <c r="G446" s="166" t="s">
        <v>2524</v>
      </c>
      <c r="H446" s="166" t="s">
        <v>8852</v>
      </c>
      <c r="I446" s="166" t="s">
        <v>8852</v>
      </c>
      <c r="J446" s="166" t="s">
        <v>1684</v>
      </c>
      <c r="K446" s="166" t="s">
        <v>1317</v>
      </c>
      <c r="L446" s="166" t="s">
        <v>2524</v>
      </c>
      <c r="M446" s="166">
        <v>3134757</v>
      </c>
      <c r="N446" s="166" t="str">
        <f>_xlfn.IFNA(VLOOKUP($C446,'20201102 Property'!C:C,1,FALSE),"FR")</f>
        <v>HLA-B allel 2</v>
      </c>
    </row>
    <row r="447" spans="1:14" x14ac:dyDescent="0.45">
      <c r="A447" s="166" t="s">
        <v>109</v>
      </c>
      <c r="B447" s="166" t="s">
        <v>109</v>
      </c>
      <c r="C447" s="166" t="s">
        <v>5966</v>
      </c>
      <c r="D447" s="166" t="s">
        <v>1357</v>
      </c>
      <c r="E447" s="166" t="s">
        <v>2524</v>
      </c>
      <c r="F447" s="166" t="s">
        <v>366</v>
      </c>
      <c r="G447" s="166" t="s">
        <v>2524</v>
      </c>
      <c r="H447" s="166" t="s">
        <v>2524</v>
      </c>
      <c r="I447" s="166" t="s">
        <v>2524</v>
      </c>
      <c r="J447" s="166" t="s">
        <v>2524</v>
      </c>
      <c r="K447" s="166" t="s">
        <v>109</v>
      </c>
      <c r="L447" s="166" t="s">
        <v>2524</v>
      </c>
      <c r="M447" s="166">
        <v>157005</v>
      </c>
      <c r="N447" s="166" t="str">
        <f>_xlfn.IFNA(VLOOKUP($C447,'20201102 Property'!C:C,1,FALSE),"FR")</f>
        <v>HLA-B (hoge resolutie)</v>
      </c>
    </row>
    <row r="448" spans="1:14" x14ac:dyDescent="0.45">
      <c r="A448" s="166" t="s">
        <v>4355</v>
      </c>
      <c r="B448" s="166" t="s">
        <v>5967</v>
      </c>
      <c r="C448" s="166" t="s">
        <v>5968</v>
      </c>
      <c r="D448" s="166" t="s">
        <v>1357</v>
      </c>
      <c r="E448" s="166" t="s">
        <v>2524</v>
      </c>
      <c r="F448" s="166" t="s">
        <v>366</v>
      </c>
      <c r="G448" s="166" t="s">
        <v>2524</v>
      </c>
      <c r="H448" s="166" t="s">
        <v>2524</v>
      </c>
      <c r="I448" s="166" t="s">
        <v>2524</v>
      </c>
      <c r="J448" s="166" t="s">
        <v>2524</v>
      </c>
      <c r="K448" s="166" t="s">
        <v>4355</v>
      </c>
      <c r="L448" s="166" t="s">
        <v>2524</v>
      </c>
      <c r="M448" s="166">
        <v>18907</v>
      </c>
      <c r="N448" s="166" t="str">
        <f>_xlfn.IFNA(VLOOKUP($C448,'20201102 Property'!C:C,1,FALSE),"FR")</f>
        <v>Leeftijd (in jaar)</v>
      </c>
    </row>
    <row r="449" spans="1:14" x14ac:dyDescent="0.45">
      <c r="A449" s="166" t="s">
        <v>4356</v>
      </c>
      <c r="B449" s="166" t="s">
        <v>5969</v>
      </c>
      <c r="C449" s="166" t="s">
        <v>5969</v>
      </c>
      <c r="D449" s="166" t="s">
        <v>185</v>
      </c>
      <c r="E449" s="166" t="s">
        <v>2524</v>
      </c>
      <c r="F449" s="166" t="s">
        <v>366</v>
      </c>
      <c r="G449" s="166" t="s">
        <v>5936</v>
      </c>
      <c r="H449" s="166" t="s">
        <v>2524</v>
      </c>
      <c r="I449" s="166" t="s">
        <v>2524</v>
      </c>
      <c r="J449" s="166" t="s">
        <v>2524</v>
      </c>
      <c r="K449" s="166" t="s">
        <v>4356</v>
      </c>
      <c r="L449" s="166" t="s">
        <v>2524</v>
      </c>
      <c r="M449" s="166">
        <v>18892</v>
      </c>
      <c r="N449" s="166" t="str">
        <f>_xlfn.IFNA(VLOOKUP($C449,'20201102 Property'!C:C,1,FALSE),"FR")</f>
        <v>ALT</v>
      </c>
    </row>
    <row r="450" spans="1:14" x14ac:dyDescent="0.45">
      <c r="A450" s="166" t="s">
        <v>4357</v>
      </c>
      <c r="B450" s="166" t="s">
        <v>5970</v>
      </c>
      <c r="C450" s="166" t="s">
        <v>5971</v>
      </c>
      <c r="D450" s="166" t="s">
        <v>1246</v>
      </c>
      <c r="E450" s="166" t="s">
        <v>5972</v>
      </c>
      <c r="F450" s="166" t="s">
        <v>366</v>
      </c>
      <c r="G450" s="166" t="s">
        <v>5936</v>
      </c>
      <c r="H450" s="166" t="s">
        <v>2524</v>
      </c>
      <c r="I450" s="166" t="s">
        <v>2524</v>
      </c>
      <c r="J450" s="166" t="s">
        <v>2524</v>
      </c>
      <c r="K450" s="166" t="s">
        <v>4357</v>
      </c>
      <c r="L450" s="166" t="s">
        <v>2524</v>
      </c>
      <c r="M450" s="166">
        <v>36130</v>
      </c>
      <c r="N450" s="166" t="str">
        <f>_xlfn.IFNA(VLOOKUP($C450,'20201102 Property'!C:C,1,FALSE),"FR")</f>
        <v>ALT (2de bepaling)</v>
      </c>
    </row>
    <row r="451" spans="1:14" x14ac:dyDescent="0.45">
      <c r="A451" s="166" t="s">
        <v>4358</v>
      </c>
      <c r="B451" s="166" t="s">
        <v>5973</v>
      </c>
      <c r="C451" s="166" t="s">
        <v>5974</v>
      </c>
      <c r="D451" s="166" t="s">
        <v>1246</v>
      </c>
      <c r="E451" s="166" t="s">
        <v>5972</v>
      </c>
      <c r="F451" s="166" t="s">
        <v>366</v>
      </c>
      <c r="G451" s="166" t="s">
        <v>5975</v>
      </c>
      <c r="H451" s="166" t="s">
        <v>2524</v>
      </c>
      <c r="I451" s="166" t="s">
        <v>2524</v>
      </c>
      <c r="J451" s="166" t="s">
        <v>2524</v>
      </c>
      <c r="K451" s="166" t="s">
        <v>4358</v>
      </c>
      <c r="L451" s="166" t="s">
        <v>2524</v>
      </c>
      <c r="M451" s="166">
        <v>35857</v>
      </c>
      <c r="N451" s="166" t="str">
        <f>_xlfn.IFNA(VLOOKUP($C451,'20201102 Property'!C:C,1,FALSE),"FR")</f>
        <v>ALT (3de bepaling)</v>
      </c>
    </row>
    <row r="452" spans="1:14" x14ac:dyDescent="0.45">
      <c r="A452" s="166" t="s">
        <v>4359</v>
      </c>
      <c r="B452" s="166" t="s">
        <v>5976</v>
      </c>
      <c r="C452" s="166" t="s">
        <v>5977</v>
      </c>
      <c r="D452" s="166" t="s">
        <v>1246</v>
      </c>
      <c r="E452" s="166" t="s">
        <v>5972</v>
      </c>
      <c r="F452" s="166" t="s">
        <v>366</v>
      </c>
      <c r="G452" s="166" t="s">
        <v>2524</v>
      </c>
      <c r="H452" s="166" t="s">
        <v>2524</v>
      </c>
      <c r="I452" s="166" t="s">
        <v>2524</v>
      </c>
      <c r="J452" s="166" t="s">
        <v>2524</v>
      </c>
      <c r="K452" s="166" t="s">
        <v>4359</v>
      </c>
      <c r="L452" s="166" t="s">
        <v>2524</v>
      </c>
      <c r="M452" s="166">
        <v>36107</v>
      </c>
      <c r="N452" s="166" t="str">
        <f>_xlfn.IFNA(VLOOKUP($C452,'20201102 Property'!C:C,1,FALSE),"FR")</f>
        <v>ALT (besluit van 3 bepalingen)</v>
      </c>
    </row>
    <row r="453" spans="1:14" x14ac:dyDescent="0.45">
      <c r="A453" s="166" t="s">
        <v>4360</v>
      </c>
      <c r="B453" s="166" t="s">
        <v>5969</v>
      </c>
      <c r="C453" s="166" t="s">
        <v>5978</v>
      </c>
      <c r="D453" s="166" t="s">
        <v>1246</v>
      </c>
      <c r="E453" s="166" t="s">
        <v>5972</v>
      </c>
      <c r="F453" s="166" t="s">
        <v>366</v>
      </c>
      <c r="G453" s="166" t="s">
        <v>5936</v>
      </c>
      <c r="H453" s="166" t="s">
        <v>2524</v>
      </c>
      <c r="I453" s="166" t="s">
        <v>2524</v>
      </c>
      <c r="J453" s="166" t="s">
        <v>2524</v>
      </c>
      <c r="K453" s="166" t="s">
        <v>4360</v>
      </c>
      <c r="L453" s="166" t="s">
        <v>2524</v>
      </c>
      <c r="M453" s="166">
        <v>35560</v>
      </c>
      <c r="N453" s="166" t="str">
        <f>_xlfn.IFNA(VLOOKUP($C453,'20201102 Property'!C:C,1,FALSE),"FR")</f>
        <v>ALT (in U/L)</v>
      </c>
    </row>
    <row r="454" spans="1:14" x14ac:dyDescent="0.45">
      <c r="A454" s="166" t="s">
        <v>4361</v>
      </c>
      <c r="B454" s="166" t="s">
        <v>4361</v>
      </c>
      <c r="C454" s="166" t="s">
        <v>5979</v>
      </c>
      <c r="D454" s="166" t="s">
        <v>1246</v>
      </c>
      <c r="F454" s="166" t="s">
        <v>366</v>
      </c>
      <c r="G454" s="166" t="s">
        <v>2524</v>
      </c>
      <c r="H454" s="166" t="s">
        <v>2524</v>
      </c>
      <c r="I454" s="166" t="s">
        <v>2524</v>
      </c>
      <c r="J454" s="166" t="s">
        <v>2524</v>
      </c>
      <c r="K454" s="166" t="s">
        <v>4361</v>
      </c>
      <c r="L454" s="166" t="s">
        <v>2524</v>
      </c>
      <c r="M454" s="166">
        <v>18877</v>
      </c>
      <c r="N454" s="166" t="str">
        <f>_xlfn.IFNA(VLOOKUP($C454,'20201102 Property'!C:C,1,FALSE),"FR")</f>
        <v>Aantal buisjes ACD</v>
      </c>
    </row>
    <row r="455" spans="1:14" x14ac:dyDescent="0.45">
      <c r="A455" s="166" t="s">
        <v>4362</v>
      </c>
      <c r="B455" s="166" t="s">
        <v>4362</v>
      </c>
      <c r="C455" s="166" t="s">
        <v>5980</v>
      </c>
      <c r="D455" s="166" t="s">
        <v>1246</v>
      </c>
      <c r="F455" s="166" t="s">
        <v>366</v>
      </c>
      <c r="G455" s="166" t="s">
        <v>2524</v>
      </c>
      <c r="H455" s="166" t="s">
        <v>2524</v>
      </c>
      <c r="I455" s="166" t="s">
        <v>2524</v>
      </c>
      <c r="J455" s="166" t="s">
        <v>2524</v>
      </c>
      <c r="K455" s="166" t="s">
        <v>4362</v>
      </c>
      <c r="L455" s="166" t="s">
        <v>2524</v>
      </c>
      <c r="M455" s="166">
        <v>18883</v>
      </c>
      <c r="N455" s="166" t="str">
        <f>_xlfn.IFNA(VLOOKUP($C455,'20201102 Property'!C:C,1,FALSE),"FR")</f>
        <v>Aantal buisjes gestold</v>
      </c>
    </row>
    <row r="456" spans="1:14" x14ac:dyDescent="0.45">
      <c r="A456" s="166" t="s">
        <v>4363</v>
      </c>
      <c r="B456" s="166" t="s">
        <v>4363</v>
      </c>
      <c r="C456" s="166" t="s">
        <v>5981</v>
      </c>
      <c r="D456" s="166" t="s">
        <v>1246</v>
      </c>
      <c r="F456" s="166" t="s">
        <v>366</v>
      </c>
      <c r="G456" s="166" t="s">
        <v>2524</v>
      </c>
      <c r="H456" s="166" t="s">
        <v>2524</v>
      </c>
      <c r="I456" s="166" t="s">
        <v>2524</v>
      </c>
      <c r="J456" s="166" t="s">
        <v>2524</v>
      </c>
      <c r="K456" s="166" t="s">
        <v>4363</v>
      </c>
      <c r="L456" s="166" t="s">
        <v>2524</v>
      </c>
      <c r="M456" s="166">
        <v>18873</v>
      </c>
      <c r="N456" s="166" t="str">
        <f>_xlfn.IFNA(VLOOKUP($C456,'20201102 Property'!C:C,1,FALSE),"FR")</f>
        <v>Aantal  EDTA buisjes</v>
      </c>
    </row>
    <row r="457" spans="1:14" x14ac:dyDescent="0.45">
      <c r="A457" s="166" t="s">
        <v>4364</v>
      </c>
      <c r="B457" s="166" t="s">
        <v>4364</v>
      </c>
      <c r="C457" s="166" t="s">
        <v>5982</v>
      </c>
      <c r="D457" s="166" t="s">
        <v>1246</v>
      </c>
      <c r="F457" s="166" t="s">
        <v>366</v>
      </c>
      <c r="G457" s="166" t="s">
        <v>2524</v>
      </c>
      <c r="H457" s="166" t="s">
        <v>2524</v>
      </c>
      <c r="I457" s="166" t="s">
        <v>2524</v>
      </c>
      <c r="J457" s="166" t="s">
        <v>2524</v>
      </c>
      <c r="K457" s="166" t="s">
        <v>4364</v>
      </c>
      <c r="L457" s="166" t="s">
        <v>2524</v>
      </c>
      <c r="M457" s="166">
        <v>18880</v>
      </c>
      <c r="N457" s="166" t="str">
        <f>_xlfn.IFNA(VLOOKUP($C457,'20201102 Property'!C:C,1,FALSE),"FR")</f>
        <v>Aantal heparine buisjes</v>
      </c>
    </row>
    <row r="458" spans="1:14" x14ac:dyDescent="0.45">
      <c r="A458" s="166" t="s">
        <v>4365</v>
      </c>
      <c r="B458" s="166" t="s">
        <v>5983</v>
      </c>
      <c r="C458" s="166" t="s">
        <v>5984</v>
      </c>
      <c r="D458" s="166" t="s">
        <v>185</v>
      </c>
      <c r="E458" s="166" t="s">
        <v>2524</v>
      </c>
      <c r="F458" s="166" t="s">
        <v>366</v>
      </c>
      <c r="G458" s="166" t="s">
        <v>5936</v>
      </c>
      <c r="H458" s="166" t="s">
        <v>2524</v>
      </c>
      <c r="I458" s="166" t="s">
        <v>2524</v>
      </c>
      <c r="J458" s="166" t="s">
        <v>2524</v>
      </c>
      <c r="K458" s="166" t="s">
        <v>4365</v>
      </c>
      <c r="L458" s="166" t="s">
        <v>8853</v>
      </c>
      <c r="M458" s="166">
        <v>18898</v>
      </c>
      <c r="N458" s="166" t="str">
        <f>_xlfn.IFNA(VLOOKUP($C458,'20201102 Property'!C:C,1,FALSE),"FR")</f>
        <v>CMV-specifieke  antistoffen</v>
      </c>
    </row>
    <row r="459" spans="1:14" x14ac:dyDescent="0.45">
      <c r="A459" s="166" t="s">
        <v>4366</v>
      </c>
      <c r="B459" s="166" t="s">
        <v>5985</v>
      </c>
      <c r="C459" s="166" t="s">
        <v>5986</v>
      </c>
      <c r="D459" s="166" t="s">
        <v>1357</v>
      </c>
      <c r="E459" s="166" t="s">
        <v>2524</v>
      </c>
      <c r="F459" s="166" t="s">
        <v>366</v>
      </c>
      <c r="G459" s="166" t="s">
        <v>2524</v>
      </c>
      <c r="H459" s="166" t="s">
        <v>2524</v>
      </c>
      <c r="I459" s="166" t="s">
        <v>2524</v>
      </c>
      <c r="J459" s="166" t="s">
        <v>2524</v>
      </c>
      <c r="K459" s="166" t="s">
        <v>4366</v>
      </c>
      <c r="L459" s="166" t="s">
        <v>2524</v>
      </c>
      <c r="M459" s="166">
        <v>23134</v>
      </c>
      <c r="N459" s="166" t="str">
        <f>_xlfn.IFNA(VLOOKUP($C459,'20201102 Property'!C:C,1,FALSE),"FR")</f>
        <v>Datum eerste onderhoud</v>
      </c>
    </row>
    <row r="460" spans="1:14" x14ac:dyDescent="0.45">
      <c r="A460" s="166" t="s">
        <v>4367</v>
      </c>
      <c r="B460" s="166" t="s">
        <v>5987</v>
      </c>
      <c r="C460" s="166" t="s">
        <v>5988</v>
      </c>
      <c r="D460" s="166" t="s">
        <v>185</v>
      </c>
      <c r="E460" s="166" t="s">
        <v>2524</v>
      </c>
      <c r="F460" s="166" t="s">
        <v>366</v>
      </c>
      <c r="G460" s="166" t="s">
        <v>2524</v>
      </c>
      <c r="H460" s="166" t="s">
        <v>2524</v>
      </c>
      <c r="I460" s="166" t="s">
        <v>2524</v>
      </c>
      <c r="J460" s="166" t="s">
        <v>2524</v>
      </c>
      <c r="K460" s="166" t="s">
        <v>4367</v>
      </c>
      <c r="L460" s="166" t="s">
        <v>2524</v>
      </c>
      <c r="M460" s="166">
        <v>18910</v>
      </c>
      <c r="N460" s="166" t="str">
        <f>_xlfn.IFNA(VLOOKUP($C460,'20201102 Property'!C:C,1,FALSE),"FR")</f>
        <v>Geslacht</v>
      </c>
    </row>
    <row r="461" spans="1:14" x14ac:dyDescent="0.45">
      <c r="A461" s="166" t="s">
        <v>4368</v>
      </c>
      <c r="B461" s="166" t="s">
        <v>5989</v>
      </c>
      <c r="C461" s="166" t="s">
        <v>5990</v>
      </c>
      <c r="D461" s="166" t="s">
        <v>1246</v>
      </c>
      <c r="F461" s="166" t="s">
        <v>366</v>
      </c>
      <c r="G461" s="166" t="s">
        <v>2524</v>
      </c>
      <c r="H461" s="166" t="s">
        <v>2524</v>
      </c>
      <c r="I461" s="166" t="s">
        <v>2524</v>
      </c>
      <c r="J461" s="166" t="s">
        <v>2524</v>
      </c>
      <c r="K461" s="166" t="s">
        <v>4368</v>
      </c>
      <c r="L461" s="166" t="s">
        <v>2524</v>
      </c>
      <c r="M461" s="166">
        <v>18913</v>
      </c>
      <c r="N461" s="166" t="str">
        <f>_xlfn.IFNA(VLOOKUP($C461,'20201102 Property'!C:C,1,FALSE),"FR")</f>
        <v>Gewicht (in kg)</v>
      </c>
    </row>
    <row r="462" spans="1:14" x14ac:dyDescent="0.45">
      <c r="A462" s="166" t="s">
        <v>4369</v>
      </c>
      <c r="B462" s="166" t="s">
        <v>5991</v>
      </c>
      <c r="C462" s="166" t="s">
        <v>5992</v>
      </c>
      <c r="D462" s="166" t="s">
        <v>185</v>
      </c>
      <c r="E462" s="166" t="s">
        <v>2524</v>
      </c>
      <c r="F462" s="166" t="s">
        <v>366</v>
      </c>
      <c r="G462" s="166" t="s">
        <v>404</v>
      </c>
      <c r="H462" s="166" t="s">
        <v>2524</v>
      </c>
      <c r="I462" s="166" t="s">
        <v>2524</v>
      </c>
      <c r="J462" s="166" t="s">
        <v>2524</v>
      </c>
      <c r="K462" s="166" t="s">
        <v>4369</v>
      </c>
      <c r="L462" s="166" t="s">
        <v>8853</v>
      </c>
      <c r="M462" s="166">
        <v>28409</v>
      </c>
      <c r="N462" s="166" t="str">
        <f>_xlfn.IFNA(VLOOKUP($C462,'20201102 Property'!C:C,1,FALSE),"FR")</f>
        <v>HBc specifieke antistoffen</v>
      </c>
    </row>
    <row r="463" spans="1:14" x14ac:dyDescent="0.45">
      <c r="A463" s="166" t="s">
        <v>4370</v>
      </c>
      <c r="B463" s="166" t="s">
        <v>5993</v>
      </c>
      <c r="C463" s="166" t="s">
        <v>5994</v>
      </c>
      <c r="D463" s="166" t="s">
        <v>185</v>
      </c>
      <c r="E463" s="166" t="s">
        <v>2524</v>
      </c>
      <c r="F463" s="166" t="s">
        <v>366</v>
      </c>
      <c r="G463" s="166" t="s">
        <v>5936</v>
      </c>
      <c r="H463" s="166" t="s">
        <v>2524</v>
      </c>
      <c r="I463" s="166" t="s">
        <v>2524</v>
      </c>
      <c r="J463" s="166" t="s">
        <v>2524</v>
      </c>
      <c r="K463" s="166" t="s">
        <v>4370</v>
      </c>
      <c r="L463" s="166" t="s">
        <v>2524</v>
      </c>
      <c r="M463" s="166">
        <v>35516</v>
      </c>
      <c r="N463" s="166" t="str">
        <f>_xlfn.IFNA(VLOOKUP($C463,'20201102 Property'!C:C,1,FALSE),"FR")</f>
        <v>HBc Antibodies (2de bepaling)</v>
      </c>
    </row>
    <row r="464" spans="1:14" x14ac:dyDescent="0.45">
      <c r="A464" s="166" t="s">
        <v>4371</v>
      </c>
      <c r="B464" s="166" t="s">
        <v>5995</v>
      </c>
      <c r="C464" s="166" t="s">
        <v>5996</v>
      </c>
      <c r="D464" s="166" t="s">
        <v>185</v>
      </c>
      <c r="E464" s="166" t="s">
        <v>2524</v>
      </c>
      <c r="F464" s="166" t="s">
        <v>366</v>
      </c>
      <c r="G464" s="166" t="s">
        <v>5975</v>
      </c>
      <c r="H464" s="166" t="s">
        <v>2524</v>
      </c>
      <c r="I464" s="166" t="s">
        <v>2524</v>
      </c>
      <c r="J464" s="166" t="s">
        <v>2524</v>
      </c>
      <c r="K464" s="166" t="s">
        <v>4371</v>
      </c>
      <c r="L464" s="166" t="s">
        <v>2524</v>
      </c>
      <c r="M464" s="166">
        <v>35862</v>
      </c>
      <c r="N464" s="166" t="str">
        <f>_xlfn.IFNA(VLOOKUP($C464,'20201102 Property'!C:C,1,FALSE),"FR")</f>
        <v>HBc Antibodies (3de bepaling)</v>
      </c>
    </row>
    <row r="465" spans="1:14" x14ac:dyDescent="0.45">
      <c r="A465" s="166" t="s">
        <v>4372</v>
      </c>
      <c r="B465" s="166" t="s">
        <v>5997</v>
      </c>
      <c r="C465" s="166" t="s">
        <v>5998</v>
      </c>
      <c r="D465" s="166" t="s">
        <v>185</v>
      </c>
      <c r="E465" s="166" t="s">
        <v>2524</v>
      </c>
      <c r="F465" s="166" t="s">
        <v>366</v>
      </c>
      <c r="G465" s="166" t="s">
        <v>2524</v>
      </c>
      <c r="H465" s="166" t="s">
        <v>2524</v>
      </c>
      <c r="I465" s="166" t="s">
        <v>2524</v>
      </c>
      <c r="J465" s="166" t="s">
        <v>2524</v>
      </c>
      <c r="K465" s="166" t="s">
        <v>4372</v>
      </c>
      <c r="L465" s="166" t="s">
        <v>2524</v>
      </c>
      <c r="M465" s="166">
        <v>36025</v>
      </c>
      <c r="N465" s="166" t="str">
        <f>_xlfn.IFNA(VLOOKUP($C465,'20201102 Property'!C:C,1,FALSE),"FR")</f>
        <v>HBcAb conclusie van 3 bepalingen</v>
      </c>
    </row>
    <row r="466" spans="1:14" x14ac:dyDescent="0.45">
      <c r="A466" s="166" t="s">
        <v>4373</v>
      </c>
      <c r="B466" s="166" t="s">
        <v>5999</v>
      </c>
      <c r="C466" s="166" t="s">
        <v>6000</v>
      </c>
      <c r="D466" s="166" t="s">
        <v>185</v>
      </c>
      <c r="E466" s="166" t="s">
        <v>2524</v>
      </c>
      <c r="F466" s="166" t="s">
        <v>366</v>
      </c>
      <c r="G466" s="166" t="s">
        <v>404</v>
      </c>
      <c r="H466" s="166" t="s">
        <v>2524</v>
      </c>
      <c r="I466" s="166" t="s">
        <v>2524</v>
      </c>
      <c r="J466" s="166" t="s">
        <v>2524</v>
      </c>
      <c r="K466" s="166" t="s">
        <v>4373</v>
      </c>
      <c r="L466" s="166" t="s">
        <v>2524</v>
      </c>
      <c r="M466" s="166">
        <v>28413</v>
      </c>
      <c r="N466" s="166" t="str">
        <f>_xlfn.IFNA(VLOOKUP($C466,'20201102 Property'!C:C,1,FALSE),"FR")</f>
        <v>HBsspecifieke antistoffen</v>
      </c>
    </row>
    <row r="467" spans="1:14" x14ac:dyDescent="0.45">
      <c r="A467" s="166" t="s">
        <v>4374</v>
      </c>
      <c r="B467" s="166" t="s">
        <v>6001</v>
      </c>
      <c r="C467" s="166" t="s">
        <v>6002</v>
      </c>
      <c r="D467" s="166" t="s">
        <v>1246</v>
      </c>
      <c r="E467" s="166" t="s">
        <v>5972</v>
      </c>
      <c r="F467" s="166" t="s">
        <v>366</v>
      </c>
      <c r="G467" s="166" t="s">
        <v>404</v>
      </c>
      <c r="H467" s="166" t="s">
        <v>2524</v>
      </c>
      <c r="I467" s="166" t="s">
        <v>2524</v>
      </c>
      <c r="J467" s="166" t="s">
        <v>2524</v>
      </c>
      <c r="K467" s="166" t="s">
        <v>4374</v>
      </c>
      <c r="L467" s="166" t="s">
        <v>2524</v>
      </c>
      <c r="M467" s="166">
        <v>182726</v>
      </c>
      <c r="N467" s="166" t="str">
        <f>_xlfn.IFNA(VLOOKUP($C467,'20201102 Property'!C:C,1,FALSE),"FR")</f>
        <v>Titer a-HBs antistoffen (IU/L)</v>
      </c>
    </row>
    <row r="468" spans="1:14" x14ac:dyDescent="0.45">
      <c r="A468" s="166" t="s">
        <v>4375</v>
      </c>
      <c r="B468" s="166" t="s">
        <v>6003</v>
      </c>
      <c r="C468" s="166" t="s">
        <v>6003</v>
      </c>
      <c r="D468" s="166" t="s">
        <v>185</v>
      </c>
      <c r="E468" s="166" t="s">
        <v>2524</v>
      </c>
      <c r="F468" s="166" t="s">
        <v>366</v>
      </c>
      <c r="G468" s="166" t="s">
        <v>5936</v>
      </c>
      <c r="H468" s="166" t="s">
        <v>2524</v>
      </c>
      <c r="I468" s="166" t="s">
        <v>2524</v>
      </c>
      <c r="J468" s="166" t="s">
        <v>2524</v>
      </c>
      <c r="K468" s="166" t="s">
        <v>4375</v>
      </c>
      <c r="L468" s="166" t="s">
        <v>8853</v>
      </c>
      <c r="M468" s="166">
        <v>18889</v>
      </c>
      <c r="N468" s="166" t="str">
        <f>_xlfn.IFNA(VLOOKUP($C468,'20201102 Property'!C:C,1,FALSE),"FR")</f>
        <v>HBsAg</v>
      </c>
    </row>
    <row r="469" spans="1:14" x14ac:dyDescent="0.45">
      <c r="A469" s="166" t="s">
        <v>4376</v>
      </c>
      <c r="B469" s="166" t="s">
        <v>6004</v>
      </c>
      <c r="C469" s="166" t="s">
        <v>6005</v>
      </c>
      <c r="D469" s="166" t="s">
        <v>185</v>
      </c>
      <c r="E469" s="166" t="s">
        <v>2524</v>
      </c>
      <c r="F469" s="166" t="s">
        <v>366</v>
      </c>
      <c r="G469" s="166" t="s">
        <v>5936</v>
      </c>
      <c r="H469" s="166" t="s">
        <v>2524</v>
      </c>
      <c r="I469" s="166" t="s">
        <v>2524</v>
      </c>
      <c r="J469" s="166" t="s">
        <v>2524</v>
      </c>
      <c r="K469" s="166" t="s">
        <v>4376</v>
      </c>
      <c r="L469" s="166" t="s">
        <v>2524</v>
      </c>
      <c r="M469" s="166">
        <v>35844</v>
      </c>
      <c r="N469" s="166" t="str">
        <f>_xlfn.IFNA(VLOOKUP($C469,'20201102 Property'!C:C,1,FALSE),"FR")</f>
        <v>HBsAg (2de bepaling)</v>
      </c>
    </row>
    <row r="470" spans="1:14" x14ac:dyDescent="0.45">
      <c r="A470" s="166" t="s">
        <v>4377</v>
      </c>
      <c r="B470" s="166" t="s">
        <v>6006</v>
      </c>
      <c r="C470" s="166" t="s">
        <v>6007</v>
      </c>
      <c r="D470" s="166" t="s">
        <v>185</v>
      </c>
      <c r="E470" s="166" t="s">
        <v>2524</v>
      </c>
      <c r="F470" s="166" t="s">
        <v>366</v>
      </c>
      <c r="G470" s="166" t="s">
        <v>5975</v>
      </c>
      <c r="H470" s="166" t="s">
        <v>2524</v>
      </c>
      <c r="I470" s="166" t="s">
        <v>2524</v>
      </c>
      <c r="J470" s="166" t="s">
        <v>2524</v>
      </c>
      <c r="K470" s="166" t="s">
        <v>4377</v>
      </c>
      <c r="L470" s="166" t="s">
        <v>2524</v>
      </c>
      <c r="M470" s="166">
        <v>35871</v>
      </c>
      <c r="N470" s="166" t="str">
        <f>_xlfn.IFNA(VLOOKUP($C470,'20201102 Property'!C:C,1,FALSE),"FR")</f>
        <v>HBsAg (3de bepaling)</v>
      </c>
    </row>
    <row r="471" spans="1:14" x14ac:dyDescent="0.45">
      <c r="A471" s="166" t="s">
        <v>4378</v>
      </c>
      <c r="B471" s="166" t="s">
        <v>6008</v>
      </c>
      <c r="C471" s="166" t="s">
        <v>6009</v>
      </c>
      <c r="D471" s="166" t="s">
        <v>185</v>
      </c>
      <c r="E471" s="166" t="s">
        <v>2524</v>
      </c>
      <c r="F471" s="166" t="s">
        <v>366</v>
      </c>
      <c r="G471" s="166" t="s">
        <v>2524</v>
      </c>
      <c r="H471" s="166" t="s">
        <v>2524</v>
      </c>
      <c r="I471" s="166" t="s">
        <v>2524</v>
      </c>
      <c r="J471" s="166" t="s">
        <v>2524</v>
      </c>
      <c r="K471" s="166" t="s">
        <v>4378</v>
      </c>
      <c r="L471" s="166" t="s">
        <v>2524</v>
      </c>
      <c r="M471" s="166">
        <v>35996</v>
      </c>
      <c r="N471" s="166" t="str">
        <f>_xlfn.IFNA(VLOOKUP($C471,'20201102 Property'!C:C,1,FALSE),"FR")</f>
        <v>HBsAg : conclusie van 3 bepalingen</v>
      </c>
    </row>
    <row r="472" spans="1:14" x14ac:dyDescent="0.45">
      <c r="A472" s="166" t="s">
        <v>4379</v>
      </c>
      <c r="B472" s="166" t="s">
        <v>6010</v>
      </c>
      <c r="C472" s="166" t="s">
        <v>6011</v>
      </c>
      <c r="D472" s="166" t="s">
        <v>185</v>
      </c>
      <c r="E472" s="166" t="s">
        <v>2524</v>
      </c>
      <c r="F472" s="166" t="s">
        <v>366</v>
      </c>
      <c r="G472" s="166" t="s">
        <v>5936</v>
      </c>
      <c r="H472" s="166" t="s">
        <v>2524</v>
      </c>
      <c r="I472" s="166" t="s">
        <v>2524</v>
      </c>
      <c r="J472" s="166" t="s">
        <v>2524</v>
      </c>
      <c r="K472" s="166" t="s">
        <v>4379</v>
      </c>
      <c r="L472" s="166" t="s">
        <v>8853</v>
      </c>
      <c r="M472" s="166">
        <v>18901</v>
      </c>
      <c r="N472" s="166" t="str">
        <f>_xlfn.IFNA(VLOOKUP($C472,'20201102 Property'!C:C,1,FALSE),"FR")</f>
        <v>HCV specifieke antistoffen</v>
      </c>
    </row>
    <row r="473" spans="1:14" x14ac:dyDescent="0.45">
      <c r="A473" s="166" t="s">
        <v>4380</v>
      </c>
      <c r="B473" s="166" t="s">
        <v>6012</v>
      </c>
      <c r="C473" s="166" t="s">
        <v>6013</v>
      </c>
      <c r="D473" s="166" t="s">
        <v>185</v>
      </c>
      <c r="E473" s="166" t="s">
        <v>2524</v>
      </c>
      <c r="F473" s="166" t="s">
        <v>366</v>
      </c>
      <c r="G473" s="166" t="s">
        <v>5936</v>
      </c>
      <c r="H473" s="166" t="s">
        <v>2524</v>
      </c>
      <c r="I473" s="166" t="s">
        <v>2524</v>
      </c>
      <c r="J473" s="166" t="s">
        <v>2524</v>
      </c>
      <c r="K473" s="166" t="s">
        <v>4380</v>
      </c>
      <c r="L473" s="166" t="s">
        <v>2524</v>
      </c>
      <c r="M473" s="166">
        <v>35529</v>
      </c>
      <c r="N473" s="166" t="str">
        <f>_xlfn.IFNA(VLOOKUP($C473,'20201102 Property'!C:C,1,FALSE),"FR")</f>
        <v>HCV Ab (2de bepaling)</v>
      </c>
    </row>
    <row r="474" spans="1:14" x14ac:dyDescent="0.45">
      <c r="A474" s="166" t="s">
        <v>4381</v>
      </c>
      <c r="B474" s="166" t="s">
        <v>6014</v>
      </c>
      <c r="C474" s="166" t="s">
        <v>6015</v>
      </c>
      <c r="D474" s="166" t="s">
        <v>185</v>
      </c>
      <c r="E474" s="166" t="s">
        <v>2524</v>
      </c>
      <c r="F474" s="166" t="s">
        <v>366</v>
      </c>
      <c r="G474" s="166" t="s">
        <v>5975</v>
      </c>
      <c r="H474" s="166" t="s">
        <v>2524</v>
      </c>
      <c r="I474" s="166" t="s">
        <v>2524</v>
      </c>
      <c r="J474" s="166" t="s">
        <v>2524</v>
      </c>
      <c r="K474" s="166" t="s">
        <v>4381</v>
      </c>
      <c r="L474" s="166" t="s">
        <v>2524</v>
      </c>
      <c r="M474" s="166">
        <v>35880</v>
      </c>
      <c r="N474" s="166" t="str">
        <f>_xlfn.IFNA(VLOOKUP($C474,'20201102 Property'!C:C,1,FALSE),"FR")</f>
        <v>HCV Ab (3de bepaling)</v>
      </c>
    </row>
    <row r="475" spans="1:14" x14ac:dyDescent="0.45">
      <c r="A475" s="166" t="s">
        <v>4382</v>
      </c>
      <c r="B475" s="166" t="s">
        <v>6016</v>
      </c>
      <c r="C475" s="166" t="s">
        <v>6017</v>
      </c>
      <c r="D475" s="166" t="s">
        <v>185</v>
      </c>
      <c r="E475" s="166" t="s">
        <v>2524</v>
      </c>
      <c r="F475" s="166" t="s">
        <v>366</v>
      </c>
      <c r="G475" s="166" t="s">
        <v>2524</v>
      </c>
      <c r="H475" s="166" t="s">
        <v>2524</v>
      </c>
      <c r="I475" s="166" t="s">
        <v>2524</v>
      </c>
      <c r="J475" s="166" t="s">
        <v>2524</v>
      </c>
      <c r="K475" s="166" t="s">
        <v>4382</v>
      </c>
      <c r="L475" s="166" t="s">
        <v>2524</v>
      </c>
      <c r="M475" s="166">
        <v>35947</v>
      </c>
      <c r="N475" s="166" t="str">
        <f>_xlfn.IFNA(VLOOKUP($C475,'20201102 Property'!C:C,1,FALSE),"FR")</f>
        <v>HCV: conclusievan 3 bepalingen</v>
      </c>
    </row>
    <row r="476" spans="1:14" x14ac:dyDescent="0.45">
      <c r="A476" s="166" t="s">
        <v>4383</v>
      </c>
      <c r="B476" s="166" t="s">
        <v>6018</v>
      </c>
      <c r="C476" s="166" t="s">
        <v>6019</v>
      </c>
      <c r="D476" s="166" t="s">
        <v>185</v>
      </c>
      <c r="E476" s="166" t="s">
        <v>2524</v>
      </c>
      <c r="F476" s="166" t="s">
        <v>366</v>
      </c>
      <c r="G476" s="166" t="s">
        <v>5936</v>
      </c>
      <c r="H476" s="166" t="s">
        <v>2524</v>
      </c>
      <c r="I476" s="166" t="s">
        <v>2524</v>
      </c>
      <c r="J476" s="166" t="s">
        <v>2524</v>
      </c>
      <c r="K476" s="166" t="s">
        <v>4383</v>
      </c>
      <c r="L476" s="166" t="s">
        <v>8853</v>
      </c>
      <c r="M476" s="166">
        <v>18895</v>
      </c>
      <c r="N476" s="166" t="str">
        <f>_xlfn.IFNA(VLOOKUP($C476,'20201102 Property'!C:C,1,FALSE),"FR")</f>
        <v>HIV type 1 en  2 spec. antistoffen</v>
      </c>
    </row>
    <row r="477" spans="1:14" x14ac:dyDescent="0.45">
      <c r="A477" s="166" t="s">
        <v>4384</v>
      </c>
      <c r="B477" s="166" t="s">
        <v>6020</v>
      </c>
      <c r="C477" s="166" t="s">
        <v>6021</v>
      </c>
      <c r="D477" s="166" t="s">
        <v>185</v>
      </c>
      <c r="E477" s="166" t="s">
        <v>2524</v>
      </c>
      <c r="F477" s="166" t="s">
        <v>366</v>
      </c>
      <c r="G477" s="166" t="s">
        <v>5936</v>
      </c>
      <c r="H477" s="166" t="s">
        <v>2524</v>
      </c>
      <c r="I477" s="166" t="s">
        <v>2524</v>
      </c>
      <c r="J477" s="166" t="s">
        <v>2524</v>
      </c>
      <c r="K477" s="166" t="s">
        <v>4384</v>
      </c>
      <c r="L477" s="166" t="s">
        <v>2524</v>
      </c>
      <c r="M477" s="166">
        <v>35539</v>
      </c>
      <c r="N477" s="166" t="str">
        <f>_xlfn.IFNA(VLOOKUP($C477,'20201102 Property'!C:C,1,FALSE),"FR")</f>
        <v>HIV type 1 and 2 Ab (2de bepaling)</v>
      </c>
    </row>
    <row r="478" spans="1:14" x14ac:dyDescent="0.45">
      <c r="A478" s="166" t="s">
        <v>4385</v>
      </c>
      <c r="B478" s="166" t="s">
        <v>6022</v>
      </c>
      <c r="C478" s="166" t="s">
        <v>6023</v>
      </c>
      <c r="D478" s="166" t="s">
        <v>185</v>
      </c>
      <c r="E478" s="166" t="s">
        <v>2524</v>
      </c>
      <c r="F478" s="166" t="s">
        <v>366</v>
      </c>
      <c r="G478" s="166" t="s">
        <v>5975</v>
      </c>
      <c r="H478" s="166" t="s">
        <v>2524</v>
      </c>
      <c r="I478" s="166" t="s">
        <v>2524</v>
      </c>
      <c r="J478" s="166" t="s">
        <v>2524</v>
      </c>
      <c r="K478" s="166" t="s">
        <v>4385</v>
      </c>
      <c r="L478" s="166" t="s">
        <v>2524</v>
      </c>
      <c r="M478" s="166">
        <v>35889</v>
      </c>
      <c r="N478" s="166" t="str">
        <f>_xlfn.IFNA(VLOOKUP($C478,'20201102 Property'!C:C,1,FALSE),"FR")</f>
        <v>HIV type 1 and 2 Ab (3de bepaling)</v>
      </c>
    </row>
    <row r="479" spans="1:14" x14ac:dyDescent="0.45">
      <c r="A479" s="166" t="s">
        <v>4386</v>
      </c>
      <c r="B479" s="166" t="s">
        <v>6024</v>
      </c>
      <c r="C479" s="166" t="s">
        <v>6025</v>
      </c>
      <c r="D479" s="166" t="s">
        <v>185</v>
      </c>
      <c r="E479" s="166" t="s">
        <v>2524</v>
      </c>
      <c r="F479" s="166" t="s">
        <v>366</v>
      </c>
      <c r="G479" s="166" t="s">
        <v>2524</v>
      </c>
      <c r="H479" s="166" t="s">
        <v>2524</v>
      </c>
      <c r="I479" s="166" t="s">
        <v>2524</v>
      </c>
      <c r="J479" s="166" t="s">
        <v>2524</v>
      </c>
      <c r="K479" s="166" t="s">
        <v>4386</v>
      </c>
      <c r="L479" s="166" t="s">
        <v>2524</v>
      </c>
      <c r="M479" s="166">
        <v>35909</v>
      </c>
      <c r="N479" s="166" t="str">
        <f>_xlfn.IFNA(VLOOKUP($C479,'20201102 Property'!C:C,1,FALSE),"FR")</f>
        <v>HIV: conclusievan 3 bepalingen</v>
      </c>
    </row>
    <row r="480" spans="1:14" x14ac:dyDescent="0.45">
      <c r="A480" s="166" t="s">
        <v>4387</v>
      </c>
      <c r="B480" s="166" t="s">
        <v>6026</v>
      </c>
      <c r="C480" s="166" t="s">
        <v>6027</v>
      </c>
      <c r="D480" s="166" t="s">
        <v>185</v>
      </c>
      <c r="E480" s="166" t="s">
        <v>2524</v>
      </c>
      <c r="F480" s="166" t="s">
        <v>366</v>
      </c>
      <c r="G480" s="166" t="s">
        <v>5936</v>
      </c>
      <c r="H480" s="166" t="s">
        <v>2524</v>
      </c>
      <c r="I480" s="166" t="s">
        <v>2524</v>
      </c>
      <c r="J480" s="166" t="s">
        <v>2524</v>
      </c>
      <c r="K480" s="166" t="s">
        <v>4387</v>
      </c>
      <c r="L480" s="166" t="s">
        <v>8853</v>
      </c>
      <c r="M480" s="166">
        <v>18904</v>
      </c>
      <c r="N480" s="166" t="str">
        <f>_xlfn.IFNA(VLOOKUP($C480,'20201102 Property'!C:C,1,FALSE),"FR")</f>
        <v>HTLV 1 en 2 spec. antistoffen</v>
      </c>
    </row>
    <row r="481" spans="1:14" x14ac:dyDescent="0.45">
      <c r="A481" s="166" t="s">
        <v>4388</v>
      </c>
      <c r="B481" s="166" t="s">
        <v>6028</v>
      </c>
      <c r="C481" s="166" t="s">
        <v>6029</v>
      </c>
      <c r="D481" s="166" t="s">
        <v>185</v>
      </c>
      <c r="E481" s="166" t="s">
        <v>2524</v>
      </c>
      <c r="F481" s="166" t="s">
        <v>366</v>
      </c>
      <c r="G481" s="166" t="s">
        <v>5936</v>
      </c>
      <c r="H481" s="166" t="s">
        <v>2524</v>
      </c>
      <c r="I481" s="166" t="s">
        <v>2524</v>
      </c>
      <c r="J481" s="166" t="s">
        <v>2524</v>
      </c>
      <c r="K481" s="166" t="s">
        <v>4388</v>
      </c>
      <c r="L481" s="166" t="s">
        <v>2524</v>
      </c>
      <c r="M481" s="166">
        <v>66856</v>
      </c>
      <c r="N481" s="166" t="str">
        <f>_xlfn.IFNA(VLOOKUP($C481,'20201102 Property'!C:C,1,FALSE),"FR")</f>
        <v>HTLV 1 en 2 specifieke antistoffen(2de bepaling)</v>
      </c>
    </row>
    <row r="482" spans="1:14" x14ac:dyDescent="0.45">
      <c r="A482" s="166" t="s">
        <v>4389</v>
      </c>
      <c r="B482" s="166" t="s">
        <v>6030</v>
      </c>
      <c r="C482" s="166" t="s">
        <v>6031</v>
      </c>
      <c r="D482" s="166" t="s">
        <v>185</v>
      </c>
      <c r="E482" s="166" t="s">
        <v>2524</v>
      </c>
      <c r="F482" s="166" t="s">
        <v>366</v>
      </c>
      <c r="G482" s="166" t="s">
        <v>5975</v>
      </c>
      <c r="H482" s="166" t="s">
        <v>2524</v>
      </c>
      <c r="I482" s="166" t="s">
        <v>2524</v>
      </c>
      <c r="J482" s="166" t="s">
        <v>2524</v>
      </c>
      <c r="K482" s="166" t="s">
        <v>4389</v>
      </c>
      <c r="L482" s="166" t="s">
        <v>2524</v>
      </c>
      <c r="M482" s="166">
        <v>66860</v>
      </c>
      <c r="N482" s="166" t="str">
        <f>_xlfn.IFNA(VLOOKUP($C482,'20201102 Property'!C:C,1,FALSE),"FR")</f>
        <v>HTLV type 1 en 2 antistoffen (3de bepaling)</v>
      </c>
    </row>
    <row r="483" spans="1:14" x14ac:dyDescent="0.45">
      <c r="A483" s="166" t="s">
        <v>4390</v>
      </c>
      <c r="B483" s="166" t="s">
        <v>6032</v>
      </c>
      <c r="C483" s="166" t="s">
        <v>6033</v>
      </c>
      <c r="D483" s="166" t="s">
        <v>185</v>
      </c>
      <c r="E483" s="166" t="s">
        <v>2524</v>
      </c>
      <c r="F483" s="166" t="s">
        <v>366</v>
      </c>
      <c r="G483" s="166" t="s">
        <v>2524</v>
      </c>
      <c r="H483" s="166" t="s">
        <v>2524</v>
      </c>
      <c r="I483" s="166" t="s">
        <v>2524</v>
      </c>
      <c r="J483" s="166" t="s">
        <v>2524</v>
      </c>
      <c r="K483" s="166" t="s">
        <v>4390</v>
      </c>
      <c r="L483" s="166" t="s">
        <v>2524</v>
      </c>
      <c r="M483" s="166">
        <v>66865</v>
      </c>
      <c r="N483" s="166" t="str">
        <f>_xlfn.IFNA(VLOOKUP($C483,'20201102 Property'!C:C,1,FALSE),"FR")</f>
        <v>HTLV: conclusievan 3 bepalingen</v>
      </c>
    </row>
    <row r="484" spans="1:14" x14ac:dyDescent="0.45">
      <c r="A484" s="166" t="s">
        <v>4391</v>
      </c>
      <c r="B484" s="166" t="s">
        <v>6034</v>
      </c>
      <c r="C484" s="166" t="s">
        <v>6035</v>
      </c>
      <c r="D484" s="166" t="s">
        <v>185</v>
      </c>
      <c r="E484" s="166" t="s">
        <v>2524</v>
      </c>
      <c r="F484" s="166" t="s">
        <v>366</v>
      </c>
      <c r="G484" s="166" t="s">
        <v>2524</v>
      </c>
      <c r="H484" s="166" t="s">
        <v>2524</v>
      </c>
      <c r="I484" s="166" t="s">
        <v>2524</v>
      </c>
      <c r="J484" s="166" t="s">
        <v>2524</v>
      </c>
      <c r="K484" s="166" t="s">
        <v>4391</v>
      </c>
      <c r="L484" s="166" t="s">
        <v>2524</v>
      </c>
      <c r="M484" s="166">
        <v>23126</v>
      </c>
      <c r="N484" s="166" t="str">
        <f>_xlfn.IFNA(VLOOKUP($C484,'20201102 Property'!C:C,1,FALSE),"FR")</f>
        <v>Uitdrukkelijke toestemming</v>
      </c>
    </row>
    <row r="485" spans="1:14" x14ac:dyDescent="0.45">
      <c r="A485" s="166" t="s">
        <v>4392</v>
      </c>
      <c r="B485" s="166" t="s">
        <v>6036</v>
      </c>
      <c r="C485" s="166" t="s">
        <v>6037</v>
      </c>
      <c r="D485" s="166" t="s">
        <v>185</v>
      </c>
      <c r="E485" s="166" t="s">
        <v>2524</v>
      </c>
      <c r="F485" s="166" t="s">
        <v>366</v>
      </c>
      <c r="G485" s="166" t="s">
        <v>2524</v>
      </c>
      <c r="H485" s="166" t="s">
        <v>2524</v>
      </c>
      <c r="I485" s="166" t="s">
        <v>2524</v>
      </c>
      <c r="J485" s="166" t="s">
        <v>2524</v>
      </c>
      <c r="K485" s="166" t="s">
        <v>4392</v>
      </c>
      <c r="L485" s="166" t="s">
        <v>2524</v>
      </c>
      <c r="M485" s="166">
        <v>23137</v>
      </c>
      <c r="N485" s="166" t="str">
        <f>_xlfn.IFNA(VLOOKUP($C485,'20201102 Property'!C:C,1,FALSE),"FR")</f>
        <v>Verzekering aangevraagd</v>
      </c>
    </row>
    <row r="486" spans="1:14" x14ac:dyDescent="0.45">
      <c r="A486" s="166" t="s">
        <v>4393</v>
      </c>
      <c r="B486" s="166" t="s">
        <v>4393</v>
      </c>
      <c r="C486" s="166" t="s">
        <v>6038</v>
      </c>
      <c r="D486" s="166" t="s">
        <v>1246</v>
      </c>
      <c r="F486" s="166" t="s">
        <v>366</v>
      </c>
      <c r="G486" s="166" t="s">
        <v>2524</v>
      </c>
      <c r="H486" s="166" t="s">
        <v>2524</v>
      </c>
      <c r="I486" s="166" t="s">
        <v>2524</v>
      </c>
      <c r="J486" s="166" t="s">
        <v>2524</v>
      </c>
      <c r="K486" s="166" t="s">
        <v>4393</v>
      </c>
      <c r="L486" s="166" t="s">
        <v>2524</v>
      </c>
      <c r="M486" s="166">
        <v>18916</v>
      </c>
      <c r="N486" s="166" t="str">
        <f>_xlfn.IFNA(VLOOKUP($C486,'20201102 Property'!C:C,1,FALSE),"FR")</f>
        <v>Doorgemaakte zwangerschappen</v>
      </c>
    </row>
    <row r="487" spans="1:14" x14ac:dyDescent="0.45">
      <c r="A487" s="166" t="s">
        <v>4394</v>
      </c>
      <c r="B487" s="166" t="s">
        <v>4394</v>
      </c>
      <c r="C487" s="166" t="s">
        <v>6039</v>
      </c>
      <c r="D487" s="166" t="s">
        <v>1246</v>
      </c>
      <c r="F487" s="166" t="s">
        <v>366</v>
      </c>
      <c r="G487" s="166" t="s">
        <v>2524</v>
      </c>
      <c r="H487" s="166" t="s">
        <v>2524</v>
      </c>
      <c r="I487" s="166" t="s">
        <v>2524</v>
      </c>
      <c r="J487" s="166" t="s">
        <v>2524</v>
      </c>
      <c r="K487" s="166" t="s">
        <v>4394</v>
      </c>
      <c r="L487" s="166" t="s">
        <v>2524</v>
      </c>
      <c r="M487" s="166">
        <v>18919</v>
      </c>
      <c r="N487" s="166" t="str">
        <f>_xlfn.IFNA(VLOOKUP($C487,'20201102 Property'!C:C,1,FALSE),"FR")</f>
        <v>Aantal transfusies toegediend</v>
      </c>
    </row>
    <row r="488" spans="1:14" x14ac:dyDescent="0.45">
      <c r="A488" s="166" t="s">
        <v>4395</v>
      </c>
      <c r="B488" s="166" t="s">
        <v>6040</v>
      </c>
      <c r="C488" s="166" t="s">
        <v>6041</v>
      </c>
      <c r="D488" s="166" t="s">
        <v>185</v>
      </c>
      <c r="E488" s="166" t="s">
        <v>2524</v>
      </c>
      <c r="F488" s="166" t="s">
        <v>366</v>
      </c>
      <c r="G488" s="166" t="s">
        <v>2524</v>
      </c>
      <c r="H488" s="166" t="s">
        <v>2524</v>
      </c>
      <c r="I488" s="166" t="s">
        <v>2524</v>
      </c>
      <c r="J488" s="166" t="s">
        <v>2524</v>
      </c>
      <c r="K488" s="166" t="s">
        <v>4395</v>
      </c>
      <c r="L488" s="166" t="s">
        <v>2524</v>
      </c>
      <c r="M488" s="166">
        <v>23130</v>
      </c>
      <c r="N488" s="166" t="str">
        <f>_xlfn.IFNA(VLOOKUP($C488,'20201102 Property'!C:C,1,FALSE),"FR")</f>
        <v>Medische vragenlijst</v>
      </c>
    </row>
    <row r="489" spans="1:14" x14ac:dyDescent="0.45">
      <c r="A489" s="166" t="s">
        <v>4396</v>
      </c>
      <c r="B489" s="166" t="s">
        <v>6042</v>
      </c>
      <c r="C489" s="166" t="s">
        <v>6043</v>
      </c>
      <c r="D489" s="166" t="s">
        <v>1357</v>
      </c>
      <c r="F489" s="166" t="s">
        <v>366</v>
      </c>
      <c r="G489" s="166" t="s">
        <v>2524</v>
      </c>
      <c r="H489" s="166" t="s">
        <v>2524</v>
      </c>
      <c r="I489" s="166" t="s">
        <v>2524</v>
      </c>
      <c r="J489" s="166" t="s">
        <v>2524</v>
      </c>
      <c r="K489" s="166" t="s">
        <v>4396</v>
      </c>
      <c r="L489" s="166" t="s">
        <v>2524</v>
      </c>
      <c r="M489" s="166">
        <v>21372</v>
      </c>
      <c r="N489" s="166" t="str">
        <f>_xlfn.IFNA(VLOOKUP($C489,'20201102 Property'!C:C,1,FALSE),"FR")</f>
        <v>Ontvanger</v>
      </c>
    </row>
    <row r="490" spans="1:14" x14ac:dyDescent="0.45">
      <c r="A490" s="166" t="s">
        <v>4397</v>
      </c>
      <c r="B490" s="166" t="s">
        <v>6044</v>
      </c>
      <c r="C490" s="166" t="s">
        <v>6045</v>
      </c>
      <c r="D490" s="166" t="s">
        <v>185</v>
      </c>
      <c r="E490" s="166" t="s">
        <v>2524</v>
      </c>
      <c r="F490" s="166" t="s">
        <v>366</v>
      </c>
      <c r="G490" s="166" t="s">
        <v>5936</v>
      </c>
      <c r="H490" s="166" t="s">
        <v>2524</v>
      </c>
      <c r="I490" s="166" t="s">
        <v>2524</v>
      </c>
      <c r="J490" s="166" t="s">
        <v>2524</v>
      </c>
      <c r="K490" s="166" t="s">
        <v>4397</v>
      </c>
      <c r="L490" s="166" t="s">
        <v>8853</v>
      </c>
      <c r="M490" s="166">
        <v>18886</v>
      </c>
      <c r="N490" s="166" t="str">
        <f>_xlfn.IFNA(VLOOKUP($C490,'20201102 Property'!C:C,1,FALSE),"FR")</f>
        <v>TPPA (Syfilis)</v>
      </c>
    </row>
    <row r="491" spans="1:14" x14ac:dyDescent="0.45">
      <c r="A491" s="166" t="s">
        <v>4398</v>
      </c>
      <c r="B491" s="166" t="s">
        <v>6046</v>
      </c>
      <c r="C491" s="166" t="s">
        <v>6047</v>
      </c>
      <c r="D491" s="166" t="s">
        <v>185</v>
      </c>
      <c r="E491" s="166" t="s">
        <v>2524</v>
      </c>
      <c r="F491" s="166" t="s">
        <v>366</v>
      </c>
      <c r="G491" s="166" t="s">
        <v>5936</v>
      </c>
      <c r="H491" s="166" t="s">
        <v>2524</v>
      </c>
      <c r="I491" s="166" t="s">
        <v>2524</v>
      </c>
      <c r="J491" s="166" t="s">
        <v>2524</v>
      </c>
      <c r="K491" s="166" t="s">
        <v>4398</v>
      </c>
      <c r="L491" s="166" t="s">
        <v>2524</v>
      </c>
      <c r="M491" s="166">
        <v>35549</v>
      </c>
      <c r="N491" s="166" t="str">
        <f>_xlfn.IFNA(VLOOKUP($C491,'20201102 Property'!C:C,1,FALSE),"FR")</f>
        <v>TPPA (2de bepaling)</v>
      </c>
    </row>
    <row r="492" spans="1:14" x14ac:dyDescent="0.45">
      <c r="A492" s="166" t="s">
        <v>4399</v>
      </c>
      <c r="B492" s="166" t="s">
        <v>6048</v>
      </c>
      <c r="C492" s="166" t="s">
        <v>6049</v>
      </c>
      <c r="D492" s="166" t="s">
        <v>185</v>
      </c>
      <c r="E492" s="166" t="s">
        <v>2524</v>
      </c>
      <c r="F492" s="166" t="s">
        <v>366</v>
      </c>
      <c r="G492" s="166" t="s">
        <v>5975</v>
      </c>
      <c r="H492" s="166" t="s">
        <v>2524</v>
      </c>
      <c r="I492" s="166" t="s">
        <v>2524</v>
      </c>
      <c r="J492" s="166" t="s">
        <v>2524</v>
      </c>
      <c r="K492" s="166" t="s">
        <v>4399</v>
      </c>
      <c r="L492" s="166" t="s">
        <v>2524</v>
      </c>
      <c r="M492" s="166">
        <v>35898</v>
      </c>
      <c r="N492" s="166" t="str">
        <f>_xlfn.IFNA(VLOOKUP($C492,'20201102 Property'!C:C,1,FALSE),"FR")</f>
        <v>TPPA (3de bepaling)</v>
      </c>
    </row>
    <row r="493" spans="1:14" x14ac:dyDescent="0.45">
      <c r="A493" s="166" t="s">
        <v>4400</v>
      </c>
      <c r="B493" s="166" t="s">
        <v>6050</v>
      </c>
      <c r="C493" s="166" t="s">
        <v>6051</v>
      </c>
      <c r="D493" s="166" t="s">
        <v>185</v>
      </c>
      <c r="E493" s="166" t="s">
        <v>2524</v>
      </c>
      <c r="F493" s="166" t="s">
        <v>366</v>
      </c>
      <c r="G493" s="166" t="s">
        <v>2524</v>
      </c>
      <c r="H493" s="166" t="s">
        <v>2524</v>
      </c>
      <c r="I493" s="166" t="s">
        <v>2524</v>
      </c>
      <c r="J493" s="166" t="s">
        <v>2524</v>
      </c>
      <c r="K493" s="166" t="s">
        <v>4400</v>
      </c>
      <c r="L493" s="166" t="s">
        <v>2524</v>
      </c>
      <c r="M493" s="166">
        <v>36054</v>
      </c>
      <c r="N493" s="166" t="str">
        <f>_xlfn.IFNA(VLOOKUP($C493,'20201102 Property'!C:C,1,FALSE),"FR")</f>
        <v>TPPA conclusie van de 3 bepalingen</v>
      </c>
    </row>
    <row r="494" spans="1:14" x14ac:dyDescent="0.45">
      <c r="A494" s="166" t="s">
        <v>104</v>
      </c>
      <c r="B494" s="166" t="s">
        <v>6052</v>
      </c>
      <c r="C494" s="166" t="s">
        <v>1409</v>
      </c>
      <c r="D494" s="166" t="s">
        <v>1357</v>
      </c>
      <c r="E494" s="166" t="s">
        <v>2524</v>
      </c>
      <c r="F494" s="166" t="s">
        <v>366</v>
      </c>
      <c r="G494" s="166" t="s">
        <v>2524</v>
      </c>
      <c r="H494" s="166" t="s">
        <v>2524</v>
      </c>
      <c r="I494" s="166" t="s">
        <v>2524</v>
      </c>
      <c r="J494" s="166" t="s">
        <v>2524</v>
      </c>
      <c r="K494" s="166" t="s">
        <v>104</v>
      </c>
      <c r="L494" s="166" t="s">
        <v>2524</v>
      </c>
      <c r="M494" s="166">
        <v>153176</v>
      </c>
      <c r="N494" s="166" t="str">
        <f>_xlfn.IFNA(VLOOKUP($C494,'20201102 Property'!C:C,1,FALSE),"FR")</f>
        <v>HLA-B (lage resolutie)</v>
      </c>
    </row>
    <row r="495" spans="1:14" x14ac:dyDescent="0.45">
      <c r="A495" s="166" t="s">
        <v>4401</v>
      </c>
      <c r="B495" s="166" t="s">
        <v>4401</v>
      </c>
      <c r="C495" s="166" t="s">
        <v>4401</v>
      </c>
      <c r="D495" s="166" t="s">
        <v>1357</v>
      </c>
      <c r="E495" s="166" t="s">
        <v>2524</v>
      </c>
      <c r="F495" s="166" t="s">
        <v>366</v>
      </c>
      <c r="G495" s="166" t="s">
        <v>2524</v>
      </c>
      <c r="H495" s="166" t="s">
        <v>2524</v>
      </c>
      <c r="I495" s="166" t="s">
        <v>2524</v>
      </c>
      <c r="J495" s="166" t="s">
        <v>2524</v>
      </c>
      <c r="K495" s="166" t="s">
        <v>4401</v>
      </c>
      <c r="L495" s="166" t="s">
        <v>2524</v>
      </c>
      <c r="M495" s="166">
        <v>3004028</v>
      </c>
      <c r="N495" s="166" t="str">
        <f>_xlfn.IFNA(VLOOKUP($C495,'20201102 Property'!C:C,1,FALSE),"FR")</f>
        <v>BM_A</v>
      </c>
    </row>
    <row r="496" spans="1:14" x14ac:dyDescent="0.45">
      <c r="A496" s="166" t="s">
        <v>4402</v>
      </c>
      <c r="B496" s="166" t="s">
        <v>4402</v>
      </c>
      <c r="C496" s="166" t="s">
        <v>4402</v>
      </c>
      <c r="D496" s="166" t="s">
        <v>1357</v>
      </c>
      <c r="E496" s="166" t="s">
        <v>2524</v>
      </c>
      <c r="F496" s="166" t="s">
        <v>366</v>
      </c>
      <c r="G496" s="166" t="s">
        <v>2524</v>
      </c>
      <c r="H496" s="166" t="s">
        <v>2524</v>
      </c>
      <c r="I496" s="166" t="s">
        <v>2524</v>
      </c>
      <c r="J496" s="166" t="s">
        <v>2524</v>
      </c>
      <c r="K496" s="166" t="s">
        <v>4402</v>
      </c>
      <c r="L496" s="166" t="s">
        <v>2524</v>
      </c>
      <c r="M496" s="166">
        <v>3206301</v>
      </c>
      <c r="N496" s="166" t="str">
        <f>_xlfn.IFNA(VLOOKUP($C496,'20201102 Property'!C:C,1,FALSE),"FR")</f>
        <v>BM_B</v>
      </c>
    </row>
    <row r="497" spans="1:14" x14ac:dyDescent="0.45">
      <c r="A497" s="166" t="s">
        <v>4403</v>
      </c>
      <c r="B497" s="166" t="s">
        <v>4403</v>
      </c>
      <c r="C497" s="166" t="s">
        <v>4403</v>
      </c>
      <c r="D497" s="166" t="s">
        <v>1357</v>
      </c>
      <c r="E497" s="166" t="s">
        <v>2524</v>
      </c>
      <c r="F497" s="166" t="s">
        <v>366</v>
      </c>
      <c r="G497" s="166" t="s">
        <v>2524</v>
      </c>
      <c r="H497" s="166" t="s">
        <v>2524</v>
      </c>
      <c r="I497" s="166" t="s">
        <v>2524</v>
      </c>
      <c r="J497" s="166" t="s">
        <v>2524</v>
      </c>
      <c r="K497" s="166" t="s">
        <v>4403</v>
      </c>
      <c r="L497" s="166" t="s">
        <v>2524</v>
      </c>
      <c r="M497" s="166">
        <v>3206321</v>
      </c>
      <c r="N497" s="166" t="str">
        <f>_xlfn.IFNA(VLOOKUP($C497,'20201102 Property'!C:C,1,FALSE),"FR")</f>
        <v>BM_C</v>
      </c>
    </row>
    <row r="498" spans="1:14" x14ac:dyDescent="0.45">
      <c r="A498" s="166" t="s">
        <v>1402</v>
      </c>
      <c r="B498" s="166" t="s">
        <v>1402</v>
      </c>
      <c r="C498" s="166" t="s">
        <v>1409</v>
      </c>
      <c r="D498" s="166" t="s">
        <v>1357</v>
      </c>
      <c r="E498" s="166" t="s">
        <v>2524</v>
      </c>
      <c r="F498" s="166" t="s">
        <v>366</v>
      </c>
      <c r="G498" s="166" t="s">
        <v>2524</v>
      </c>
      <c r="H498" s="166" t="s">
        <v>8852</v>
      </c>
      <c r="I498" s="166" t="s">
        <v>8852</v>
      </c>
      <c r="J498" s="166" t="s">
        <v>1640</v>
      </c>
      <c r="K498" s="166" t="s">
        <v>1402</v>
      </c>
      <c r="L498" s="166" t="s">
        <v>2524</v>
      </c>
      <c r="M498" s="166">
        <v>3137947</v>
      </c>
      <c r="N498" s="166" t="str">
        <f>_xlfn.IFNA(VLOOKUP($C498,'20201102 Property'!C:C,1,FALSE),"FR")</f>
        <v>HLA-B (lage resolutie)</v>
      </c>
    </row>
    <row r="499" spans="1:14" x14ac:dyDescent="0.45">
      <c r="A499" s="166" t="s">
        <v>4404</v>
      </c>
      <c r="B499" s="166" t="s">
        <v>4404</v>
      </c>
      <c r="C499" s="166" t="s">
        <v>4404</v>
      </c>
      <c r="D499" s="166" t="s">
        <v>1357</v>
      </c>
      <c r="E499" s="166" t="s">
        <v>2524</v>
      </c>
      <c r="F499" s="166" t="s">
        <v>366</v>
      </c>
      <c r="G499" s="166" t="s">
        <v>2524</v>
      </c>
      <c r="H499" s="166" t="s">
        <v>2524</v>
      </c>
      <c r="I499" s="166" t="s">
        <v>2524</v>
      </c>
      <c r="J499" s="166" t="s">
        <v>2524</v>
      </c>
      <c r="K499" s="166" t="s">
        <v>4404</v>
      </c>
      <c r="L499" s="166" t="s">
        <v>2524</v>
      </c>
      <c r="M499" s="166">
        <v>3206365</v>
      </c>
      <c r="N499" s="166" t="str">
        <f>_xlfn.IFNA(VLOOKUP($C499,'20201102 Property'!C:C,1,FALSE),"FR")</f>
        <v>BM_DQ</v>
      </c>
    </row>
    <row r="500" spans="1:14" x14ac:dyDescent="0.45">
      <c r="A500" s="166" t="s">
        <v>4405</v>
      </c>
      <c r="B500" s="166" t="s">
        <v>4405</v>
      </c>
      <c r="C500" s="166" t="s">
        <v>4405</v>
      </c>
      <c r="D500" s="166" t="s">
        <v>1357</v>
      </c>
      <c r="E500" s="166" t="s">
        <v>2524</v>
      </c>
      <c r="F500" s="166" t="s">
        <v>366</v>
      </c>
      <c r="G500" s="166" t="s">
        <v>2524</v>
      </c>
      <c r="H500" s="166" t="s">
        <v>2524</v>
      </c>
      <c r="I500" s="166" t="s">
        <v>2524</v>
      </c>
      <c r="J500" s="166" t="s">
        <v>2524</v>
      </c>
      <c r="K500" s="166" t="s">
        <v>4405</v>
      </c>
      <c r="L500" s="166" t="s">
        <v>2524</v>
      </c>
      <c r="M500" s="166">
        <v>3206344</v>
      </c>
      <c r="N500" s="166" t="str">
        <f>_xlfn.IFNA(VLOOKUP($C500,'20201102 Property'!C:C,1,FALSE),"FR")</f>
        <v>BM_DR</v>
      </c>
    </row>
    <row r="501" spans="1:14" x14ac:dyDescent="0.45">
      <c r="A501" s="166" t="s">
        <v>70</v>
      </c>
      <c r="B501" s="166" t="s">
        <v>6053</v>
      </c>
      <c r="C501" s="166" t="s">
        <v>318</v>
      </c>
      <c r="D501" s="166" t="s">
        <v>185</v>
      </c>
      <c r="E501" s="166" t="s">
        <v>2524</v>
      </c>
      <c r="F501" s="166" t="s">
        <v>2798</v>
      </c>
      <c r="G501" s="166" t="s">
        <v>2524</v>
      </c>
      <c r="H501" s="166" t="s">
        <v>2524</v>
      </c>
      <c r="I501" s="166" t="s">
        <v>2524</v>
      </c>
      <c r="J501" s="166" t="s">
        <v>1992</v>
      </c>
      <c r="K501" s="166" t="s">
        <v>70</v>
      </c>
      <c r="L501" s="166" t="s">
        <v>2524</v>
      </c>
      <c r="M501" s="166">
        <v>1861944</v>
      </c>
      <c r="N501" s="166" t="str">
        <f>_xlfn.IFNA(VLOOKUP($C501,'20201102 Property'!C:C,1,FALSE),"FR")</f>
        <v>Bron van specimen</v>
      </c>
    </row>
    <row r="502" spans="1:14" x14ac:dyDescent="0.45">
      <c r="A502" s="166" t="s">
        <v>396</v>
      </c>
      <c r="B502" s="166" t="s">
        <v>6054</v>
      </c>
      <c r="C502" s="166" t="s">
        <v>6055</v>
      </c>
      <c r="D502" s="166" t="s">
        <v>185</v>
      </c>
      <c r="E502" s="166" t="s">
        <v>2524</v>
      </c>
      <c r="F502" s="166" t="s">
        <v>366</v>
      </c>
      <c r="G502" s="166" t="s">
        <v>2524</v>
      </c>
      <c r="H502" s="166" t="s">
        <v>2524</v>
      </c>
      <c r="I502" s="166" t="s">
        <v>2524</v>
      </c>
      <c r="J502" s="166" t="s">
        <v>1867</v>
      </c>
      <c r="K502" s="166" t="s">
        <v>396</v>
      </c>
      <c r="L502" s="166" t="s">
        <v>2524</v>
      </c>
      <c r="M502" s="166">
        <v>3099370</v>
      </c>
      <c r="N502" s="166" t="str">
        <f>_xlfn.IFNA(VLOOKUP($C502,'20201102 Property'!C:C,1,FALSE),"FR")</f>
        <v>Bron lymfoctyen</v>
      </c>
    </row>
    <row r="503" spans="1:14" x14ac:dyDescent="0.45">
      <c r="A503" s="166" t="s">
        <v>35</v>
      </c>
      <c r="B503" s="166" t="s">
        <v>35</v>
      </c>
      <c r="C503" s="166" t="s">
        <v>6056</v>
      </c>
      <c r="D503" s="166" t="s">
        <v>185</v>
      </c>
      <c r="E503" s="166" t="s">
        <v>2524</v>
      </c>
      <c r="F503" s="166" t="s">
        <v>366</v>
      </c>
      <c r="G503" s="166" t="s">
        <v>5852</v>
      </c>
      <c r="H503" s="166" t="s">
        <v>2524</v>
      </c>
      <c r="I503" s="166" t="s">
        <v>2524</v>
      </c>
      <c r="J503" s="166" t="s">
        <v>1764</v>
      </c>
      <c r="K503" s="166" t="s">
        <v>35</v>
      </c>
      <c r="L503" s="166" t="s">
        <v>2524</v>
      </c>
      <c r="M503" s="166">
        <v>270</v>
      </c>
      <c r="N503" s="166" t="str">
        <f>_xlfn.IFNA(VLOOKUP($C503,'20201102 Property'!C:C,1,FALSE),"FR")</f>
        <v>HLA-B (allel 1)</v>
      </c>
    </row>
    <row r="504" spans="1:14" x14ac:dyDescent="0.45">
      <c r="A504" s="166" t="s">
        <v>36</v>
      </c>
      <c r="B504" s="166" t="s">
        <v>36</v>
      </c>
      <c r="C504" s="166" t="s">
        <v>6057</v>
      </c>
      <c r="D504" s="166" t="s">
        <v>185</v>
      </c>
      <c r="E504" s="166" t="s">
        <v>2524</v>
      </c>
      <c r="F504" s="166" t="s">
        <v>366</v>
      </c>
      <c r="G504" s="166" t="s">
        <v>5852</v>
      </c>
      <c r="H504" s="166" t="s">
        <v>2524</v>
      </c>
      <c r="I504" s="166" t="s">
        <v>2524</v>
      </c>
      <c r="J504" s="166" t="s">
        <v>1765</v>
      </c>
      <c r="K504" s="166" t="s">
        <v>36</v>
      </c>
      <c r="L504" s="166" t="s">
        <v>2524</v>
      </c>
      <c r="M504" s="166">
        <v>273</v>
      </c>
      <c r="N504" s="166" t="str">
        <f>_xlfn.IFNA(VLOOKUP($C504,'20201102 Property'!C:C,1,FALSE),"FR")</f>
        <v>HLA-B (allel 2)</v>
      </c>
    </row>
    <row r="505" spans="1:14" x14ac:dyDescent="0.45">
      <c r="A505" s="166" t="s">
        <v>4406</v>
      </c>
      <c r="B505" s="166" t="s">
        <v>6058</v>
      </c>
      <c r="C505" s="166" t="s">
        <v>6059</v>
      </c>
      <c r="D505" s="166" t="s">
        <v>1357</v>
      </c>
      <c r="E505" s="166" t="s">
        <v>2524</v>
      </c>
      <c r="F505" s="166" t="s">
        <v>366</v>
      </c>
      <c r="G505" s="166" t="s">
        <v>2524</v>
      </c>
      <c r="H505" s="166" t="s">
        <v>2524</v>
      </c>
      <c r="I505" s="166" t="s">
        <v>2524</v>
      </c>
      <c r="J505" s="166" t="s">
        <v>2524</v>
      </c>
      <c r="K505" s="166" t="s">
        <v>4406</v>
      </c>
      <c r="L505" s="166" t="s">
        <v>2524</v>
      </c>
      <c r="M505" s="166">
        <v>153684</v>
      </c>
      <c r="N505" s="166" t="str">
        <f>_xlfn.IFNA(VLOOKUP($C505,'20201102 Property'!C:C,1,FALSE),"FR")</f>
        <v>HLA-B (serologisch)</v>
      </c>
    </row>
    <row r="506" spans="1:14" x14ac:dyDescent="0.45">
      <c r="A506" s="166" t="s">
        <v>2190</v>
      </c>
      <c r="B506" s="166" t="s">
        <v>6060</v>
      </c>
      <c r="C506" s="166" t="s">
        <v>6061</v>
      </c>
      <c r="D506" s="166" t="s">
        <v>185</v>
      </c>
      <c r="E506" s="166" t="s">
        <v>2524</v>
      </c>
      <c r="F506" s="166" t="s">
        <v>2798</v>
      </c>
      <c r="G506" s="166" t="s">
        <v>2803</v>
      </c>
      <c r="H506" s="166" t="s">
        <v>8852</v>
      </c>
      <c r="I506" s="166" t="s">
        <v>2524</v>
      </c>
      <c r="J506" s="166" t="s">
        <v>3304</v>
      </c>
      <c r="K506" s="166" t="s">
        <v>2190</v>
      </c>
      <c r="L506" s="166" t="s">
        <v>2524</v>
      </c>
      <c r="M506" s="166">
        <v>134200</v>
      </c>
      <c r="N506" s="166" t="str">
        <f>_xlfn.IFNA(VLOOKUP($C506,'20201102 Property'!C:C,1,FALSE),"FR")</f>
        <v>Kruisproef</v>
      </c>
    </row>
    <row r="507" spans="1:14" x14ac:dyDescent="0.45">
      <c r="A507" s="166" t="s">
        <v>3308</v>
      </c>
      <c r="B507" s="166" t="s">
        <v>6062</v>
      </c>
      <c r="C507" s="166" t="s">
        <v>3309</v>
      </c>
      <c r="D507" s="166" t="s">
        <v>1357</v>
      </c>
      <c r="E507" s="166" t="s">
        <v>2524</v>
      </c>
      <c r="F507" s="166" t="s">
        <v>366</v>
      </c>
      <c r="G507" s="166" t="s">
        <v>2524</v>
      </c>
      <c r="H507" s="166" t="s">
        <v>2524</v>
      </c>
      <c r="I507" s="166" t="s">
        <v>2524</v>
      </c>
      <c r="J507" s="166" t="s">
        <v>3310</v>
      </c>
      <c r="K507" s="166" t="s">
        <v>3308</v>
      </c>
      <c r="L507" s="166" t="s">
        <v>2524</v>
      </c>
      <c r="M507" s="166">
        <v>134534</v>
      </c>
      <c r="N507" s="166" t="str">
        <f>_xlfn.IFNA(VLOOKUP($C507,'20201102 Property'!C:C,1,FALSE),"FR")</f>
        <v>Status bloedselectie</v>
      </c>
    </row>
    <row r="508" spans="1:14" x14ac:dyDescent="0.45">
      <c r="A508" s="166" t="s">
        <v>177</v>
      </c>
      <c r="B508" s="166" t="s">
        <v>177</v>
      </c>
      <c r="C508" s="166" t="s">
        <v>347</v>
      </c>
      <c r="D508" s="166" t="s">
        <v>185</v>
      </c>
      <c r="E508" s="166" t="s">
        <v>2524</v>
      </c>
      <c r="F508" s="166" t="s">
        <v>366</v>
      </c>
      <c r="G508" s="166" t="s">
        <v>2524</v>
      </c>
      <c r="H508" s="166" t="s">
        <v>8852</v>
      </c>
      <c r="I508" s="166" t="s">
        <v>8852</v>
      </c>
      <c r="J508" s="166" t="s">
        <v>1776</v>
      </c>
      <c r="K508" s="166" t="s">
        <v>177</v>
      </c>
      <c r="L508" s="166" t="s">
        <v>2524</v>
      </c>
      <c r="M508" s="166">
        <v>3100162</v>
      </c>
      <c r="N508" s="166" t="str">
        <f>_xlfn.IFNA(VLOOKUP($C508,'20201102 Property'!C:C,1,FALSE),"FR")</f>
        <v>HLA-Bw4</v>
      </c>
    </row>
    <row r="509" spans="1:14" x14ac:dyDescent="0.45">
      <c r="A509" s="166" t="s">
        <v>388</v>
      </c>
      <c r="B509" s="166" t="s">
        <v>388</v>
      </c>
      <c r="C509" s="166" t="s">
        <v>6063</v>
      </c>
      <c r="D509" s="166" t="s">
        <v>185</v>
      </c>
      <c r="E509" s="166" t="s">
        <v>2524</v>
      </c>
      <c r="F509" s="166" t="s">
        <v>366</v>
      </c>
      <c r="G509" s="166" t="s">
        <v>2524</v>
      </c>
      <c r="H509" s="166" t="s">
        <v>2524</v>
      </c>
      <c r="I509" s="166" t="s">
        <v>2524</v>
      </c>
      <c r="J509" s="166" t="s">
        <v>1768</v>
      </c>
      <c r="K509" s="166" t="s">
        <v>388</v>
      </c>
      <c r="L509" s="166" t="s">
        <v>2524</v>
      </c>
      <c r="M509" s="166">
        <v>3100021</v>
      </c>
      <c r="N509" s="166" t="str">
        <f>_xlfn.IFNA(VLOOKUP($C509,'20201102 Property'!C:C,1,FALSE),"FR")</f>
        <v>Bw4 serologisch</v>
      </c>
    </row>
    <row r="510" spans="1:14" x14ac:dyDescent="0.45">
      <c r="A510" s="166" t="s">
        <v>178</v>
      </c>
      <c r="B510" s="166" t="s">
        <v>178</v>
      </c>
      <c r="C510" s="166" t="s">
        <v>1421</v>
      </c>
      <c r="D510" s="166" t="s">
        <v>185</v>
      </c>
      <c r="E510" s="166" t="s">
        <v>2524</v>
      </c>
      <c r="F510" s="166" t="s">
        <v>366</v>
      </c>
      <c r="G510" s="166" t="s">
        <v>2524</v>
      </c>
      <c r="H510" s="166" t="s">
        <v>8852</v>
      </c>
      <c r="I510" s="166" t="s">
        <v>8852</v>
      </c>
      <c r="J510" s="166" t="s">
        <v>1777</v>
      </c>
      <c r="K510" s="166" t="s">
        <v>178</v>
      </c>
      <c r="L510" s="166" t="s">
        <v>2524</v>
      </c>
      <c r="M510" s="166">
        <v>3100169</v>
      </c>
      <c r="N510" s="166" t="str">
        <f>_xlfn.IFNA(VLOOKUP($C510,'20201102 Property'!C:C,1,FALSE),"FR")</f>
        <v>HLA-Bw6</v>
      </c>
    </row>
    <row r="511" spans="1:14" x14ac:dyDescent="0.45">
      <c r="A511" s="166" t="s">
        <v>389</v>
      </c>
      <c r="B511" s="166" t="s">
        <v>389</v>
      </c>
      <c r="C511" s="166" t="s">
        <v>6064</v>
      </c>
      <c r="D511" s="166" t="s">
        <v>185</v>
      </c>
      <c r="E511" s="166" t="s">
        <v>2524</v>
      </c>
      <c r="F511" s="166" t="s">
        <v>366</v>
      </c>
      <c r="G511" s="166" t="s">
        <v>2524</v>
      </c>
      <c r="H511" s="166" t="s">
        <v>2524</v>
      </c>
      <c r="I511" s="166" t="s">
        <v>2524</v>
      </c>
      <c r="J511" s="166" t="s">
        <v>1769</v>
      </c>
      <c r="K511" s="166" t="s">
        <v>389</v>
      </c>
      <c r="L511" s="166" t="s">
        <v>2524</v>
      </c>
      <c r="M511" s="166">
        <v>3100028</v>
      </c>
      <c r="N511" s="166" t="str">
        <f>_xlfn.IFNA(VLOOKUP($C511,'20201102 Property'!C:C,1,FALSE),"FR")</f>
        <v>Bw6 serologisch</v>
      </c>
    </row>
    <row r="512" spans="1:14" x14ac:dyDescent="0.45">
      <c r="A512" s="166" t="s">
        <v>4407</v>
      </c>
      <c r="B512" s="166" t="s">
        <v>6065</v>
      </c>
      <c r="C512" s="166" t="s">
        <v>6066</v>
      </c>
      <c r="D512" s="166" t="s">
        <v>185</v>
      </c>
      <c r="E512" s="166" t="s">
        <v>2524</v>
      </c>
      <c r="F512" s="166" t="s">
        <v>366</v>
      </c>
      <c r="G512" s="166" t="s">
        <v>2524</v>
      </c>
      <c r="H512" s="166" t="s">
        <v>2524</v>
      </c>
      <c r="I512" s="166" t="s">
        <v>2524</v>
      </c>
      <c r="J512" s="166" t="s">
        <v>2524</v>
      </c>
      <c r="K512" s="166" t="s">
        <v>4407</v>
      </c>
      <c r="L512" s="166" t="s">
        <v>2524</v>
      </c>
      <c r="M512" s="166">
        <v>146813</v>
      </c>
      <c r="N512" s="166" t="str">
        <f>_xlfn.IFNA(VLOOKUP($C512,'20201102 Property'!C:C,1,FALSE),"FR")</f>
        <v>KA B cel</v>
      </c>
    </row>
    <row r="513" spans="1:14" x14ac:dyDescent="0.45">
      <c r="A513" s="166" t="s">
        <v>4408</v>
      </c>
      <c r="B513" s="166" t="s">
        <v>4408</v>
      </c>
      <c r="C513" s="166" t="s">
        <v>2524</v>
      </c>
      <c r="D513" s="166" t="s">
        <v>185</v>
      </c>
      <c r="E513" s="166" t="s">
        <v>2524</v>
      </c>
      <c r="F513" s="166" t="s">
        <v>366</v>
      </c>
      <c r="G513" s="166" t="s">
        <v>2524</v>
      </c>
      <c r="H513" s="166" t="s">
        <v>2524</v>
      </c>
      <c r="I513" s="166" t="s">
        <v>2524</v>
      </c>
      <c r="J513" s="166" t="s">
        <v>2524</v>
      </c>
      <c r="K513" s="166" t="s">
        <v>4408</v>
      </c>
      <c r="L513" s="166" t="s">
        <v>2524</v>
      </c>
      <c r="M513" s="166">
        <v>1515</v>
      </c>
      <c r="N513" s="166" t="str">
        <f>_xlfn.IFNA(VLOOKUP($C513,'20201102 Property'!C:C,1,FALSE),"FR")</f>
        <v>?</v>
      </c>
    </row>
    <row r="514" spans="1:14" x14ac:dyDescent="0.45">
      <c r="A514" s="166" t="s">
        <v>2820</v>
      </c>
      <c r="B514" s="166" t="s">
        <v>6067</v>
      </c>
      <c r="C514" s="166" t="s">
        <v>2821</v>
      </c>
      <c r="D514" s="166" t="s">
        <v>185</v>
      </c>
      <c r="E514" s="166" t="s">
        <v>2524</v>
      </c>
      <c r="F514" s="166" t="s">
        <v>2798</v>
      </c>
      <c r="G514" s="166" t="s">
        <v>2524</v>
      </c>
      <c r="H514" s="166" t="s">
        <v>2524</v>
      </c>
      <c r="I514" s="166" t="s">
        <v>2524</v>
      </c>
      <c r="J514" s="166" t="s">
        <v>2822</v>
      </c>
      <c r="K514" s="166" t="s">
        <v>2819</v>
      </c>
      <c r="L514" s="166" t="s">
        <v>2524</v>
      </c>
      <c r="M514" s="166">
        <v>1944</v>
      </c>
      <c r="N514" s="166" t="str">
        <f>_xlfn.IFNA(VLOOKUP($C514,'20201102 Property'!C:C,1,FALSE),"FR")</f>
        <v>B cellen</v>
      </c>
    </row>
    <row r="515" spans="1:14" x14ac:dyDescent="0.45">
      <c r="A515" s="166" t="s">
        <v>4409</v>
      </c>
      <c r="B515" s="166" t="s">
        <v>4409</v>
      </c>
      <c r="C515" s="166" t="s">
        <v>6068</v>
      </c>
      <c r="D515" s="166" t="s">
        <v>185</v>
      </c>
      <c r="E515" s="166" t="s">
        <v>2524</v>
      </c>
      <c r="F515" s="166" t="s">
        <v>366</v>
      </c>
      <c r="G515" s="166" t="s">
        <v>2524</v>
      </c>
      <c r="H515" s="166" t="s">
        <v>2524</v>
      </c>
      <c r="I515" s="166" t="s">
        <v>2524</v>
      </c>
      <c r="J515" s="166" t="s">
        <v>2524</v>
      </c>
      <c r="K515" s="166" t="s">
        <v>6069</v>
      </c>
      <c r="L515" s="166" t="s">
        <v>2524</v>
      </c>
      <c r="M515" s="166">
        <v>1947</v>
      </c>
      <c r="N515" s="166" t="str">
        <f>_xlfn.IFNA(VLOOKUP($C515,'20201102 Property'!C:C,1,FALSE),"FR")</f>
        <v>B cellen methode 2</v>
      </c>
    </row>
    <row r="516" spans="1:14" x14ac:dyDescent="0.45">
      <c r="A516" s="166" t="s">
        <v>4410</v>
      </c>
      <c r="B516" s="166" t="s">
        <v>4410</v>
      </c>
      <c r="C516" s="166" t="s">
        <v>2524</v>
      </c>
      <c r="D516" s="166" t="s">
        <v>185</v>
      </c>
      <c r="E516" s="166" t="s">
        <v>2524</v>
      </c>
      <c r="F516" s="166" t="s">
        <v>366</v>
      </c>
      <c r="G516" s="166" t="s">
        <v>2524</v>
      </c>
      <c r="H516" s="166" t="s">
        <v>2524</v>
      </c>
      <c r="I516" s="166" t="s">
        <v>2524</v>
      </c>
      <c r="J516" s="166" t="s">
        <v>2524</v>
      </c>
      <c r="K516" s="166" t="s">
        <v>4410</v>
      </c>
      <c r="L516" s="166" t="s">
        <v>2524</v>
      </c>
      <c r="M516" s="166">
        <v>5504</v>
      </c>
      <c r="N516" s="166" t="str">
        <f>_xlfn.IFNA(VLOOKUP($C516,'20201102 Property'!C:C,1,FALSE),"FR")</f>
        <v>?</v>
      </c>
    </row>
    <row r="517" spans="1:14" x14ac:dyDescent="0.45">
      <c r="A517" s="166" t="s">
        <v>8190</v>
      </c>
      <c r="B517" s="166" t="s">
        <v>8190</v>
      </c>
      <c r="C517" s="166" t="s">
        <v>8317</v>
      </c>
      <c r="D517" s="166" t="s">
        <v>1357</v>
      </c>
      <c r="E517" s="166" t="s">
        <v>2524</v>
      </c>
      <c r="F517" s="166" t="s">
        <v>366</v>
      </c>
      <c r="G517" s="166" t="s">
        <v>2524</v>
      </c>
      <c r="H517" s="166" t="s">
        <v>2524</v>
      </c>
      <c r="I517" s="166" t="s">
        <v>2524</v>
      </c>
      <c r="J517" s="166" t="s">
        <v>8563</v>
      </c>
      <c r="K517" s="166" t="s">
        <v>8190</v>
      </c>
      <c r="L517" s="166" t="s">
        <v>2524</v>
      </c>
      <c r="M517" s="166">
        <v>7530302</v>
      </c>
      <c r="N517" s="166" t="str">
        <f>_xlfn.IFNA(VLOOKUP($C517,'20201102 Property'!C:C,1,FALSE),"FR")</f>
        <v>glstring HLA-B</v>
      </c>
    </row>
    <row r="518" spans="1:14" x14ac:dyDescent="0.45">
      <c r="A518" s="166" t="s">
        <v>8182</v>
      </c>
      <c r="B518" s="166" t="s">
        <v>8182</v>
      </c>
      <c r="C518" s="166" t="s">
        <v>8308</v>
      </c>
      <c r="D518" s="166" t="s">
        <v>1357</v>
      </c>
      <c r="E518" s="166" t="s">
        <v>2524</v>
      </c>
      <c r="F518" s="166" t="s">
        <v>366</v>
      </c>
      <c r="G518" s="166" t="s">
        <v>102</v>
      </c>
      <c r="H518" s="166" t="s">
        <v>2524</v>
      </c>
      <c r="I518" s="166" t="s">
        <v>2524</v>
      </c>
      <c r="J518" s="166" t="s">
        <v>8183</v>
      </c>
      <c r="K518" s="166" t="s">
        <v>8182</v>
      </c>
      <c r="L518" s="166" t="s">
        <v>2524</v>
      </c>
      <c r="M518" s="166">
        <v>7356941</v>
      </c>
      <c r="N518" s="166" t="str">
        <f>_xlfn.IFNA(VLOOKUP($C518,'20201102 Property'!C:C,1,FALSE),"FR")</f>
        <v>IMGT databank</v>
      </c>
    </row>
    <row r="519" spans="1:14" x14ac:dyDescent="0.45">
      <c r="A519" s="166" t="s">
        <v>4411</v>
      </c>
      <c r="B519" s="166" t="s">
        <v>6070</v>
      </c>
      <c r="C519" s="166" t="s">
        <v>6071</v>
      </c>
      <c r="D519" s="166" t="s">
        <v>185</v>
      </c>
      <c r="F519" s="166" t="s">
        <v>366</v>
      </c>
      <c r="G519" s="166" t="s">
        <v>2524</v>
      </c>
      <c r="H519" s="166" t="s">
        <v>2524</v>
      </c>
      <c r="I519" s="166" t="s">
        <v>2524</v>
      </c>
      <c r="J519" s="166" t="s">
        <v>2524</v>
      </c>
      <c r="K519" s="166" t="s">
        <v>4411</v>
      </c>
      <c r="L519" s="166" t="s">
        <v>2524</v>
      </c>
      <c r="M519" s="166">
        <v>4137</v>
      </c>
      <c r="N519" s="166" t="str">
        <f>_xlfn.IFNA(VLOOKUP($C519,'20201102 Property'!C:C,1,FALSE),"FR")</f>
        <v>titer koude agglutinines op B cellen</v>
      </c>
    </row>
    <row r="520" spans="1:14" x14ac:dyDescent="0.45">
      <c r="A520" s="166" t="s">
        <v>4412</v>
      </c>
      <c r="B520" s="166" t="s">
        <v>6072</v>
      </c>
      <c r="C520" s="166" t="s">
        <v>2524</v>
      </c>
      <c r="D520" s="166" t="s">
        <v>185</v>
      </c>
      <c r="E520" s="166" t="s">
        <v>2524</v>
      </c>
      <c r="F520" s="166" t="s">
        <v>366</v>
      </c>
      <c r="G520" s="166" t="s">
        <v>2524</v>
      </c>
      <c r="H520" s="166" t="s">
        <v>2524</v>
      </c>
      <c r="I520" s="166" t="s">
        <v>2524</v>
      </c>
      <c r="J520" s="166" t="s">
        <v>2524</v>
      </c>
      <c r="K520" s="166" t="s">
        <v>4412</v>
      </c>
      <c r="L520" s="166" t="s">
        <v>2524</v>
      </c>
      <c r="M520" s="166">
        <v>90302</v>
      </c>
      <c r="N520" s="166" t="str">
        <f>_xlfn.IFNA(VLOOKUP($C520,'20201102 Property'!C:C,1,FALSE),"FR")</f>
        <v>?</v>
      </c>
    </row>
    <row r="521" spans="1:14" x14ac:dyDescent="0.45">
      <c r="A521" s="166" t="s">
        <v>8184</v>
      </c>
      <c r="B521" s="166" t="s">
        <v>8184</v>
      </c>
      <c r="C521" s="166" t="s">
        <v>8309</v>
      </c>
      <c r="D521" s="166" t="s">
        <v>1357</v>
      </c>
      <c r="E521" s="166" t="s">
        <v>2524</v>
      </c>
      <c r="F521" s="166" t="s">
        <v>366</v>
      </c>
      <c r="G521" s="166" t="s">
        <v>102</v>
      </c>
      <c r="H521" s="166" t="s">
        <v>2524</v>
      </c>
      <c r="I521" s="166" t="s">
        <v>2524</v>
      </c>
      <c r="J521" s="166" t="s">
        <v>8185</v>
      </c>
      <c r="K521" s="166" t="s">
        <v>8184</v>
      </c>
      <c r="L521" s="166" t="s">
        <v>2524</v>
      </c>
      <c r="M521" s="166">
        <v>7357003</v>
      </c>
      <c r="N521" s="166" t="str">
        <f>_xlfn.IFNA(VLOOKUP($C521,'20201102 Property'!C:C,1,FALSE),"FR")</f>
        <v>MIA FORA softwareversie</v>
      </c>
    </row>
    <row r="522" spans="1:14" x14ac:dyDescent="0.45">
      <c r="A522" s="166" t="s">
        <v>8186</v>
      </c>
      <c r="B522" s="166" t="s">
        <v>8186</v>
      </c>
      <c r="C522" s="166" t="s">
        <v>8318</v>
      </c>
      <c r="D522" s="166" t="s">
        <v>1357</v>
      </c>
      <c r="E522" s="166" t="s">
        <v>2524</v>
      </c>
      <c r="F522" s="166" t="s">
        <v>366</v>
      </c>
      <c r="G522" s="166" t="s">
        <v>102</v>
      </c>
      <c r="H522" s="166" t="s">
        <v>2524</v>
      </c>
      <c r="I522" s="166" t="s">
        <v>2524</v>
      </c>
      <c r="J522" s="166" t="s">
        <v>8187</v>
      </c>
      <c r="K522" s="166" t="s">
        <v>8186</v>
      </c>
      <c r="L522" s="166" t="s">
        <v>2524</v>
      </c>
      <c r="M522" s="166">
        <v>7357072</v>
      </c>
      <c r="N522" s="166" t="str">
        <f>_xlfn.IFNA(VLOOKUP($C522,'20201102 Property'!C:C,1,FALSE),"FR")</f>
        <v>Ambiguïteiten HLA-B met NGS</v>
      </c>
    </row>
    <row r="523" spans="1:14" x14ac:dyDescent="0.45">
      <c r="A523" s="166" t="s">
        <v>8188</v>
      </c>
      <c r="B523" s="166" t="s">
        <v>8319</v>
      </c>
      <c r="C523" s="166" t="s">
        <v>8312</v>
      </c>
      <c r="D523" s="166" t="s">
        <v>1357</v>
      </c>
      <c r="E523" s="166" t="s">
        <v>2524</v>
      </c>
      <c r="F523" s="166" t="s">
        <v>366</v>
      </c>
      <c r="G523" s="166" t="s">
        <v>102</v>
      </c>
      <c r="H523" s="166" t="s">
        <v>2524</v>
      </c>
      <c r="I523" s="166" t="s">
        <v>2524</v>
      </c>
      <c r="J523" s="166" t="s">
        <v>8189</v>
      </c>
      <c r="K523" s="166" t="s">
        <v>8188</v>
      </c>
      <c r="L523" s="166" t="s">
        <v>2524</v>
      </c>
      <c r="M523" s="166">
        <v>7357126</v>
      </c>
      <c r="N523" s="166" t="str">
        <f>_xlfn.IFNA(VLOOKUP($C523,'20201102 Property'!C:C,1,FALSE),"FR")</f>
        <v>NGS commentaar</v>
      </c>
    </row>
    <row r="524" spans="1:14" hidden="1" x14ac:dyDescent="0.45">
      <c r="A524" s="166" t="s">
        <v>2171</v>
      </c>
      <c r="B524" s="166" t="s">
        <v>6073</v>
      </c>
      <c r="C524" s="166" t="s">
        <v>4413</v>
      </c>
      <c r="D524" s="166" t="s">
        <v>185</v>
      </c>
      <c r="F524" s="166" t="s">
        <v>2798</v>
      </c>
      <c r="G524" s="166" t="s">
        <v>404</v>
      </c>
      <c r="H524" s="166" t="s">
        <v>8852</v>
      </c>
      <c r="I524" s="166" t="s">
        <v>2524</v>
      </c>
      <c r="J524" s="166" t="s">
        <v>3209</v>
      </c>
      <c r="K524" s="166" t="s">
        <v>3207</v>
      </c>
      <c r="L524" s="166" t="s">
        <v>2524</v>
      </c>
      <c r="M524" s="166">
        <v>4260</v>
      </c>
      <c r="N524" s="166" t="str">
        <f>_xlfn.IFNA(VLOOKUP($C524,'20201102 Property'!C:C,1,FALSE),"FR")</f>
        <v>FR</v>
      </c>
    </row>
    <row r="525" spans="1:14" x14ac:dyDescent="0.45">
      <c r="A525" s="166" t="s">
        <v>4414</v>
      </c>
      <c r="B525" s="166" t="s">
        <v>4414</v>
      </c>
      <c r="C525" s="166" t="s">
        <v>6074</v>
      </c>
      <c r="D525" s="166" t="s">
        <v>1357</v>
      </c>
      <c r="E525" s="166" t="s">
        <v>2524</v>
      </c>
      <c r="F525" s="166" t="s">
        <v>366</v>
      </c>
      <c r="G525" s="166" t="s">
        <v>2524</v>
      </c>
      <c r="H525" s="166" t="s">
        <v>2524</v>
      </c>
      <c r="I525" s="166" t="s">
        <v>2524</v>
      </c>
      <c r="J525" s="166" t="s">
        <v>2524</v>
      </c>
      <c r="K525" s="166" t="s">
        <v>6075</v>
      </c>
      <c r="L525" s="166" t="s">
        <v>2524</v>
      </c>
      <c r="M525" s="166">
        <v>4266</v>
      </c>
      <c r="N525" s="166" t="str">
        <f>_xlfn.IFNA(VLOOKUP($C525,'20201102 Property'!C:C,1,FALSE),"FR")</f>
        <v>testcel anti-B</v>
      </c>
    </row>
    <row r="526" spans="1:14" x14ac:dyDescent="0.45">
      <c r="A526" s="166" t="s">
        <v>1828</v>
      </c>
      <c r="B526" s="166" t="s">
        <v>1828</v>
      </c>
      <c r="C526" s="166" t="s">
        <v>2879</v>
      </c>
      <c r="D526" s="166" t="s">
        <v>185</v>
      </c>
      <c r="E526" s="166" t="s">
        <v>2524</v>
      </c>
      <c r="F526" s="166" t="s">
        <v>2798</v>
      </c>
      <c r="G526" s="166" t="s">
        <v>5449</v>
      </c>
      <c r="H526" s="166" t="s">
        <v>2524</v>
      </c>
      <c r="I526" s="166" t="s">
        <v>2524</v>
      </c>
      <c r="J526" s="166" t="s">
        <v>2880</v>
      </c>
      <c r="K526" s="166" t="s">
        <v>1828</v>
      </c>
      <c r="L526" s="166" t="s">
        <v>2524</v>
      </c>
      <c r="M526" s="166">
        <v>2265</v>
      </c>
      <c r="N526" s="166" t="str">
        <f>_xlfn.IFNA(VLOOKUP($C526,'20201102 Property'!C:C,1,FALSE),"FR")</f>
        <v>resus C antigeen (RH2)</v>
      </c>
    </row>
    <row r="527" spans="1:14" x14ac:dyDescent="0.45">
      <c r="A527" s="166" t="s">
        <v>4415</v>
      </c>
      <c r="B527" s="166" t="s">
        <v>6076</v>
      </c>
      <c r="C527" s="166" t="s">
        <v>6077</v>
      </c>
      <c r="D527" s="166" t="s">
        <v>185</v>
      </c>
      <c r="E527" s="166" t="s">
        <v>2524</v>
      </c>
      <c r="F527" s="166" t="s">
        <v>366</v>
      </c>
      <c r="G527" s="166" t="s">
        <v>102</v>
      </c>
      <c r="H527" s="166" t="s">
        <v>2524</v>
      </c>
      <c r="I527" s="166" t="s">
        <v>2524</v>
      </c>
      <c r="J527" s="166" t="s">
        <v>2524</v>
      </c>
      <c r="K527" s="166" t="s">
        <v>4415</v>
      </c>
      <c r="L527" s="166" t="s">
        <v>2524</v>
      </c>
      <c r="M527" s="166">
        <v>2698749</v>
      </c>
      <c r="N527" s="166" t="str">
        <f>_xlfn.IFNA(VLOOKUP($C527,'20201102 Property'!C:C,1,FALSE),"FR")</f>
        <v>HLA-C*0709N voor QCP</v>
      </c>
    </row>
    <row r="528" spans="1:14" hidden="1" x14ac:dyDescent="0.45">
      <c r="A528" s="166" t="s">
        <v>8854</v>
      </c>
      <c r="B528" s="166" t="s">
        <v>8854</v>
      </c>
      <c r="C528" s="166" t="s">
        <v>8925</v>
      </c>
      <c r="D528" s="166" t="s">
        <v>185</v>
      </c>
      <c r="E528" s="166" t="s">
        <v>2524</v>
      </c>
      <c r="F528" s="166" t="s">
        <v>2798</v>
      </c>
      <c r="G528" s="166" t="s">
        <v>2524</v>
      </c>
      <c r="H528" s="166" t="s">
        <v>2524</v>
      </c>
      <c r="I528" s="166" t="s">
        <v>2524</v>
      </c>
      <c r="J528" s="166" t="s">
        <v>2524</v>
      </c>
      <c r="K528" s="166" t="s">
        <v>8854</v>
      </c>
      <c r="L528" s="166" t="s">
        <v>2524</v>
      </c>
      <c r="M528" s="166">
        <v>9726927</v>
      </c>
      <c r="N528" s="166" t="str">
        <f>_xlfn.IFNA(VLOOKUP($C528,'20201102 Property'!C:C,1,FALSE),"FR")</f>
        <v>FR</v>
      </c>
    </row>
    <row r="529" spans="1:14" x14ac:dyDescent="0.45">
      <c r="A529" s="166" t="s">
        <v>8859</v>
      </c>
      <c r="B529" s="166" t="s">
        <v>8859</v>
      </c>
      <c r="C529" s="166" t="s">
        <v>8860</v>
      </c>
      <c r="D529" s="166" t="s">
        <v>185</v>
      </c>
      <c r="E529" s="166" t="s">
        <v>2524</v>
      </c>
      <c r="F529" s="166" t="s">
        <v>2798</v>
      </c>
      <c r="G529" s="166" t="s">
        <v>2524</v>
      </c>
      <c r="H529" s="166" t="s">
        <v>2524</v>
      </c>
      <c r="I529" s="166" t="s">
        <v>2524</v>
      </c>
      <c r="J529" s="166" t="s">
        <v>2524</v>
      </c>
      <c r="K529" s="166" t="s">
        <v>8859</v>
      </c>
      <c r="L529" s="166" t="s">
        <v>2524</v>
      </c>
      <c r="M529" s="166">
        <v>9726872</v>
      </c>
      <c r="N529" s="166" t="str">
        <f>_xlfn.IFNA(VLOOKUP($C529,'20201102 Property'!C:C,1,FALSE),"FR")</f>
        <v>COVID-19 Target 1</v>
      </c>
    </row>
    <row r="530" spans="1:14" x14ac:dyDescent="0.45">
      <c r="A530" s="166" t="s">
        <v>8861</v>
      </c>
      <c r="B530" s="166" t="s">
        <v>8861</v>
      </c>
      <c r="C530" s="166" t="s">
        <v>8862</v>
      </c>
      <c r="D530" s="166" t="s">
        <v>185</v>
      </c>
      <c r="E530" s="166" t="s">
        <v>2524</v>
      </c>
      <c r="F530" s="166" t="s">
        <v>2798</v>
      </c>
      <c r="G530" s="166" t="s">
        <v>2524</v>
      </c>
      <c r="H530" s="166" t="s">
        <v>2524</v>
      </c>
      <c r="I530" s="166" t="s">
        <v>2524</v>
      </c>
      <c r="J530" s="166" t="s">
        <v>2524</v>
      </c>
      <c r="K530" s="166" t="s">
        <v>8861</v>
      </c>
      <c r="L530" s="166" t="s">
        <v>2524</v>
      </c>
      <c r="M530" s="166">
        <v>9726885</v>
      </c>
      <c r="N530" s="166" t="str">
        <f>_xlfn.IFNA(VLOOKUP($C530,'20201102 Property'!C:C,1,FALSE),"FR")</f>
        <v>COVID-19 Target 2</v>
      </c>
    </row>
    <row r="531" spans="1:14" x14ac:dyDescent="0.45">
      <c r="A531" s="166" t="s">
        <v>8863</v>
      </c>
      <c r="B531" s="166" t="s">
        <v>8863</v>
      </c>
      <c r="C531" s="166" t="s">
        <v>8864</v>
      </c>
      <c r="D531" s="166" t="s">
        <v>185</v>
      </c>
      <c r="E531" s="166" t="s">
        <v>2524</v>
      </c>
      <c r="F531" s="166" t="s">
        <v>2798</v>
      </c>
      <c r="G531" s="166" t="s">
        <v>2524</v>
      </c>
      <c r="H531" s="166" t="s">
        <v>2524</v>
      </c>
      <c r="I531" s="166" t="s">
        <v>2524</v>
      </c>
      <c r="J531" s="166" t="s">
        <v>2524</v>
      </c>
      <c r="K531" s="166" t="s">
        <v>8863</v>
      </c>
      <c r="L531" s="166" t="s">
        <v>2524</v>
      </c>
      <c r="M531" s="166">
        <v>9726896</v>
      </c>
      <c r="N531" s="166" t="str">
        <f>_xlfn.IFNA(VLOOKUP($C531,'20201102 Property'!C:C,1,FALSE),"FR")</f>
        <v>COVID-19 Verdunning</v>
      </c>
    </row>
    <row r="532" spans="1:14" x14ac:dyDescent="0.45">
      <c r="A532" s="166" t="s">
        <v>4416</v>
      </c>
      <c r="B532" s="166" t="s">
        <v>6078</v>
      </c>
      <c r="C532" s="166" t="s">
        <v>6079</v>
      </c>
      <c r="D532" s="166" t="s">
        <v>185</v>
      </c>
      <c r="E532" s="166" t="s">
        <v>2524</v>
      </c>
      <c r="F532" s="166" t="s">
        <v>366</v>
      </c>
      <c r="G532" s="166" t="s">
        <v>2524</v>
      </c>
      <c r="H532" s="166" t="s">
        <v>2524</v>
      </c>
      <c r="I532" s="166" t="s">
        <v>2524</v>
      </c>
      <c r="J532" s="166" t="s">
        <v>2524</v>
      </c>
      <c r="K532" s="166" t="s">
        <v>4416</v>
      </c>
      <c r="L532" s="166" t="s">
        <v>2524</v>
      </c>
      <c r="M532" s="166">
        <v>90598</v>
      </c>
      <c r="N532" s="166" t="str">
        <f>_xlfn.IFNA(VLOOKUP($C532,'20201102 Property'!C:C,1,FALSE),"FR")</f>
        <v>donath Landsteiner Set C tube 1</v>
      </c>
    </row>
    <row r="533" spans="1:14" x14ac:dyDescent="0.45">
      <c r="A533" s="166" t="s">
        <v>4417</v>
      </c>
      <c r="B533" s="166" t="s">
        <v>4417</v>
      </c>
      <c r="C533" s="166" t="s">
        <v>6080</v>
      </c>
      <c r="D533" s="166" t="s">
        <v>1357</v>
      </c>
      <c r="E533" s="166" t="s">
        <v>2524</v>
      </c>
      <c r="F533" s="166" t="s">
        <v>366</v>
      </c>
      <c r="G533" s="166" t="s">
        <v>2524</v>
      </c>
      <c r="H533" s="166" t="s">
        <v>2524</v>
      </c>
      <c r="I533" s="166" t="s">
        <v>2524</v>
      </c>
      <c r="J533" s="166" t="s">
        <v>2524</v>
      </c>
      <c r="K533" s="166" t="s">
        <v>4417</v>
      </c>
      <c r="L533" s="166" t="s">
        <v>2524</v>
      </c>
      <c r="M533" s="166">
        <v>3426472</v>
      </c>
      <c r="N533" s="166" t="str">
        <f>_xlfn.IFNA(VLOOKUP($C533,'20201102 Property'!C:C,1,FALSE),"FR")</f>
        <v>Reagens C2F</v>
      </c>
    </row>
    <row r="534" spans="1:14" x14ac:dyDescent="0.45">
      <c r="A534" s="166" t="s">
        <v>4418</v>
      </c>
      <c r="B534" s="166" t="s">
        <v>4418</v>
      </c>
      <c r="C534" s="166" t="s">
        <v>6081</v>
      </c>
      <c r="D534" s="166" t="s">
        <v>1357</v>
      </c>
      <c r="E534" s="166" t="s">
        <v>2524</v>
      </c>
      <c r="F534" s="166" t="s">
        <v>366</v>
      </c>
      <c r="G534" s="166" t="s">
        <v>2524</v>
      </c>
      <c r="H534" s="166" t="s">
        <v>2524</v>
      </c>
      <c r="I534" s="166" t="s">
        <v>2524</v>
      </c>
      <c r="J534" s="166" t="s">
        <v>2524</v>
      </c>
      <c r="K534" s="166" t="s">
        <v>4418</v>
      </c>
      <c r="L534" s="166" t="s">
        <v>2524</v>
      </c>
      <c r="M534" s="166">
        <v>3426477</v>
      </c>
      <c r="N534" s="166" t="str">
        <f>_xlfn.IFNA(VLOOKUP($C534,'20201102 Property'!C:C,1,FALSE),"FR")</f>
        <v>Reagens C2R</v>
      </c>
    </row>
    <row r="535" spans="1:14" x14ac:dyDescent="0.45">
      <c r="A535" s="166" t="s">
        <v>4419</v>
      </c>
      <c r="B535" s="166" t="s">
        <v>6082</v>
      </c>
      <c r="C535" s="166" t="s">
        <v>6083</v>
      </c>
      <c r="D535" s="166" t="s">
        <v>185</v>
      </c>
      <c r="E535" s="166" t="s">
        <v>2524</v>
      </c>
      <c r="F535" s="166" t="s">
        <v>366</v>
      </c>
      <c r="G535" s="166" t="s">
        <v>2524</v>
      </c>
      <c r="H535" s="166" t="s">
        <v>2524</v>
      </c>
      <c r="I535" s="166" t="s">
        <v>2524</v>
      </c>
      <c r="J535" s="166" t="s">
        <v>2524</v>
      </c>
      <c r="K535" s="166" t="s">
        <v>4419</v>
      </c>
      <c r="L535" s="166" t="s">
        <v>2524</v>
      </c>
      <c r="M535" s="166">
        <v>90607</v>
      </c>
      <c r="N535" s="166" t="str">
        <f>_xlfn.IFNA(VLOOKUP($C535,'20201102 Property'!C:C,1,FALSE),"FR")</f>
        <v>donath Landsteiner Set C tube 2</v>
      </c>
    </row>
    <row r="536" spans="1:14" x14ac:dyDescent="0.45">
      <c r="A536" s="166" t="s">
        <v>3392</v>
      </c>
      <c r="B536" s="166" t="s">
        <v>7712</v>
      </c>
      <c r="C536" s="166" t="s">
        <v>7713</v>
      </c>
      <c r="D536" s="166" t="s">
        <v>185</v>
      </c>
      <c r="E536" s="166" t="s">
        <v>2524</v>
      </c>
      <c r="F536" s="166" t="s">
        <v>2798</v>
      </c>
      <c r="G536" s="166" t="s">
        <v>2524</v>
      </c>
      <c r="H536" s="166" t="s">
        <v>2524</v>
      </c>
      <c r="I536" s="166" t="s">
        <v>2524</v>
      </c>
      <c r="J536" s="166" t="s">
        <v>3393</v>
      </c>
      <c r="K536" s="166" t="s">
        <v>3392</v>
      </c>
      <c r="L536" s="166" t="s">
        <v>2524</v>
      </c>
      <c r="M536" s="166">
        <v>6164145</v>
      </c>
      <c r="N536" s="166" t="str">
        <f>_xlfn.IFNA(VLOOKUP($C536,'20201102 Property'!C:C,1,FALSE),"FR")</f>
        <v>DC met anti-C3b/C3d reactiviteit</v>
      </c>
    </row>
    <row r="537" spans="1:14" x14ac:dyDescent="0.45">
      <c r="A537" s="166" t="s">
        <v>4420</v>
      </c>
      <c r="B537" s="166" t="s">
        <v>6084</v>
      </c>
      <c r="C537" s="166" t="s">
        <v>6085</v>
      </c>
      <c r="D537" s="166" t="s">
        <v>185</v>
      </c>
      <c r="E537" s="166" t="s">
        <v>2524</v>
      </c>
      <c r="F537" s="166" t="s">
        <v>2798</v>
      </c>
      <c r="G537" s="166" t="s">
        <v>2524</v>
      </c>
      <c r="H537" s="166" t="s">
        <v>2524</v>
      </c>
      <c r="I537" s="166" t="s">
        <v>2524</v>
      </c>
      <c r="J537" s="166" t="s">
        <v>3393</v>
      </c>
      <c r="K537" s="166" t="s">
        <v>4420</v>
      </c>
      <c r="L537" s="166" t="s">
        <v>2524</v>
      </c>
      <c r="M537" s="166">
        <v>3653</v>
      </c>
      <c r="N537" s="166" t="str">
        <f>_xlfn.IFNA(VLOOKUP($C537,'20201102 Property'!C:C,1,FALSE),"FR")</f>
        <v>DC met anti-C3c reactiviteit</v>
      </c>
    </row>
    <row r="538" spans="1:14" x14ac:dyDescent="0.45">
      <c r="A538" s="166" t="s">
        <v>4421</v>
      </c>
      <c r="B538" s="166" t="s">
        <v>6086</v>
      </c>
      <c r="C538" s="166" t="s">
        <v>6087</v>
      </c>
      <c r="D538" s="166" t="s">
        <v>185</v>
      </c>
      <c r="E538" s="166" t="s">
        <v>2524</v>
      </c>
      <c r="F538" s="166" t="s">
        <v>2798</v>
      </c>
      <c r="G538" s="166" t="s">
        <v>2524</v>
      </c>
      <c r="H538" s="166" t="s">
        <v>2524</v>
      </c>
      <c r="I538" s="166" t="s">
        <v>2524</v>
      </c>
      <c r="J538" s="166" t="s">
        <v>8506</v>
      </c>
      <c r="K538" s="166" t="s">
        <v>4421</v>
      </c>
      <c r="L538" s="166" t="s">
        <v>2524</v>
      </c>
      <c r="M538" s="166">
        <v>3650</v>
      </c>
      <c r="N538" s="166" t="str">
        <f>_xlfn.IFNA(VLOOKUP($C538,'20201102 Property'!C:C,1,FALSE),"FR")</f>
        <v>DC met anti-C3d reactiviteit</v>
      </c>
    </row>
    <row r="539" spans="1:14" x14ac:dyDescent="0.45">
      <c r="A539" s="166" t="s">
        <v>4422</v>
      </c>
      <c r="B539" s="166" t="s">
        <v>4422</v>
      </c>
      <c r="C539" s="166" t="s">
        <v>6088</v>
      </c>
      <c r="D539" s="166" t="s">
        <v>1357</v>
      </c>
      <c r="E539" s="166" t="s">
        <v>2524</v>
      </c>
      <c r="F539" s="166" t="s">
        <v>366</v>
      </c>
      <c r="G539" s="166" t="s">
        <v>2524</v>
      </c>
      <c r="H539" s="166" t="s">
        <v>2524</v>
      </c>
      <c r="I539" s="166" t="s">
        <v>2524</v>
      </c>
      <c r="J539" s="166" t="s">
        <v>2524</v>
      </c>
      <c r="K539" s="166" t="s">
        <v>4422</v>
      </c>
      <c r="L539" s="166" t="s">
        <v>2524</v>
      </c>
      <c r="M539" s="166">
        <v>3426483</v>
      </c>
      <c r="N539" s="166" t="str">
        <f>_xlfn.IFNA(VLOOKUP($C539,'20201102 Property'!C:C,1,FALSE),"FR")</f>
        <v>Reagens C3F</v>
      </c>
    </row>
    <row r="540" spans="1:14" x14ac:dyDescent="0.45">
      <c r="A540" s="166" t="s">
        <v>4423</v>
      </c>
      <c r="B540" s="166" t="s">
        <v>4423</v>
      </c>
      <c r="C540" s="166" t="s">
        <v>6089</v>
      </c>
      <c r="D540" s="166" t="s">
        <v>1357</v>
      </c>
      <c r="E540" s="166" t="s">
        <v>2524</v>
      </c>
      <c r="F540" s="166" t="s">
        <v>366</v>
      </c>
      <c r="G540" s="166" t="s">
        <v>2524</v>
      </c>
      <c r="H540" s="166" t="s">
        <v>2524</v>
      </c>
      <c r="I540" s="166" t="s">
        <v>2524</v>
      </c>
      <c r="J540" s="166" t="s">
        <v>2524</v>
      </c>
      <c r="K540" s="166" t="s">
        <v>4423</v>
      </c>
      <c r="L540" s="166" t="s">
        <v>2524</v>
      </c>
      <c r="M540" s="166">
        <v>3426488</v>
      </c>
      <c r="N540" s="166" t="str">
        <f>_xlfn.IFNA(VLOOKUP($C540,'20201102 Property'!C:C,1,FALSE),"FR")</f>
        <v>Reagens C3R</v>
      </c>
    </row>
    <row r="541" spans="1:14" x14ac:dyDescent="0.45">
      <c r="A541" s="166" t="s">
        <v>4424</v>
      </c>
      <c r="B541" s="166" t="s">
        <v>6090</v>
      </c>
      <c r="C541" s="166" t="s">
        <v>6091</v>
      </c>
      <c r="D541" s="166" t="s">
        <v>185</v>
      </c>
      <c r="E541" s="166" t="s">
        <v>2524</v>
      </c>
      <c r="F541" s="166" t="s">
        <v>366</v>
      </c>
      <c r="G541" s="166" t="s">
        <v>2524</v>
      </c>
      <c r="H541" s="166" t="s">
        <v>2524</v>
      </c>
      <c r="I541" s="166" t="s">
        <v>2524</v>
      </c>
      <c r="J541" s="166" t="s">
        <v>2524</v>
      </c>
      <c r="K541" s="166" t="s">
        <v>4424</v>
      </c>
      <c r="L541" s="166" t="s">
        <v>2524</v>
      </c>
      <c r="M541" s="166">
        <v>90616</v>
      </c>
      <c r="N541" s="166" t="str">
        <f>_xlfn.IFNA(VLOOKUP($C541,'20201102 Property'!C:C,1,FALSE),"FR")</f>
        <v>donath Landsteiner Set C tube 3</v>
      </c>
    </row>
    <row r="542" spans="1:14" x14ac:dyDescent="0.45">
      <c r="A542" s="166" t="s">
        <v>4425</v>
      </c>
      <c r="B542" s="166" t="s">
        <v>4425</v>
      </c>
      <c r="C542" s="166" t="s">
        <v>6092</v>
      </c>
      <c r="D542" s="166" t="s">
        <v>1357</v>
      </c>
      <c r="E542" s="166" t="s">
        <v>2524</v>
      </c>
      <c r="F542" s="166" t="s">
        <v>366</v>
      </c>
      <c r="G542" s="166" t="s">
        <v>2524</v>
      </c>
      <c r="H542" s="166" t="s">
        <v>2524</v>
      </c>
      <c r="I542" s="166" t="s">
        <v>2524</v>
      </c>
      <c r="J542" s="166" t="s">
        <v>2524</v>
      </c>
      <c r="K542" s="166" t="s">
        <v>4425</v>
      </c>
      <c r="L542" s="166" t="s">
        <v>2524</v>
      </c>
      <c r="M542" s="166">
        <v>3426493</v>
      </c>
      <c r="N542" s="166" t="str">
        <f>_xlfn.IFNA(VLOOKUP($C542,'20201102 Property'!C:C,1,FALSE),"FR")</f>
        <v>Reagens C4F</v>
      </c>
    </row>
    <row r="543" spans="1:14" x14ac:dyDescent="0.45">
      <c r="A543" s="166" t="s">
        <v>4426</v>
      </c>
      <c r="B543" s="166" t="s">
        <v>4426</v>
      </c>
      <c r="C543" s="166" t="s">
        <v>6093</v>
      </c>
      <c r="D543" s="166" t="s">
        <v>1357</v>
      </c>
      <c r="E543" s="166" t="s">
        <v>2524</v>
      </c>
      <c r="F543" s="166" t="s">
        <v>366</v>
      </c>
      <c r="G543" s="166" t="s">
        <v>2524</v>
      </c>
      <c r="H543" s="166" t="s">
        <v>2524</v>
      </c>
      <c r="I543" s="166" t="s">
        <v>2524</v>
      </c>
      <c r="J543" s="166" t="s">
        <v>2524</v>
      </c>
      <c r="K543" s="166" t="s">
        <v>4426</v>
      </c>
      <c r="L543" s="166" t="s">
        <v>2524</v>
      </c>
      <c r="M543" s="166">
        <v>3426498</v>
      </c>
      <c r="N543" s="166" t="str">
        <f>_xlfn.IFNA(VLOOKUP($C543,'20201102 Property'!C:C,1,FALSE),"FR")</f>
        <v>Reagens C4R</v>
      </c>
    </row>
    <row r="544" spans="1:14" x14ac:dyDescent="0.45">
      <c r="A544" s="166" t="s">
        <v>4427</v>
      </c>
      <c r="B544" s="166" t="s">
        <v>7714</v>
      </c>
      <c r="C544" s="166" t="s">
        <v>8865</v>
      </c>
      <c r="D544" s="166" t="s">
        <v>1246</v>
      </c>
      <c r="E544" s="166" t="s">
        <v>5543</v>
      </c>
      <c r="F544" s="166" t="s">
        <v>366</v>
      </c>
      <c r="G544" s="166" t="s">
        <v>2524</v>
      </c>
      <c r="H544" s="166" t="s">
        <v>2524</v>
      </c>
      <c r="I544" s="166" t="s">
        <v>2524</v>
      </c>
      <c r="J544" s="166" t="s">
        <v>8507</v>
      </c>
      <c r="K544" s="166" t="s">
        <v>4427</v>
      </c>
      <c r="L544" s="166" t="s">
        <v>2524</v>
      </c>
      <c r="M544" s="166">
        <v>36217</v>
      </c>
      <c r="N544" s="166" t="str">
        <f>_xlfn.IFNA(VLOOKUP($C544,'20201102 Property'!C:C,1,FALSE),"FR")</f>
        <v>Total number of viable CD34 positive cells (CD34+/7AAD-)(x10^6)</v>
      </c>
    </row>
    <row r="545" spans="1:14" x14ac:dyDescent="0.45">
      <c r="A545" s="166" t="s">
        <v>4428</v>
      </c>
      <c r="B545" s="166" t="s">
        <v>7715</v>
      </c>
      <c r="C545" s="166" t="s">
        <v>8866</v>
      </c>
      <c r="D545" s="166" t="s">
        <v>1246</v>
      </c>
      <c r="E545" s="166" t="s">
        <v>5543</v>
      </c>
      <c r="F545" s="166" t="s">
        <v>366</v>
      </c>
      <c r="G545" s="166" t="s">
        <v>6094</v>
      </c>
      <c r="H545" s="166" t="s">
        <v>2524</v>
      </c>
      <c r="I545" s="166" t="s">
        <v>2524</v>
      </c>
      <c r="J545" s="166" t="s">
        <v>8507</v>
      </c>
      <c r="K545" s="166" t="s">
        <v>4428</v>
      </c>
      <c r="L545" s="166" t="s">
        <v>2524</v>
      </c>
      <c r="M545" s="166">
        <v>60599</v>
      </c>
      <c r="N545" s="166" t="str">
        <f>_xlfn.IFNA(VLOOKUP($C545,'20201102 Property'!C:C,1,FALSE),"FR")</f>
        <v>Total number of viable CD34 positive cells  (CD34+/7AAD-)(x10^6)</v>
      </c>
    </row>
    <row r="546" spans="1:14" x14ac:dyDescent="0.45">
      <c r="A546" s="166" t="s">
        <v>4429</v>
      </c>
      <c r="B546" s="166" t="s">
        <v>6095</v>
      </c>
      <c r="C546" s="166" t="s">
        <v>6096</v>
      </c>
      <c r="D546" s="166" t="s">
        <v>185</v>
      </c>
      <c r="E546" s="166" t="s">
        <v>2524</v>
      </c>
      <c r="F546" s="166" t="s">
        <v>366</v>
      </c>
      <c r="G546" s="166" t="s">
        <v>2524</v>
      </c>
      <c r="H546" s="166" t="s">
        <v>2524</v>
      </c>
      <c r="I546" s="166" t="s">
        <v>2524</v>
      </c>
      <c r="J546" s="166" t="s">
        <v>8507</v>
      </c>
      <c r="K546" s="166" t="s">
        <v>4429</v>
      </c>
      <c r="L546" s="166" t="s">
        <v>2524</v>
      </c>
      <c r="M546" s="166">
        <v>36299</v>
      </c>
      <c r="N546" s="166" t="str">
        <f>_xlfn.IFNA(VLOOKUP($C546,'20201102 Property'!C:C,1,FALSE),"FR")</f>
        <v>Procedure aborted:</v>
      </c>
    </row>
    <row r="547" spans="1:14" x14ac:dyDescent="0.45">
      <c r="A547" s="166" t="s">
        <v>4430</v>
      </c>
      <c r="B547" s="166" t="s">
        <v>6097</v>
      </c>
      <c r="C547" s="166" t="s">
        <v>6096</v>
      </c>
      <c r="D547" s="166" t="s">
        <v>185</v>
      </c>
      <c r="E547" s="166" t="s">
        <v>2524</v>
      </c>
      <c r="F547" s="166" t="s">
        <v>366</v>
      </c>
      <c r="G547" s="166" t="s">
        <v>2524</v>
      </c>
      <c r="H547" s="166" t="s">
        <v>2524</v>
      </c>
      <c r="I547" s="166" t="s">
        <v>2524</v>
      </c>
      <c r="J547" s="166" t="s">
        <v>8507</v>
      </c>
      <c r="K547" s="166" t="s">
        <v>4430</v>
      </c>
      <c r="L547" s="166" t="s">
        <v>2524</v>
      </c>
      <c r="M547" s="166">
        <v>36190</v>
      </c>
      <c r="N547" s="166" t="str">
        <f>_xlfn.IFNA(VLOOKUP($C547,'20201102 Property'!C:C,1,FALSE),"FR")</f>
        <v>Procedure aborted:</v>
      </c>
    </row>
    <row r="548" spans="1:14" x14ac:dyDescent="0.45">
      <c r="A548" s="166" t="s">
        <v>4431</v>
      </c>
      <c r="B548" s="166" t="s">
        <v>6098</v>
      </c>
      <c r="C548" s="166" t="s">
        <v>6099</v>
      </c>
      <c r="D548" s="166" t="s">
        <v>185</v>
      </c>
      <c r="E548" s="166" t="s">
        <v>2524</v>
      </c>
      <c r="F548" s="166" t="s">
        <v>366</v>
      </c>
      <c r="G548" s="166" t="s">
        <v>2524</v>
      </c>
      <c r="H548" s="166" t="s">
        <v>2524</v>
      </c>
      <c r="I548" s="166" t="s">
        <v>2524</v>
      </c>
      <c r="J548" s="166" t="s">
        <v>8507</v>
      </c>
      <c r="K548" s="166" t="s">
        <v>4431</v>
      </c>
      <c r="L548" s="166" t="s">
        <v>2524</v>
      </c>
      <c r="M548" s="166">
        <v>36595</v>
      </c>
      <c r="N548" s="166" t="str">
        <f>_xlfn.IFNA(VLOOKUP($C548,'20201102 Property'!C:C,1,FALSE),"FR")</f>
        <v>Procedure afgebroken:</v>
      </c>
    </row>
    <row r="549" spans="1:14" x14ac:dyDescent="0.45">
      <c r="A549" s="166" t="s">
        <v>4432</v>
      </c>
      <c r="B549" s="166" t="s">
        <v>6100</v>
      </c>
      <c r="C549" s="166" t="s">
        <v>6099</v>
      </c>
      <c r="D549" s="166" t="s">
        <v>185</v>
      </c>
      <c r="E549" s="166" t="s">
        <v>2524</v>
      </c>
      <c r="F549" s="166" t="s">
        <v>366</v>
      </c>
      <c r="G549" s="166" t="s">
        <v>2524</v>
      </c>
      <c r="H549" s="166" t="s">
        <v>2524</v>
      </c>
      <c r="I549" s="166" t="s">
        <v>2524</v>
      </c>
      <c r="J549" s="166" t="s">
        <v>8507</v>
      </c>
      <c r="K549" s="166" t="s">
        <v>4432</v>
      </c>
      <c r="L549" s="166" t="s">
        <v>2524</v>
      </c>
      <c r="M549" s="166">
        <v>36574</v>
      </c>
      <c r="N549" s="166" t="str">
        <f>_xlfn.IFNA(VLOOKUP($C549,'20201102 Property'!C:C,1,FALSE),"FR")</f>
        <v>Procedure afgebroken:</v>
      </c>
    </row>
    <row r="550" spans="1:14" x14ac:dyDescent="0.45">
      <c r="A550" s="166" t="s">
        <v>4433</v>
      </c>
      <c r="B550" s="166" t="s">
        <v>6101</v>
      </c>
      <c r="C550" s="166" t="s">
        <v>6099</v>
      </c>
      <c r="D550" s="166" t="s">
        <v>185</v>
      </c>
      <c r="E550" s="166" t="s">
        <v>2524</v>
      </c>
      <c r="F550" s="166" t="s">
        <v>366</v>
      </c>
      <c r="G550" s="166" t="s">
        <v>2524</v>
      </c>
      <c r="H550" s="166" t="s">
        <v>2524</v>
      </c>
      <c r="I550" s="166" t="s">
        <v>2524</v>
      </c>
      <c r="J550" s="166" t="s">
        <v>8507</v>
      </c>
      <c r="K550" s="166" t="s">
        <v>4433</v>
      </c>
      <c r="L550" s="166" t="s">
        <v>2524</v>
      </c>
      <c r="M550" s="166">
        <v>36581</v>
      </c>
      <c r="N550" s="166" t="str">
        <f>_xlfn.IFNA(VLOOKUP($C550,'20201102 Property'!C:C,1,FALSE),"FR")</f>
        <v>Procedure afgebroken:</v>
      </c>
    </row>
    <row r="551" spans="1:14" x14ac:dyDescent="0.45">
      <c r="A551" s="166" t="s">
        <v>4434</v>
      </c>
      <c r="B551" s="166" t="s">
        <v>6102</v>
      </c>
      <c r="C551" s="166" t="s">
        <v>6099</v>
      </c>
      <c r="D551" s="166" t="s">
        <v>185</v>
      </c>
      <c r="E551" s="166" t="s">
        <v>2524</v>
      </c>
      <c r="F551" s="166" t="s">
        <v>366</v>
      </c>
      <c r="G551" s="166" t="s">
        <v>2524</v>
      </c>
      <c r="H551" s="166" t="s">
        <v>2524</v>
      </c>
      <c r="I551" s="166" t="s">
        <v>2524</v>
      </c>
      <c r="J551" s="166" t="s">
        <v>8507</v>
      </c>
      <c r="K551" s="166" t="s">
        <v>4434</v>
      </c>
      <c r="L551" s="166" t="s">
        <v>8853</v>
      </c>
      <c r="M551" s="166">
        <v>36588</v>
      </c>
      <c r="N551" s="166" t="str">
        <f>_xlfn.IFNA(VLOOKUP($C551,'20201102 Property'!C:C,1,FALSE),"FR")</f>
        <v>Procedure afgebroken:</v>
      </c>
    </row>
    <row r="552" spans="1:14" x14ac:dyDescent="0.45">
      <c r="A552" s="166" t="s">
        <v>4435</v>
      </c>
      <c r="B552" s="166" t="s">
        <v>6103</v>
      </c>
      <c r="C552" s="166" t="s">
        <v>6099</v>
      </c>
      <c r="D552" s="166" t="s">
        <v>185</v>
      </c>
      <c r="E552" s="166" t="s">
        <v>2524</v>
      </c>
      <c r="F552" s="166" t="s">
        <v>366</v>
      </c>
      <c r="G552" s="166" t="s">
        <v>2524</v>
      </c>
      <c r="H552" s="166" t="s">
        <v>2524</v>
      </c>
      <c r="I552" s="166" t="s">
        <v>2524</v>
      </c>
      <c r="J552" s="166" t="s">
        <v>8507</v>
      </c>
      <c r="K552" s="166" t="s">
        <v>4435</v>
      </c>
      <c r="L552" s="166" t="s">
        <v>2524</v>
      </c>
      <c r="M552" s="166">
        <v>61007</v>
      </c>
      <c r="N552" s="166" t="str">
        <f>_xlfn.IFNA(VLOOKUP($C552,'20201102 Property'!C:C,1,FALSE),"FR")</f>
        <v>Procedure afgebroken:</v>
      </c>
    </row>
    <row r="553" spans="1:14" x14ac:dyDescent="0.45">
      <c r="A553" s="166" t="s">
        <v>4436</v>
      </c>
      <c r="B553" s="166" t="s">
        <v>6103</v>
      </c>
      <c r="C553" s="166" t="s">
        <v>6099</v>
      </c>
      <c r="D553" s="166" t="s">
        <v>185</v>
      </c>
      <c r="E553" s="166" t="s">
        <v>2524</v>
      </c>
      <c r="F553" s="166" t="s">
        <v>366</v>
      </c>
      <c r="G553" s="166" t="s">
        <v>2524</v>
      </c>
      <c r="H553" s="166" t="s">
        <v>2524</v>
      </c>
      <c r="I553" s="166" t="s">
        <v>2524</v>
      </c>
      <c r="J553" s="166" t="s">
        <v>8507</v>
      </c>
      <c r="K553" s="166" t="s">
        <v>4436</v>
      </c>
      <c r="L553" s="166" t="s">
        <v>8853</v>
      </c>
      <c r="M553" s="166">
        <v>61037</v>
      </c>
      <c r="N553" s="166" t="str">
        <f>_xlfn.IFNA(VLOOKUP($C553,'20201102 Property'!C:C,1,FALSE),"FR")</f>
        <v>Procedure afgebroken:</v>
      </c>
    </row>
    <row r="554" spans="1:14" x14ac:dyDescent="0.45">
      <c r="A554" s="166" t="s">
        <v>4437</v>
      </c>
      <c r="B554" s="166" t="s">
        <v>6103</v>
      </c>
      <c r="C554" s="166" t="s">
        <v>6099</v>
      </c>
      <c r="D554" s="166" t="s">
        <v>185</v>
      </c>
      <c r="E554" s="166" t="s">
        <v>2524</v>
      </c>
      <c r="F554" s="166" t="s">
        <v>366</v>
      </c>
      <c r="G554" s="166" t="s">
        <v>2524</v>
      </c>
      <c r="H554" s="166" t="s">
        <v>2524</v>
      </c>
      <c r="I554" s="166" t="s">
        <v>2524</v>
      </c>
      <c r="J554" s="166" t="s">
        <v>8507</v>
      </c>
      <c r="K554" s="166" t="s">
        <v>4437</v>
      </c>
      <c r="L554" s="166" t="s">
        <v>8853</v>
      </c>
      <c r="M554" s="166">
        <v>61029</v>
      </c>
      <c r="N554" s="166" t="str">
        <f>_xlfn.IFNA(VLOOKUP($C554,'20201102 Property'!C:C,1,FALSE),"FR")</f>
        <v>Procedure afgebroken:</v>
      </c>
    </row>
    <row r="555" spans="1:14" x14ac:dyDescent="0.45">
      <c r="A555" s="166" t="s">
        <v>4438</v>
      </c>
      <c r="B555" s="166" t="s">
        <v>6103</v>
      </c>
      <c r="C555" s="166" t="s">
        <v>6099</v>
      </c>
      <c r="D555" s="166" t="s">
        <v>185</v>
      </c>
      <c r="E555" s="166" t="s">
        <v>2524</v>
      </c>
      <c r="F555" s="166" t="s">
        <v>366</v>
      </c>
      <c r="G555" s="166" t="s">
        <v>2524</v>
      </c>
      <c r="H555" s="166" t="s">
        <v>2524</v>
      </c>
      <c r="I555" s="166" t="s">
        <v>2524</v>
      </c>
      <c r="J555" s="166" t="s">
        <v>8507</v>
      </c>
      <c r="K555" s="166" t="s">
        <v>4438</v>
      </c>
      <c r="L555" s="166" t="s">
        <v>8853</v>
      </c>
      <c r="M555" s="166">
        <v>61033</v>
      </c>
      <c r="N555" s="166" t="str">
        <f>_xlfn.IFNA(VLOOKUP($C555,'20201102 Property'!C:C,1,FALSE),"FR")</f>
        <v>Procedure afgebroken:</v>
      </c>
    </row>
    <row r="556" spans="1:14" x14ac:dyDescent="0.45">
      <c r="A556" s="166" t="s">
        <v>4439</v>
      </c>
      <c r="B556" s="166" t="s">
        <v>6103</v>
      </c>
      <c r="C556" s="166" t="s">
        <v>6099</v>
      </c>
      <c r="D556" s="166" t="s">
        <v>185</v>
      </c>
      <c r="E556" s="166" t="s">
        <v>2524</v>
      </c>
      <c r="F556" s="166" t="s">
        <v>366</v>
      </c>
      <c r="G556" s="166" t="s">
        <v>2524</v>
      </c>
      <c r="H556" s="166" t="s">
        <v>2524</v>
      </c>
      <c r="I556" s="166" t="s">
        <v>2524</v>
      </c>
      <c r="J556" s="166" t="s">
        <v>8507</v>
      </c>
      <c r="K556" s="166" t="s">
        <v>4439</v>
      </c>
      <c r="L556" s="166" t="s">
        <v>8853</v>
      </c>
      <c r="M556" s="166">
        <v>618518</v>
      </c>
      <c r="N556" s="166" t="str">
        <f>_xlfn.IFNA(VLOOKUP($C556,'20201102 Property'!C:C,1,FALSE),"FR")</f>
        <v>Procedure afgebroken:</v>
      </c>
    </row>
    <row r="557" spans="1:14" x14ac:dyDescent="0.45">
      <c r="A557" s="166" t="s">
        <v>4440</v>
      </c>
      <c r="B557" s="166" t="s">
        <v>6103</v>
      </c>
      <c r="C557" s="166" t="s">
        <v>6099</v>
      </c>
      <c r="D557" s="166" t="s">
        <v>185</v>
      </c>
      <c r="E557" s="166" t="s">
        <v>2524</v>
      </c>
      <c r="F557" s="166" t="s">
        <v>366</v>
      </c>
      <c r="G557" s="166" t="s">
        <v>2524</v>
      </c>
      <c r="H557" s="166" t="s">
        <v>2524</v>
      </c>
      <c r="I557" s="166" t="s">
        <v>2524</v>
      </c>
      <c r="J557" s="166" t="s">
        <v>8507</v>
      </c>
      <c r="K557" s="166" t="s">
        <v>4440</v>
      </c>
      <c r="L557" s="166" t="s">
        <v>8853</v>
      </c>
      <c r="M557" s="166">
        <v>61041</v>
      </c>
      <c r="N557" s="166" t="str">
        <f>_xlfn.IFNA(VLOOKUP($C557,'20201102 Property'!C:C,1,FALSE),"FR")</f>
        <v>Procedure afgebroken:</v>
      </c>
    </row>
    <row r="558" spans="1:14" x14ac:dyDescent="0.45">
      <c r="A558" s="166" t="s">
        <v>4441</v>
      </c>
      <c r="B558" s="166" t="s">
        <v>6104</v>
      </c>
      <c r="C558" s="166" t="s">
        <v>6105</v>
      </c>
      <c r="D558" s="166" t="s">
        <v>185</v>
      </c>
      <c r="F558" s="166" t="s">
        <v>2798</v>
      </c>
      <c r="G558" s="166" t="s">
        <v>6106</v>
      </c>
      <c r="H558" s="166" t="s">
        <v>2524</v>
      </c>
      <c r="I558" s="166" t="s">
        <v>2524</v>
      </c>
      <c r="J558" s="166" t="s">
        <v>8507</v>
      </c>
      <c r="K558" s="166" t="s">
        <v>4441</v>
      </c>
      <c r="L558" s="166" t="s">
        <v>2524</v>
      </c>
      <c r="M558" s="166">
        <v>36261</v>
      </c>
      <c r="N558" s="166" t="str">
        <f>_xlfn.IFNA(VLOOKUP($C558,'20201102 Property'!C:C,1,FALSE),"FR")</f>
        <v>Afgenomen door Dr.</v>
      </c>
    </row>
    <row r="559" spans="1:14" x14ac:dyDescent="0.45">
      <c r="A559" s="166" t="s">
        <v>4442</v>
      </c>
      <c r="B559" s="166" t="s">
        <v>6107</v>
      </c>
      <c r="C559" s="166" t="s">
        <v>6108</v>
      </c>
      <c r="D559" s="166" t="s">
        <v>1357</v>
      </c>
      <c r="E559" s="166" t="s">
        <v>2524</v>
      </c>
      <c r="F559" s="166" t="s">
        <v>366</v>
      </c>
      <c r="G559" s="166" t="s">
        <v>6106</v>
      </c>
      <c r="H559" s="166" t="s">
        <v>2524</v>
      </c>
      <c r="I559" s="166" t="s">
        <v>2524</v>
      </c>
      <c r="J559" s="166" t="s">
        <v>8507</v>
      </c>
      <c r="K559" s="166" t="s">
        <v>6109</v>
      </c>
      <c r="L559" s="166" t="s">
        <v>2524</v>
      </c>
      <c r="M559" s="166">
        <v>37261</v>
      </c>
      <c r="N559" s="166" t="str">
        <f>_xlfn.IFNA(VLOOKUP($C559,'20201102 Property'!C:C,1,FALSE),"FR")</f>
        <v>Afnametijd</v>
      </c>
    </row>
    <row r="560" spans="1:14" x14ac:dyDescent="0.45">
      <c r="A560" s="166" t="s">
        <v>4443</v>
      </c>
      <c r="B560" s="166" t="s">
        <v>6110</v>
      </c>
      <c r="C560" s="166" t="s">
        <v>6111</v>
      </c>
      <c r="D560" s="166" t="s">
        <v>1357</v>
      </c>
      <c r="E560" s="166" t="s">
        <v>2524</v>
      </c>
      <c r="F560" s="166" t="s">
        <v>366</v>
      </c>
      <c r="G560" s="166" t="s">
        <v>6106</v>
      </c>
      <c r="H560" s="166" t="s">
        <v>2524</v>
      </c>
      <c r="I560" s="166" t="s">
        <v>2524</v>
      </c>
      <c r="J560" s="166" t="s">
        <v>8507</v>
      </c>
      <c r="K560" s="166" t="s">
        <v>4443</v>
      </c>
      <c r="L560" s="166" t="s">
        <v>2524</v>
      </c>
      <c r="M560" s="166">
        <v>37266</v>
      </c>
      <c r="N560" s="166" t="str">
        <f>_xlfn.IFNA(VLOOKUP($C560,'20201102 Property'!C:C,1,FALSE),"FR")</f>
        <v>Uur van afname</v>
      </c>
    </row>
    <row r="561" spans="1:14" x14ac:dyDescent="0.45">
      <c r="A561" s="166" t="s">
        <v>4444</v>
      </c>
      <c r="B561" s="166" t="s">
        <v>6112</v>
      </c>
      <c r="C561" s="166" t="s">
        <v>6113</v>
      </c>
      <c r="D561" s="166" t="s">
        <v>1246</v>
      </c>
      <c r="F561" s="166" t="s">
        <v>366</v>
      </c>
      <c r="G561" s="166" t="s">
        <v>2524</v>
      </c>
      <c r="H561" s="166" t="s">
        <v>2524</v>
      </c>
      <c r="I561" s="166" t="s">
        <v>2524</v>
      </c>
      <c r="J561" s="166" t="s">
        <v>8507</v>
      </c>
      <c r="K561" s="166" t="s">
        <v>4444</v>
      </c>
      <c r="L561" s="166" t="s">
        <v>2524</v>
      </c>
      <c r="M561" s="166">
        <v>60618</v>
      </c>
      <c r="N561" s="166" t="str">
        <f>_xlfn.IFNA(VLOOKUP($C561,'20201102 Property'!C:C,1,FALSE),"FR")</f>
        <v>Ratio WBC bepaling Sysmex-Flowcytometer</v>
      </c>
    </row>
    <row r="562" spans="1:14" x14ac:dyDescent="0.45">
      <c r="A562" s="166" t="s">
        <v>4445</v>
      </c>
      <c r="B562" s="166" t="s">
        <v>5732</v>
      </c>
      <c r="C562" s="166" t="s">
        <v>5733</v>
      </c>
      <c r="D562" s="166" t="s">
        <v>1246</v>
      </c>
      <c r="F562" s="166" t="s">
        <v>366</v>
      </c>
      <c r="G562" s="166" t="s">
        <v>2524</v>
      </c>
      <c r="H562" s="166" t="s">
        <v>2524</v>
      </c>
      <c r="I562" s="166" t="s">
        <v>2524</v>
      </c>
      <c r="J562" s="166" t="s">
        <v>8507</v>
      </c>
      <c r="K562" s="166" t="s">
        <v>4445</v>
      </c>
      <c r="L562" s="166" t="s">
        <v>2524</v>
      </c>
      <c r="M562" s="166">
        <v>65577</v>
      </c>
      <c r="N562" s="166" t="str">
        <f>_xlfn.IFNA(VLOOKUP($C562,'20201102 Property'!C:C,1,FALSE),"FR")</f>
        <v>Ratio WBC  Sysmex-Flowcytometer after freezing</v>
      </c>
    </row>
    <row r="563" spans="1:14" x14ac:dyDescent="0.45">
      <c r="A563" s="166" t="s">
        <v>4446</v>
      </c>
      <c r="B563" s="166" t="s">
        <v>6114</v>
      </c>
      <c r="C563" s="166" t="s">
        <v>7716</v>
      </c>
      <c r="D563" s="166" t="s">
        <v>185</v>
      </c>
      <c r="E563" s="166" t="s">
        <v>2524</v>
      </c>
      <c r="F563" s="166" t="s">
        <v>366</v>
      </c>
      <c r="G563" s="166" t="s">
        <v>2524</v>
      </c>
      <c r="H563" s="166" t="s">
        <v>2524</v>
      </c>
      <c r="I563" s="166" t="s">
        <v>2524</v>
      </c>
      <c r="J563" s="166" t="s">
        <v>8507</v>
      </c>
      <c r="K563" s="166" t="s">
        <v>4446</v>
      </c>
      <c r="L563" s="166" t="s">
        <v>2524</v>
      </c>
      <c r="M563" s="166">
        <v>36201</v>
      </c>
      <c r="N563" s="166" t="str">
        <f>_xlfn.IFNA(VLOOKUP($C563,'20201102 Property'!C:C,1,FALSE),"FR")</f>
        <v>Microbial testing (bacteria &amp; fungi)</v>
      </c>
    </row>
    <row r="564" spans="1:14" x14ac:dyDescent="0.45">
      <c r="A564" s="166" t="s">
        <v>4447</v>
      </c>
      <c r="B564" s="166" t="s">
        <v>6115</v>
      </c>
      <c r="C564" s="166" t="s">
        <v>6116</v>
      </c>
      <c r="D564" s="166" t="s">
        <v>185</v>
      </c>
      <c r="E564" s="166" t="s">
        <v>2524</v>
      </c>
      <c r="F564" s="166" t="s">
        <v>366</v>
      </c>
      <c r="G564" s="166" t="s">
        <v>6117</v>
      </c>
      <c r="H564" s="166" t="s">
        <v>2524</v>
      </c>
      <c r="I564" s="166" t="s">
        <v>2524</v>
      </c>
      <c r="J564" s="166" t="s">
        <v>8507</v>
      </c>
      <c r="K564" s="166" t="s">
        <v>6118</v>
      </c>
      <c r="L564" s="166" t="s">
        <v>2524</v>
      </c>
      <c r="M564" s="166">
        <v>33664</v>
      </c>
      <c r="N564" s="166" t="str">
        <f>_xlfn.IFNA(VLOOKUP($C564,'20201102 Property'!C:C,1,FALSE),"FR")</f>
        <v>Bacteriologie aeroob (Eerste ingave)</v>
      </c>
    </row>
    <row r="565" spans="1:14" x14ac:dyDescent="0.45">
      <c r="A565" s="166" t="s">
        <v>4448</v>
      </c>
      <c r="B565" s="166" t="s">
        <v>6119</v>
      </c>
      <c r="C565" s="166" t="s">
        <v>6120</v>
      </c>
      <c r="D565" s="166" t="s">
        <v>185</v>
      </c>
      <c r="E565" s="166" t="s">
        <v>2524</v>
      </c>
      <c r="F565" s="166" t="s">
        <v>366</v>
      </c>
      <c r="G565" s="166" t="s">
        <v>6117</v>
      </c>
      <c r="H565" s="166" t="s">
        <v>2524</v>
      </c>
      <c r="I565" s="166" t="s">
        <v>2524</v>
      </c>
      <c r="J565" s="166" t="s">
        <v>8507</v>
      </c>
      <c r="K565" s="166" t="s">
        <v>4448</v>
      </c>
      <c r="L565" s="166" t="s">
        <v>2524</v>
      </c>
      <c r="M565" s="166">
        <v>40092</v>
      </c>
      <c r="N565" s="166" t="str">
        <f>_xlfn.IFNA(VLOOKUP($C565,'20201102 Property'!C:C,1,FALSE),"FR")</f>
        <v>Bacteriologie aeroob (voorlopig) na invriezen</v>
      </c>
    </row>
    <row r="566" spans="1:14" x14ac:dyDescent="0.45">
      <c r="A566" s="166" t="s">
        <v>4449</v>
      </c>
      <c r="B566" s="166" t="s">
        <v>6121</v>
      </c>
      <c r="C566" s="166" t="s">
        <v>6122</v>
      </c>
      <c r="D566" s="166" t="s">
        <v>185</v>
      </c>
      <c r="E566" s="166" t="s">
        <v>2524</v>
      </c>
      <c r="F566" s="166" t="s">
        <v>366</v>
      </c>
      <c r="G566" s="166" t="s">
        <v>6117</v>
      </c>
      <c r="H566" s="166" t="s">
        <v>2524</v>
      </c>
      <c r="I566" s="166" t="s">
        <v>2524</v>
      </c>
      <c r="J566" s="166" t="s">
        <v>8507</v>
      </c>
      <c r="K566" s="166" t="s">
        <v>4449</v>
      </c>
      <c r="L566" s="166" t="s">
        <v>2524</v>
      </c>
      <c r="M566" s="166">
        <v>36512</v>
      </c>
      <c r="N566" s="166" t="str">
        <f>_xlfn.IFNA(VLOOKUP($C566,'20201102 Property'!C:C,1,FALSE),"FR")</f>
        <v>Bacteriologie aeroob (Tweede ingave)</v>
      </c>
    </row>
    <row r="567" spans="1:14" x14ac:dyDescent="0.45">
      <c r="A567" s="166" t="s">
        <v>4450</v>
      </c>
      <c r="B567" s="166" t="s">
        <v>6123</v>
      </c>
      <c r="C567" s="166" t="s">
        <v>6124</v>
      </c>
      <c r="D567" s="166" t="s">
        <v>185</v>
      </c>
      <c r="E567" s="166" t="s">
        <v>2524</v>
      </c>
      <c r="F567" s="166" t="s">
        <v>366</v>
      </c>
      <c r="G567" s="166" t="s">
        <v>6117</v>
      </c>
      <c r="H567" s="166" t="s">
        <v>2524</v>
      </c>
      <c r="I567" s="166" t="s">
        <v>2524</v>
      </c>
      <c r="J567" s="166" t="s">
        <v>8507</v>
      </c>
      <c r="K567" s="166" t="s">
        <v>4450</v>
      </c>
      <c r="L567" s="166" t="s">
        <v>2524</v>
      </c>
      <c r="M567" s="166">
        <v>40097</v>
      </c>
      <c r="N567" s="166" t="str">
        <f>_xlfn.IFNA(VLOOKUP($C567,'20201102 Property'!C:C,1,FALSE),"FR")</f>
        <v>Bacteriologie aeroob (definitief) na invriezen</v>
      </c>
    </row>
    <row r="568" spans="1:14" x14ac:dyDescent="0.45">
      <c r="A568" s="166" t="s">
        <v>4451</v>
      </c>
      <c r="B568" s="166" t="s">
        <v>6125</v>
      </c>
      <c r="C568" s="166" t="s">
        <v>6126</v>
      </c>
      <c r="D568" s="166" t="s">
        <v>185</v>
      </c>
      <c r="E568" s="166" t="s">
        <v>2524</v>
      </c>
      <c r="F568" s="166" t="s">
        <v>366</v>
      </c>
      <c r="G568" s="166" t="s">
        <v>6127</v>
      </c>
      <c r="H568" s="166" t="s">
        <v>2524</v>
      </c>
      <c r="I568" s="166" t="s">
        <v>2524</v>
      </c>
      <c r="J568" s="166" t="s">
        <v>8507</v>
      </c>
      <c r="K568" s="166" t="s">
        <v>6128</v>
      </c>
      <c r="L568" s="166" t="s">
        <v>2524</v>
      </c>
      <c r="M568" s="166">
        <v>33651</v>
      </c>
      <c r="N568" s="166" t="str">
        <f>_xlfn.IFNA(VLOOKUP($C568,'20201102 Property'!C:C,1,FALSE),"FR")</f>
        <v>Bacteriologie anaeroob (Eerste ingave)</v>
      </c>
    </row>
    <row r="569" spans="1:14" x14ac:dyDescent="0.45">
      <c r="A569" s="166" t="s">
        <v>4452</v>
      </c>
      <c r="B569" s="166" t="s">
        <v>6129</v>
      </c>
      <c r="C569" s="166" t="s">
        <v>6130</v>
      </c>
      <c r="D569" s="166" t="s">
        <v>185</v>
      </c>
      <c r="E569" s="166" t="s">
        <v>2524</v>
      </c>
      <c r="F569" s="166" t="s">
        <v>366</v>
      </c>
      <c r="G569" s="166" t="s">
        <v>6127</v>
      </c>
      <c r="H569" s="166" t="s">
        <v>2524</v>
      </c>
      <c r="I569" s="166" t="s">
        <v>2524</v>
      </c>
      <c r="J569" s="166" t="s">
        <v>8507</v>
      </c>
      <c r="K569" s="166" t="s">
        <v>4452</v>
      </c>
      <c r="L569" s="166" t="s">
        <v>2524</v>
      </c>
      <c r="M569" s="166">
        <v>40101</v>
      </c>
      <c r="N569" s="166" t="str">
        <f>_xlfn.IFNA(VLOOKUP($C569,'20201102 Property'!C:C,1,FALSE),"FR")</f>
        <v>Bacteriologie anaeroob (voorlopig) na invriezen</v>
      </c>
    </row>
    <row r="570" spans="1:14" x14ac:dyDescent="0.45">
      <c r="A570" s="166" t="s">
        <v>4453</v>
      </c>
      <c r="B570" s="166" t="s">
        <v>6131</v>
      </c>
      <c r="C570" s="166" t="s">
        <v>6132</v>
      </c>
      <c r="D570" s="166" t="s">
        <v>185</v>
      </c>
      <c r="E570" s="166" t="s">
        <v>2524</v>
      </c>
      <c r="F570" s="166" t="s">
        <v>366</v>
      </c>
      <c r="G570" s="166" t="s">
        <v>6127</v>
      </c>
      <c r="H570" s="166" t="s">
        <v>2524</v>
      </c>
      <c r="I570" s="166" t="s">
        <v>2524</v>
      </c>
      <c r="J570" s="166" t="s">
        <v>8507</v>
      </c>
      <c r="K570" s="166" t="s">
        <v>4453</v>
      </c>
      <c r="L570" s="166" t="s">
        <v>2524</v>
      </c>
      <c r="M570" s="166">
        <v>37819</v>
      </c>
      <c r="N570" s="166" t="str">
        <f>_xlfn.IFNA(VLOOKUP($C570,'20201102 Property'!C:C,1,FALSE),"FR")</f>
        <v>Bacteriologie anaeroob (Tweede ingave)</v>
      </c>
    </row>
    <row r="571" spans="1:14" x14ac:dyDescent="0.45">
      <c r="A571" s="166" t="s">
        <v>4454</v>
      </c>
      <c r="B571" s="166" t="s">
        <v>6133</v>
      </c>
      <c r="C571" s="166" t="s">
        <v>6134</v>
      </c>
      <c r="D571" s="166" t="s">
        <v>185</v>
      </c>
      <c r="E571" s="166" t="s">
        <v>2524</v>
      </c>
      <c r="F571" s="166" t="s">
        <v>366</v>
      </c>
      <c r="G571" s="166" t="s">
        <v>6127</v>
      </c>
      <c r="H571" s="166" t="s">
        <v>2524</v>
      </c>
      <c r="I571" s="166" t="s">
        <v>2524</v>
      </c>
      <c r="J571" s="166" t="s">
        <v>8507</v>
      </c>
      <c r="K571" s="166" t="s">
        <v>4454</v>
      </c>
      <c r="L571" s="166" t="s">
        <v>2524</v>
      </c>
      <c r="M571" s="166">
        <v>40105</v>
      </c>
      <c r="N571" s="166" t="str">
        <f>_xlfn.IFNA(VLOOKUP($C571,'20201102 Property'!C:C,1,FALSE),"FR")</f>
        <v>Bacteriologie anaeroob (definitief) na invriezen</v>
      </c>
    </row>
    <row r="572" spans="1:14" x14ac:dyDescent="0.45">
      <c r="A572" s="166" t="s">
        <v>4455</v>
      </c>
      <c r="B572" s="166" t="s">
        <v>6135</v>
      </c>
      <c r="C572" s="166" t="s">
        <v>6136</v>
      </c>
      <c r="D572" s="166" t="s">
        <v>185</v>
      </c>
      <c r="E572" s="166" t="s">
        <v>2524</v>
      </c>
      <c r="F572" s="166" t="s">
        <v>366</v>
      </c>
      <c r="G572" s="166" t="s">
        <v>2524</v>
      </c>
      <c r="H572" s="166" t="s">
        <v>2524</v>
      </c>
      <c r="I572" s="166" t="s">
        <v>2524</v>
      </c>
      <c r="J572" s="166" t="s">
        <v>8507</v>
      </c>
      <c r="K572" s="166" t="s">
        <v>4455</v>
      </c>
      <c r="L572" s="166" t="s">
        <v>2524</v>
      </c>
      <c r="M572" s="166">
        <v>36521</v>
      </c>
      <c r="N572" s="166" t="str">
        <f>_xlfn.IFNA(VLOOKUP($C572,'20201102 Property'!C:C,1,FALSE),"FR")</f>
        <v>Identificatie kiem aeroob</v>
      </c>
    </row>
    <row r="573" spans="1:14" x14ac:dyDescent="0.45">
      <c r="A573" s="166" t="s">
        <v>4456</v>
      </c>
      <c r="B573" s="166" t="s">
        <v>6137</v>
      </c>
      <c r="C573" s="166" t="s">
        <v>6138</v>
      </c>
      <c r="D573" s="166" t="s">
        <v>185</v>
      </c>
      <c r="E573" s="166" t="s">
        <v>2524</v>
      </c>
      <c r="F573" s="166" t="s">
        <v>366</v>
      </c>
      <c r="G573" s="166" t="s">
        <v>2524</v>
      </c>
      <c r="H573" s="166" t="s">
        <v>2524</v>
      </c>
      <c r="I573" s="166" t="s">
        <v>2524</v>
      </c>
      <c r="J573" s="166" t="s">
        <v>8507</v>
      </c>
      <c r="K573" s="166" t="s">
        <v>4456</v>
      </c>
      <c r="L573" s="166" t="s">
        <v>2524</v>
      </c>
      <c r="M573" s="166">
        <v>2139935</v>
      </c>
      <c r="N573" s="166" t="str">
        <f>_xlfn.IFNA(VLOOKUP($C573,'20201102 Property'!C:C,1,FALSE),"FR")</f>
        <v>identificatie kiem anaeroob</v>
      </c>
    </row>
    <row r="574" spans="1:14" x14ac:dyDescent="0.45">
      <c r="A574" s="166" t="s">
        <v>4457</v>
      </c>
      <c r="B574" s="166" t="s">
        <v>6139</v>
      </c>
      <c r="C574" s="166" t="s">
        <v>6140</v>
      </c>
      <c r="D574" s="166" t="s">
        <v>1357</v>
      </c>
      <c r="E574" s="166" t="s">
        <v>2524</v>
      </c>
      <c r="F574" s="166" t="s">
        <v>366</v>
      </c>
      <c r="G574" s="166" t="s">
        <v>2524</v>
      </c>
      <c r="H574" s="166" t="s">
        <v>2524</v>
      </c>
      <c r="I574" s="166" t="s">
        <v>2524</v>
      </c>
      <c r="J574" s="166" t="s">
        <v>8507</v>
      </c>
      <c r="K574" s="166" t="s">
        <v>4457</v>
      </c>
      <c r="L574" s="166" t="s">
        <v>2524</v>
      </c>
      <c r="M574" s="166">
        <v>2358403</v>
      </c>
      <c r="N574" s="166" t="str">
        <f>_xlfn.IFNA(VLOOKUP($C574,'20201102 Property'!C:C,1,FALSE),"FR")</f>
        <v>Toestelnummer van balans bij ontvangst</v>
      </c>
    </row>
    <row r="575" spans="1:14" x14ac:dyDescent="0.45">
      <c r="A575" s="166" t="s">
        <v>4458</v>
      </c>
      <c r="B575" s="166" t="s">
        <v>6141</v>
      </c>
      <c r="C575" s="166" t="s">
        <v>6142</v>
      </c>
      <c r="D575" s="166" t="s">
        <v>1357</v>
      </c>
      <c r="E575" s="166" t="s">
        <v>2524</v>
      </c>
      <c r="F575" s="166" t="s">
        <v>366</v>
      </c>
      <c r="G575" s="166" t="s">
        <v>2524</v>
      </c>
      <c r="H575" s="166" t="s">
        <v>2524</v>
      </c>
      <c r="I575" s="166" t="s">
        <v>2524</v>
      </c>
      <c r="J575" s="166" t="s">
        <v>8507</v>
      </c>
      <c r="K575" s="166" t="s">
        <v>4458</v>
      </c>
      <c r="L575" s="166" t="s">
        <v>2524</v>
      </c>
      <c r="M575" s="166">
        <v>2358429</v>
      </c>
      <c r="N575" s="166" t="str">
        <f>_xlfn.IFNA(VLOOKUP($C575,'20201102 Property'!C:C,1,FALSE),"FR")</f>
        <v>Toestelnummer van balans  bij verwerking</v>
      </c>
    </row>
    <row r="576" spans="1:14" x14ac:dyDescent="0.45">
      <c r="A576" s="166" t="s">
        <v>7717</v>
      </c>
      <c r="B576" s="166" t="s">
        <v>7718</v>
      </c>
      <c r="C576" s="166" t="s">
        <v>7719</v>
      </c>
      <c r="D576" s="166" t="s">
        <v>1357</v>
      </c>
      <c r="E576" s="166" t="s">
        <v>2524</v>
      </c>
      <c r="F576" s="166" t="s">
        <v>366</v>
      </c>
      <c r="G576" s="166" t="s">
        <v>2524</v>
      </c>
      <c r="H576" s="166" t="s">
        <v>2524</v>
      </c>
      <c r="I576" s="166" t="s">
        <v>2524</v>
      </c>
      <c r="J576" s="166" t="s">
        <v>8507</v>
      </c>
      <c r="K576" s="166" t="s">
        <v>7717</v>
      </c>
      <c r="L576" s="166" t="s">
        <v>2524</v>
      </c>
      <c r="M576" s="166">
        <v>5548919</v>
      </c>
      <c r="N576" s="166" t="str">
        <f>_xlfn.IFNA(VLOOKUP($C576,'20201102 Property'!C:C,1,FALSE),"FR")</f>
        <v>Cord blood unit cancelled</v>
      </c>
    </row>
    <row r="577" spans="1:14" x14ac:dyDescent="0.45">
      <c r="A577" s="166" t="s">
        <v>4459</v>
      </c>
      <c r="B577" s="166" t="s">
        <v>7720</v>
      </c>
      <c r="C577" s="166" t="s">
        <v>6143</v>
      </c>
      <c r="D577" s="166" t="s">
        <v>1246</v>
      </c>
      <c r="E577" s="166" t="s">
        <v>5540</v>
      </c>
      <c r="F577" s="166" t="s">
        <v>366</v>
      </c>
      <c r="G577" s="166" t="s">
        <v>6144</v>
      </c>
      <c r="H577" s="166" t="s">
        <v>2524</v>
      </c>
      <c r="I577" s="166" t="s">
        <v>2524</v>
      </c>
      <c r="J577" s="166" t="s">
        <v>8507</v>
      </c>
      <c r="K577" s="166" t="s">
        <v>4459</v>
      </c>
      <c r="L577" s="166" t="s">
        <v>2524</v>
      </c>
      <c r="M577" s="166">
        <v>36557</v>
      </c>
      <c r="N577" s="166" t="str">
        <f>_xlfn.IFNA(VLOOKUP($C577,'20201102 Property'!C:C,1,FALSE),"FR")</f>
        <v>CD 34+ cells/µL</v>
      </c>
    </row>
    <row r="578" spans="1:14" x14ac:dyDescent="0.45">
      <c r="A578" s="166" t="s">
        <v>4460</v>
      </c>
      <c r="B578" s="166" t="s">
        <v>7721</v>
      </c>
      <c r="C578" s="166" t="s">
        <v>6145</v>
      </c>
      <c r="D578" s="166" t="s">
        <v>1246</v>
      </c>
      <c r="E578" s="166" t="s">
        <v>7765</v>
      </c>
      <c r="F578" s="166" t="s">
        <v>366</v>
      </c>
      <c r="G578" s="166" t="s">
        <v>2524</v>
      </c>
      <c r="H578" s="166" t="s">
        <v>2524</v>
      </c>
      <c r="I578" s="166" t="s">
        <v>2524</v>
      </c>
      <c r="J578" s="166" t="s">
        <v>8507</v>
      </c>
      <c r="K578" s="166" t="s">
        <v>4460</v>
      </c>
      <c r="L578" s="166" t="s">
        <v>2524</v>
      </c>
      <c r="M578" s="166">
        <v>1873616</v>
      </c>
      <c r="N578" s="166" t="str">
        <f>_xlfn.IFNA(VLOOKUP($C578,'20201102 Property'!C:C,1,FALSE),"FR")</f>
        <v>% CD 34 bij ontvangst</v>
      </c>
    </row>
    <row r="579" spans="1:14" x14ac:dyDescent="0.45">
      <c r="A579" s="166" t="s">
        <v>4461</v>
      </c>
      <c r="B579" s="166" t="s">
        <v>6146</v>
      </c>
      <c r="C579" s="166" t="s">
        <v>6147</v>
      </c>
      <c r="D579" s="166" t="s">
        <v>1246</v>
      </c>
      <c r="F579" s="166" t="s">
        <v>366</v>
      </c>
      <c r="G579" s="166" t="s">
        <v>2524</v>
      </c>
      <c r="H579" s="166" t="s">
        <v>2524</v>
      </c>
      <c r="I579" s="166" t="s">
        <v>2524</v>
      </c>
      <c r="J579" s="166" t="s">
        <v>8507</v>
      </c>
      <c r="K579" s="166" t="s">
        <v>4461</v>
      </c>
      <c r="L579" s="166" t="s">
        <v>2524</v>
      </c>
      <c r="M579" s="166">
        <v>65547</v>
      </c>
      <c r="N579" s="166" t="str">
        <f>_xlfn.IFNA(VLOOKUP($C579,'20201102 Property'!C:C,1,FALSE),"FR")</f>
        <v>recovery of viable CD34+ cells</v>
      </c>
    </row>
    <row r="580" spans="1:14" x14ac:dyDescent="0.45">
      <c r="A580" s="166" t="s">
        <v>4462</v>
      </c>
      <c r="B580" s="166" t="s">
        <v>7722</v>
      </c>
      <c r="C580" s="166" t="s">
        <v>6148</v>
      </c>
      <c r="D580" s="166" t="s">
        <v>1246</v>
      </c>
      <c r="E580" s="166" t="s">
        <v>5543</v>
      </c>
      <c r="F580" s="166" t="s">
        <v>366</v>
      </c>
      <c r="G580" s="166" t="s">
        <v>2524</v>
      </c>
      <c r="H580" s="166" t="s">
        <v>2524</v>
      </c>
      <c r="I580" s="166" t="s">
        <v>2524</v>
      </c>
      <c r="J580" s="166" t="s">
        <v>8507</v>
      </c>
      <c r="K580" s="166" t="s">
        <v>4462</v>
      </c>
      <c r="L580" s="166" t="s">
        <v>2524</v>
      </c>
      <c r="M580" s="166">
        <v>1873622</v>
      </c>
      <c r="N580" s="166" t="str">
        <f>_xlfn.IFNA(VLOOKUP($C580,'20201102 Property'!C:C,1,FALSE),"FR")</f>
        <v>Totaal aantal CD34 bij ontvangst</v>
      </c>
    </row>
    <row r="581" spans="1:14" x14ac:dyDescent="0.45">
      <c r="A581" s="166" t="s">
        <v>4463</v>
      </c>
      <c r="B581" s="166" t="s">
        <v>7723</v>
      </c>
      <c r="C581" s="166" t="s">
        <v>6143</v>
      </c>
      <c r="D581" s="166" t="s">
        <v>1246</v>
      </c>
      <c r="E581" s="166" t="s">
        <v>5540</v>
      </c>
      <c r="F581" s="166" t="s">
        <v>366</v>
      </c>
      <c r="G581" s="166" t="s">
        <v>6094</v>
      </c>
      <c r="H581" s="166" t="s">
        <v>2524</v>
      </c>
      <c r="I581" s="166" t="s">
        <v>2524</v>
      </c>
      <c r="J581" s="166" t="s">
        <v>8507</v>
      </c>
      <c r="K581" s="166" t="s">
        <v>4463</v>
      </c>
      <c r="L581" s="166" t="s">
        <v>2524</v>
      </c>
      <c r="M581" s="166">
        <v>60593</v>
      </c>
      <c r="N581" s="166" t="str">
        <f>_xlfn.IFNA(VLOOKUP($C581,'20201102 Property'!C:C,1,FALSE),"FR")</f>
        <v>CD 34+ cells/µL</v>
      </c>
    </row>
    <row r="582" spans="1:14" x14ac:dyDescent="0.45">
      <c r="A582" s="166" t="s">
        <v>4464</v>
      </c>
      <c r="B582" s="166" t="s">
        <v>6149</v>
      </c>
      <c r="C582" s="166" t="s">
        <v>6150</v>
      </c>
      <c r="D582" s="166" t="s">
        <v>1357</v>
      </c>
      <c r="E582" s="166" t="s">
        <v>2524</v>
      </c>
      <c r="F582" s="166" t="s">
        <v>366</v>
      </c>
      <c r="G582" s="166" t="s">
        <v>2524</v>
      </c>
      <c r="H582" s="166" t="s">
        <v>2524</v>
      </c>
      <c r="I582" s="166" t="s">
        <v>2524</v>
      </c>
      <c r="J582" s="166" t="s">
        <v>8507</v>
      </c>
      <c r="K582" s="166" t="s">
        <v>4464</v>
      </c>
      <c r="L582" s="166" t="s">
        <v>2524</v>
      </c>
      <c r="M582" s="166">
        <v>2358434</v>
      </c>
      <c r="N582" s="166" t="str">
        <f>_xlfn.IFNA(VLOOKUP($C582,'20201102 Property'!C:C,1,FALSE),"FR")</f>
        <v>Toestelnummer centrifuge met Hettich houders</v>
      </c>
    </row>
    <row r="583" spans="1:14" x14ac:dyDescent="0.45">
      <c r="A583" s="166" t="s">
        <v>4465</v>
      </c>
      <c r="B583" s="166" t="s">
        <v>6151</v>
      </c>
      <c r="C583" s="166" t="s">
        <v>6152</v>
      </c>
      <c r="D583" s="166" t="s">
        <v>1246</v>
      </c>
      <c r="E583" s="166" t="s">
        <v>6153</v>
      </c>
      <c r="F583" s="166" t="s">
        <v>366</v>
      </c>
      <c r="G583" s="166" t="s">
        <v>2524</v>
      </c>
      <c r="H583" s="166" t="s">
        <v>2524</v>
      </c>
      <c r="I583" s="166" t="s">
        <v>2524</v>
      </c>
      <c r="J583" s="166" t="s">
        <v>8507</v>
      </c>
      <c r="K583" s="166" t="s">
        <v>4465</v>
      </c>
      <c r="L583" s="166" t="s">
        <v>2524</v>
      </c>
      <c r="M583" s="166">
        <v>1987218</v>
      </c>
      <c r="N583" s="166" t="str">
        <f>_xlfn.IFNA(VLOOKUP($C583,'20201102 Property'!C:C,1,FALSE),"FR")</f>
        <v>CFU GM ( /10^6 cellen)</v>
      </c>
    </row>
    <row r="584" spans="1:14" x14ac:dyDescent="0.45">
      <c r="A584" s="166" t="s">
        <v>4466</v>
      </c>
      <c r="B584" s="166" t="s">
        <v>6154</v>
      </c>
      <c r="C584" s="166" t="s">
        <v>6155</v>
      </c>
      <c r="D584" s="166" t="s">
        <v>1246</v>
      </c>
      <c r="E584" s="166" t="s">
        <v>6153</v>
      </c>
      <c r="F584" s="166" t="s">
        <v>366</v>
      </c>
      <c r="G584" s="166" t="s">
        <v>2524</v>
      </c>
      <c r="H584" s="166" t="s">
        <v>2524</v>
      </c>
      <c r="I584" s="166" t="s">
        <v>2524</v>
      </c>
      <c r="J584" s="166" t="s">
        <v>8507</v>
      </c>
      <c r="K584" s="166" t="s">
        <v>4466</v>
      </c>
      <c r="L584" s="166" t="s">
        <v>2524</v>
      </c>
      <c r="M584" s="166">
        <v>1987222</v>
      </c>
      <c r="N584" s="166" t="str">
        <f>_xlfn.IFNA(VLOOKUP($C584,'20201102 Property'!C:C,1,FALSE),"FR")</f>
        <v>CFU totaal ( / 10^6 cellen)</v>
      </c>
    </row>
    <row r="585" spans="1:14" x14ac:dyDescent="0.45">
      <c r="A585" s="166" t="s">
        <v>6156</v>
      </c>
      <c r="B585" s="166" t="s">
        <v>6157</v>
      </c>
      <c r="C585" s="166" t="s">
        <v>6157</v>
      </c>
      <c r="D585" s="166" t="s">
        <v>1246</v>
      </c>
      <c r="E585" s="166" t="s">
        <v>7765</v>
      </c>
      <c r="F585" s="166" t="s">
        <v>366</v>
      </c>
      <c r="G585" s="166" t="s">
        <v>2524</v>
      </c>
      <c r="H585" s="166" t="s">
        <v>2524</v>
      </c>
      <c r="I585" s="166" t="s">
        <v>2524</v>
      </c>
      <c r="J585" s="166" t="s">
        <v>8507</v>
      </c>
      <c r="K585" s="166" t="s">
        <v>6156</v>
      </c>
      <c r="L585" s="166" t="s">
        <v>2524</v>
      </c>
      <c r="M585" s="166">
        <v>4722892</v>
      </c>
      <c r="N585" s="166" t="str">
        <f>_xlfn.IFNA(VLOOKUP($C585,'20201102 Property'!C:C,1,FALSE),"FR")</f>
        <v>Clone-E (%)</v>
      </c>
    </row>
    <row r="586" spans="1:14" x14ac:dyDescent="0.45">
      <c r="A586" s="166" t="s">
        <v>4467</v>
      </c>
      <c r="B586" s="166" t="s">
        <v>6158</v>
      </c>
      <c r="C586" s="166" t="s">
        <v>6159</v>
      </c>
      <c r="D586" s="166" t="s">
        <v>185</v>
      </c>
      <c r="E586" s="166" t="s">
        <v>2524</v>
      </c>
      <c r="F586" s="166" t="s">
        <v>366</v>
      </c>
      <c r="G586" s="166" t="s">
        <v>2524</v>
      </c>
      <c r="H586" s="166" t="s">
        <v>2524</v>
      </c>
      <c r="I586" s="166" t="s">
        <v>2524</v>
      </c>
      <c r="J586" s="166" t="s">
        <v>8507</v>
      </c>
      <c r="K586" s="166" t="s">
        <v>4467</v>
      </c>
      <c r="L586" s="166" t="s">
        <v>8853</v>
      </c>
      <c r="M586" s="166">
        <v>2358235</v>
      </c>
      <c r="N586" s="166" t="str">
        <f>_xlfn.IFNA(VLOOKUP($C586,'20201102 Property'!C:C,1,FALSE),"FR")</f>
        <v>CMV IgG bij cord blood</v>
      </c>
    </row>
    <row r="587" spans="1:14" x14ac:dyDescent="0.45">
      <c r="A587" s="166" t="s">
        <v>4468</v>
      </c>
      <c r="B587" s="166" t="s">
        <v>6160</v>
      </c>
      <c r="C587" s="166" t="s">
        <v>6161</v>
      </c>
      <c r="D587" s="166" t="s">
        <v>185</v>
      </c>
      <c r="E587" s="166" t="s">
        <v>2524</v>
      </c>
      <c r="F587" s="166" t="s">
        <v>366</v>
      </c>
      <c r="G587" s="166" t="s">
        <v>2524</v>
      </c>
      <c r="H587" s="166" t="s">
        <v>2524</v>
      </c>
      <c r="I587" s="166" t="s">
        <v>2524</v>
      </c>
      <c r="J587" s="166" t="s">
        <v>8507</v>
      </c>
      <c r="K587" s="166" t="s">
        <v>4468</v>
      </c>
      <c r="L587" s="166" t="s">
        <v>8853</v>
      </c>
      <c r="M587" s="166">
        <v>2358241</v>
      </c>
      <c r="N587" s="166" t="str">
        <f>_xlfn.IFNA(VLOOKUP($C587,'20201102 Property'!C:C,1,FALSE),"FR")</f>
        <v>CMV IgM bij cord blood</v>
      </c>
    </row>
    <row r="588" spans="1:14" x14ac:dyDescent="0.45">
      <c r="A588" s="166" t="s">
        <v>4469</v>
      </c>
      <c r="B588" s="166" t="s">
        <v>6162</v>
      </c>
      <c r="C588" s="166" t="s">
        <v>6163</v>
      </c>
      <c r="D588" s="166" t="s">
        <v>185</v>
      </c>
      <c r="E588" s="166" t="s">
        <v>2524</v>
      </c>
      <c r="F588" s="166" t="s">
        <v>2798</v>
      </c>
      <c r="G588" s="166" t="s">
        <v>2524</v>
      </c>
      <c r="H588" s="166" t="s">
        <v>2524</v>
      </c>
      <c r="I588" s="166" t="s">
        <v>2524</v>
      </c>
      <c r="J588" s="166" t="s">
        <v>8507</v>
      </c>
      <c r="K588" s="166" t="s">
        <v>4469</v>
      </c>
      <c r="L588" s="166" t="s">
        <v>8853</v>
      </c>
      <c r="M588" s="166">
        <v>1927057</v>
      </c>
      <c r="N588" s="166" t="str">
        <f>_xlfn.IFNA(VLOOKUP($C588,'20201102 Property'!C:C,1,FALSE),"FR")</f>
        <v>Confirmatie NAT bepaling HBV</v>
      </c>
    </row>
    <row r="589" spans="1:14" x14ac:dyDescent="0.45">
      <c r="A589" s="166" t="s">
        <v>4470</v>
      </c>
      <c r="B589" s="166" t="s">
        <v>6164</v>
      </c>
      <c r="C589" s="166" t="s">
        <v>6165</v>
      </c>
      <c r="D589" s="166" t="s">
        <v>185</v>
      </c>
      <c r="E589" s="166" t="s">
        <v>2524</v>
      </c>
      <c r="F589" s="166" t="s">
        <v>2798</v>
      </c>
      <c r="G589" s="166" t="s">
        <v>2524</v>
      </c>
      <c r="H589" s="166" t="s">
        <v>2524</v>
      </c>
      <c r="I589" s="166" t="s">
        <v>2524</v>
      </c>
      <c r="J589" s="166" t="s">
        <v>8507</v>
      </c>
      <c r="K589" s="166" t="s">
        <v>4470</v>
      </c>
      <c r="L589" s="166" t="s">
        <v>8853</v>
      </c>
      <c r="M589" s="166">
        <v>1927067</v>
      </c>
      <c r="N589" s="166" t="str">
        <f>_xlfn.IFNA(VLOOKUP($C589,'20201102 Property'!C:C,1,FALSE),"FR")</f>
        <v>Confirmatie NAT bepaling HCV</v>
      </c>
    </row>
    <row r="590" spans="1:14" x14ac:dyDescent="0.45">
      <c r="A590" s="166" t="s">
        <v>4471</v>
      </c>
      <c r="B590" s="166" t="s">
        <v>6166</v>
      </c>
      <c r="C590" s="166" t="s">
        <v>6167</v>
      </c>
      <c r="D590" s="166" t="s">
        <v>185</v>
      </c>
      <c r="E590" s="166" t="s">
        <v>2524</v>
      </c>
      <c r="F590" s="166" t="s">
        <v>2798</v>
      </c>
      <c r="G590" s="166" t="s">
        <v>2524</v>
      </c>
      <c r="H590" s="166" t="s">
        <v>2524</v>
      </c>
      <c r="I590" s="166" t="s">
        <v>2524</v>
      </c>
      <c r="J590" s="166" t="s">
        <v>8507</v>
      </c>
      <c r="K590" s="166" t="s">
        <v>4471</v>
      </c>
      <c r="L590" s="166" t="s">
        <v>8853</v>
      </c>
      <c r="M590" s="166">
        <v>1927077</v>
      </c>
      <c r="N590" s="166" t="str">
        <f>_xlfn.IFNA(VLOOKUP($C590,'20201102 Property'!C:C,1,FALSE),"FR")</f>
        <v>Confirmatie NAT bepaling HIV</v>
      </c>
    </row>
    <row r="591" spans="1:14" x14ac:dyDescent="0.45">
      <c r="A591" s="166" t="s">
        <v>4472</v>
      </c>
      <c r="B591" s="166" t="s">
        <v>6168</v>
      </c>
      <c r="C591" s="166" t="s">
        <v>6169</v>
      </c>
      <c r="D591" s="166" t="s">
        <v>185</v>
      </c>
      <c r="E591" s="166" t="s">
        <v>2524</v>
      </c>
      <c r="F591" s="166" t="s">
        <v>366</v>
      </c>
      <c r="G591" s="166" t="s">
        <v>2524</v>
      </c>
      <c r="H591" s="166" t="s">
        <v>2524</v>
      </c>
      <c r="I591" s="166" t="s">
        <v>2524</v>
      </c>
      <c r="J591" s="166" t="s">
        <v>8507</v>
      </c>
      <c r="K591" s="166" t="s">
        <v>4472</v>
      </c>
      <c r="L591" s="166" t="s">
        <v>2524</v>
      </c>
      <c r="M591" s="166">
        <v>117695</v>
      </c>
      <c r="N591" s="166" t="str">
        <f>_xlfn.IFNA(VLOOKUP($C591,'20201102 Property'!C:C,1,FALSE),"FR")</f>
        <v>Cryovial included</v>
      </c>
    </row>
    <row r="592" spans="1:14" x14ac:dyDescent="0.45">
      <c r="A592" s="166" t="s">
        <v>4473</v>
      </c>
      <c r="B592" s="166" t="s">
        <v>6170</v>
      </c>
      <c r="C592" s="166" t="s">
        <v>6171</v>
      </c>
      <c r="D592" s="166" t="s">
        <v>185</v>
      </c>
      <c r="E592" s="166" t="s">
        <v>2524</v>
      </c>
      <c r="F592" s="166" t="s">
        <v>2798</v>
      </c>
      <c r="G592" s="166" t="s">
        <v>2524</v>
      </c>
      <c r="H592" s="166" t="s">
        <v>2524</v>
      </c>
      <c r="I592" s="166" t="s">
        <v>2524</v>
      </c>
      <c r="J592" s="166" t="s">
        <v>8507</v>
      </c>
      <c r="K592" s="166" t="s">
        <v>4473</v>
      </c>
      <c r="L592" s="166" t="s">
        <v>2524</v>
      </c>
      <c r="M592" s="166">
        <v>1992281</v>
      </c>
      <c r="N592" s="166" t="str">
        <f>_xlfn.IFNA(VLOOKUP($C592,'20201102 Property'!C:C,1,FALSE),"FR")</f>
        <v>Controle labels volumereductie</v>
      </c>
    </row>
    <row r="593" spans="1:14" x14ac:dyDescent="0.45">
      <c r="A593" s="166" t="s">
        <v>4474</v>
      </c>
      <c r="B593" s="166" t="s">
        <v>6172</v>
      </c>
      <c r="C593" s="166" t="s">
        <v>6173</v>
      </c>
      <c r="D593" s="166" t="s">
        <v>185</v>
      </c>
      <c r="E593" s="166" t="s">
        <v>2524</v>
      </c>
      <c r="F593" s="166" t="s">
        <v>2798</v>
      </c>
      <c r="G593" s="166" t="s">
        <v>2524</v>
      </c>
      <c r="H593" s="166" t="s">
        <v>2524</v>
      </c>
      <c r="I593" s="166" t="s">
        <v>2524</v>
      </c>
      <c r="J593" s="166" t="s">
        <v>8507</v>
      </c>
      <c r="K593" s="166" t="s">
        <v>4474</v>
      </c>
      <c r="L593" s="166" t="s">
        <v>2524</v>
      </c>
      <c r="M593" s="166">
        <v>1992290</v>
      </c>
      <c r="N593" s="166" t="str">
        <f>_xlfn.IFNA(VLOOKUP($C593,'20201102 Property'!C:C,1,FALSE),"FR")</f>
        <v>Controle labels vrieszak</v>
      </c>
    </row>
    <row r="594" spans="1:14" x14ac:dyDescent="0.45">
      <c r="A594" s="166" t="s">
        <v>4475</v>
      </c>
      <c r="B594" s="166" t="s">
        <v>6174</v>
      </c>
      <c r="C594" s="166" t="s">
        <v>6175</v>
      </c>
      <c r="D594" s="166" t="s">
        <v>1357</v>
      </c>
      <c r="E594" s="166" t="s">
        <v>2524</v>
      </c>
      <c r="F594" s="166" t="s">
        <v>366</v>
      </c>
      <c r="G594" s="166" t="s">
        <v>6106</v>
      </c>
      <c r="H594" s="166" t="s">
        <v>2524</v>
      </c>
      <c r="I594" s="166" t="s">
        <v>2524</v>
      </c>
      <c r="J594" s="166" t="s">
        <v>8507</v>
      </c>
      <c r="K594" s="166" t="s">
        <v>4475</v>
      </c>
      <c r="L594" s="166" t="s">
        <v>2524</v>
      </c>
      <c r="M594" s="166">
        <v>36148</v>
      </c>
      <c r="N594" s="166" t="str">
        <f>_xlfn.IFNA(VLOOKUP($C594,'20201102 Property'!C:C,1,FALSE),"FR")</f>
        <v>Date &amp; Time of collection</v>
      </c>
    </row>
    <row r="595" spans="1:14" x14ac:dyDescent="0.45">
      <c r="A595" s="166" t="s">
        <v>4476</v>
      </c>
      <c r="B595" s="166" t="s">
        <v>6176</v>
      </c>
      <c r="C595" s="166" t="s">
        <v>6177</v>
      </c>
      <c r="D595" s="166" t="s">
        <v>185</v>
      </c>
      <c r="F595" s="166" t="s">
        <v>366</v>
      </c>
      <c r="G595" s="166" t="s">
        <v>6178</v>
      </c>
      <c r="H595" s="166" t="s">
        <v>2524</v>
      </c>
      <c r="I595" s="166" t="s">
        <v>2524</v>
      </c>
      <c r="J595" s="166" t="s">
        <v>8507</v>
      </c>
      <c r="K595" s="166" t="s">
        <v>4476</v>
      </c>
      <c r="L595" s="166" t="s">
        <v>8853</v>
      </c>
      <c r="M595" s="166">
        <v>35733</v>
      </c>
      <c r="N595" s="166" t="str">
        <f>_xlfn.IFNA(VLOOKUP($C595,'20201102 Property'!C:C,1,FALSE),"FR")</f>
        <v>Eindevaluatie</v>
      </c>
    </row>
    <row r="596" spans="1:14" x14ac:dyDescent="0.45">
      <c r="A596" s="166" t="s">
        <v>4477</v>
      </c>
      <c r="B596" s="166" t="s">
        <v>6179</v>
      </c>
      <c r="C596" s="166" t="s">
        <v>6180</v>
      </c>
      <c r="D596" s="166" t="s">
        <v>1357</v>
      </c>
      <c r="F596" s="166" t="s">
        <v>366</v>
      </c>
      <c r="G596" s="166" t="s">
        <v>6178</v>
      </c>
      <c r="H596" s="166" t="s">
        <v>2524</v>
      </c>
      <c r="I596" s="166" t="s">
        <v>2524</v>
      </c>
      <c r="J596" s="166" t="s">
        <v>8507</v>
      </c>
      <c r="K596" s="166" t="s">
        <v>4477</v>
      </c>
      <c r="L596" s="166" t="s">
        <v>2524</v>
      </c>
      <c r="M596" s="166">
        <v>35613</v>
      </c>
      <c r="N596" s="166" t="str">
        <f>_xlfn.IFNA(VLOOKUP($C596,'20201102 Property'!C:C,1,FALSE),"FR")</f>
        <v>01a: Naam kind</v>
      </c>
    </row>
    <row r="597" spans="1:14" x14ac:dyDescent="0.45">
      <c r="A597" s="166" t="s">
        <v>4478</v>
      </c>
      <c r="B597" s="166" t="s">
        <v>6181</v>
      </c>
      <c r="C597" s="166" t="s">
        <v>6182</v>
      </c>
      <c r="D597" s="166" t="s">
        <v>1357</v>
      </c>
      <c r="F597" s="166" t="s">
        <v>366</v>
      </c>
      <c r="G597" s="166" t="s">
        <v>6178</v>
      </c>
      <c r="H597" s="166" t="s">
        <v>2524</v>
      </c>
      <c r="I597" s="166" t="s">
        <v>2524</v>
      </c>
      <c r="J597" s="166" t="s">
        <v>8507</v>
      </c>
      <c r="K597" s="166" t="s">
        <v>4478</v>
      </c>
      <c r="L597" s="166" t="s">
        <v>2524</v>
      </c>
      <c r="M597" s="166">
        <v>35622</v>
      </c>
      <c r="N597" s="166" t="str">
        <f>_xlfn.IFNA(VLOOKUP($C597,'20201102 Property'!C:C,1,FALSE),"FR")</f>
        <v>01a: Voornaam kind</v>
      </c>
    </row>
    <row r="598" spans="1:14" x14ac:dyDescent="0.45">
      <c r="A598" s="166" t="s">
        <v>4479</v>
      </c>
      <c r="B598" s="166" t="s">
        <v>6183</v>
      </c>
      <c r="C598" s="166" t="s">
        <v>6184</v>
      </c>
      <c r="D598" s="166" t="s">
        <v>185</v>
      </c>
      <c r="F598" s="166" t="s">
        <v>366</v>
      </c>
      <c r="G598" s="166" t="s">
        <v>6178</v>
      </c>
      <c r="H598" s="166" t="s">
        <v>2524</v>
      </c>
      <c r="I598" s="166" t="s">
        <v>2524</v>
      </c>
      <c r="J598" s="166" t="s">
        <v>8507</v>
      </c>
      <c r="K598" s="166" t="s">
        <v>4479</v>
      </c>
      <c r="L598" s="166" t="s">
        <v>2524</v>
      </c>
      <c r="M598" s="166">
        <v>35627</v>
      </c>
      <c r="N598" s="166" t="str">
        <f>_xlfn.IFNA(VLOOKUP($C598,'20201102 Property'!C:C,1,FALSE),"FR")</f>
        <v>02: geslacht kind</v>
      </c>
    </row>
    <row r="599" spans="1:14" x14ac:dyDescent="0.45">
      <c r="A599" s="166" t="s">
        <v>4480</v>
      </c>
      <c r="B599" s="166" t="s">
        <v>6185</v>
      </c>
      <c r="C599" s="166" t="s">
        <v>6186</v>
      </c>
      <c r="D599" s="166" t="s">
        <v>1357</v>
      </c>
      <c r="F599" s="166" t="s">
        <v>366</v>
      </c>
      <c r="G599" s="166" t="s">
        <v>6178</v>
      </c>
      <c r="H599" s="166" t="s">
        <v>2524</v>
      </c>
      <c r="I599" s="166" t="s">
        <v>2524</v>
      </c>
      <c r="J599" s="166" t="s">
        <v>8507</v>
      </c>
      <c r="K599" s="166" t="s">
        <v>4480</v>
      </c>
      <c r="L599" s="166" t="s">
        <v>2524</v>
      </c>
      <c r="M599" s="166">
        <v>35638</v>
      </c>
      <c r="N599" s="166" t="str">
        <f>_xlfn.IFNA(VLOOKUP($C599,'20201102 Property'!C:C,1,FALSE),"FR")</f>
        <v>03: gewicht kind ( in gram)</v>
      </c>
    </row>
    <row r="600" spans="1:14" x14ac:dyDescent="0.45">
      <c r="A600" s="166" t="s">
        <v>4481</v>
      </c>
      <c r="B600" s="166" t="s">
        <v>6187</v>
      </c>
      <c r="C600" s="166" t="s">
        <v>6188</v>
      </c>
      <c r="D600" s="166" t="s">
        <v>185</v>
      </c>
      <c r="F600" s="166" t="s">
        <v>366</v>
      </c>
      <c r="G600" s="166" t="s">
        <v>6178</v>
      </c>
      <c r="H600" s="166" t="s">
        <v>2524</v>
      </c>
      <c r="I600" s="166" t="s">
        <v>2524</v>
      </c>
      <c r="J600" s="166" t="s">
        <v>8507</v>
      </c>
      <c r="K600" s="166" t="s">
        <v>4481</v>
      </c>
      <c r="L600" s="166" t="s">
        <v>8853</v>
      </c>
      <c r="M600" s="166">
        <v>35643</v>
      </c>
      <c r="N600" s="166" t="str">
        <f>_xlfn.IFNA(VLOOKUP($C600,'20201102 Property'!C:C,1,FALSE),"FR")</f>
        <v>04: APGAR eerste score</v>
      </c>
    </row>
    <row r="601" spans="1:14" x14ac:dyDescent="0.45">
      <c r="A601" s="166" t="s">
        <v>4482</v>
      </c>
      <c r="B601" s="166" t="s">
        <v>6189</v>
      </c>
      <c r="C601" s="166" t="s">
        <v>6190</v>
      </c>
      <c r="D601" s="166" t="s">
        <v>185</v>
      </c>
      <c r="F601" s="166" t="s">
        <v>366</v>
      </c>
      <c r="G601" s="166" t="s">
        <v>6178</v>
      </c>
      <c r="H601" s="166" t="s">
        <v>2524</v>
      </c>
      <c r="I601" s="166" t="s">
        <v>2524</v>
      </c>
      <c r="J601" s="166" t="s">
        <v>8507</v>
      </c>
      <c r="K601" s="166" t="s">
        <v>4482</v>
      </c>
      <c r="L601" s="166" t="s">
        <v>8853</v>
      </c>
      <c r="M601" s="166">
        <v>35670</v>
      </c>
      <c r="N601" s="166" t="str">
        <f>_xlfn.IFNA(VLOOKUP($C601,'20201102 Property'!C:C,1,FALSE),"FR")</f>
        <v>05: APGAR tweede score</v>
      </c>
    </row>
    <row r="602" spans="1:14" x14ac:dyDescent="0.45">
      <c r="A602" s="166" t="s">
        <v>4483</v>
      </c>
      <c r="B602" s="166" t="s">
        <v>6191</v>
      </c>
      <c r="C602" s="166" t="s">
        <v>6192</v>
      </c>
      <c r="D602" s="166" t="s">
        <v>185</v>
      </c>
      <c r="F602" s="166" t="s">
        <v>366</v>
      </c>
      <c r="G602" s="166" t="s">
        <v>6178</v>
      </c>
      <c r="H602" s="166" t="s">
        <v>2524</v>
      </c>
      <c r="I602" s="166" t="s">
        <v>2524</v>
      </c>
      <c r="J602" s="166" t="s">
        <v>8507</v>
      </c>
      <c r="K602" s="166" t="s">
        <v>4483</v>
      </c>
      <c r="L602" s="166" t="s">
        <v>2524</v>
      </c>
      <c r="M602" s="166">
        <v>35697</v>
      </c>
      <c r="N602" s="166" t="str">
        <f>_xlfn.IFNA(VLOOKUP($C602,'20201102 Property'!C:C,1,FALSE),"FR")</f>
        <v xml:space="preserve">06a: Sepsis </v>
      </c>
    </row>
    <row r="603" spans="1:14" x14ac:dyDescent="0.45">
      <c r="A603" s="166" t="s">
        <v>4484</v>
      </c>
      <c r="B603" s="166" t="s">
        <v>6193</v>
      </c>
      <c r="C603" s="166" t="s">
        <v>6194</v>
      </c>
      <c r="D603" s="166" t="s">
        <v>185</v>
      </c>
      <c r="F603" s="166" t="s">
        <v>366</v>
      </c>
      <c r="G603" s="166" t="s">
        <v>6178</v>
      </c>
      <c r="H603" s="166" t="s">
        <v>2524</v>
      </c>
      <c r="I603" s="166" t="s">
        <v>2524</v>
      </c>
      <c r="J603" s="166" t="s">
        <v>8507</v>
      </c>
      <c r="K603" s="166" t="s">
        <v>4484</v>
      </c>
      <c r="L603" s="166" t="s">
        <v>8853</v>
      </c>
      <c r="M603" s="166">
        <v>35706</v>
      </c>
      <c r="N603" s="166" t="str">
        <f>_xlfn.IFNA(VLOOKUP($C603,'20201102 Property'!C:C,1,FALSE),"FR")</f>
        <v>06b: congenitale afwijkingen</v>
      </c>
    </row>
    <row r="604" spans="1:14" x14ac:dyDescent="0.45">
      <c r="A604" s="166" t="s">
        <v>4485</v>
      </c>
      <c r="B604" s="166" t="s">
        <v>6195</v>
      </c>
      <c r="C604" s="166" t="s">
        <v>6196</v>
      </c>
      <c r="D604" s="166" t="s">
        <v>185</v>
      </c>
      <c r="F604" s="166" t="s">
        <v>366</v>
      </c>
      <c r="G604" s="166" t="s">
        <v>6178</v>
      </c>
      <c r="H604" s="166" t="s">
        <v>2524</v>
      </c>
      <c r="I604" s="166" t="s">
        <v>2524</v>
      </c>
      <c r="J604" s="166" t="s">
        <v>8507</v>
      </c>
      <c r="K604" s="166" t="s">
        <v>4485</v>
      </c>
      <c r="L604" s="166" t="s">
        <v>2524</v>
      </c>
      <c r="M604" s="166">
        <v>35715</v>
      </c>
      <c r="N604" s="166" t="str">
        <f>_xlfn.IFNA(VLOOKUP($C604,'20201102 Property'!C:C,1,FALSE),"FR")</f>
        <v>06c: andere bevindingen</v>
      </c>
    </row>
    <row r="605" spans="1:14" x14ac:dyDescent="0.45">
      <c r="A605" s="166" t="s">
        <v>4486</v>
      </c>
      <c r="B605" s="166" t="s">
        <v>6197</v>
      </c>
      <c r="C605" s="166" t="s">
        <v>6198</v>
      </c>
      <c r="D605" s="166" t="s">
        <v>185</v>
      </c>
      <c r="F605" s="166" t="s">
        <v>366</v>
      </c>
      <c r="G605" s="166" t="s">
        <v>6178</v>
      </c>
      <c r="H605" s="166" t="s">
        <v>2524</v>
      </c>
      <c r="I605" s="166" t="s">
        <v>2524</v>
      </c>
      <c r="J605" s="166" t="s">
        <v>8507</v>
      </c>
      <c r="K605" s="166" t="s">
        <v>4486</v>
      </c>
      <c r="L605" s="166" t="s">
        <v>8853</v>
      </c>
      <c r="M605" s="166">
        <v>35724</v>
      </c>
      <c r="N605" s="166" t="str">
        <f>_xlfn.IFNA(VLOOKUP($C605,'20201102 Property'!C:C,1,FALSE),"FR")</f>
        <v>07: gediagnosticeerde ziekten</v>
      </c>
    </row>
    <row r="606" spans="1:14" x14ac:dyDescent="0.45">
      <c r="A606" s="166" t="s">
        <v>4487</v>
      </c>
      <c r="B606" s="166" t="s">
        <v>6199</v>
      </c>
      <c r="C606" s="166" t="s">
        <v>8867</v>
      </c>
      <c r="D606" s="166" t="s">
        <v>185</v>
      </c>
      <c r="E606" s="166" t="s">
        <v>2524</v>
      </c>
      <c r="F606" s="166" t="s">
        <v>366</v>
      </c>
      <c r="G606" s="166" t="s">
        <v>2524</v>
      </c>
      <c r="H606" s="166" t="s">
        <v>2524</v>
      </c>
      <c r="I606" s="166" t="s">
        <v>2524</v>
      </c>
      <c r="J606" s="166" t="s">
        <v>8507</v>
      </c>
      <c r="K606" s="166" t="s">
        <v>4487</v>
      </c>
      <c r="L606" s="166" t="s">
        <v>2524</v>
      </c>
      <c r="M606" s="166">
        <v>117700</v>
      </c>
      <c r="N606" s="166" t="str">
        <f>_xlfn.IFNA(VLOOKUP($C606,'20201102 Property'!C:C,1,FALSE),"FR")</f>
        <v xml:space="preserve">DNA sample included </v>
      </c>
    </row>
    <row r="607" spans="1:14" x14ac:dyDescent="0.45">
      <c r="A607" s="166" t="s">
        <v>4488</v>
      </c>
      <c r="B607" s="166" t="s">
        <v>2524</v>
      </c>
      <c r="C607" s="166" t="s">
        <v>6200</v>
      </c>
      <c r="D607" s="166" t="s">
        <v>1357</v>
      </c>
      <c r="E607" s="166" t="s">
        <v>2524</v>
      </c>
      <c r="F607" s="166" t="s">
        <v>366</v>
      </c>
      <c r="G607" s="166" t="s">
        <v>2524</v>
      </c>
      <c r="H607" s="166" t="s">
        <v>2524</v>
      </c>
      <c r="I607" s="166" t="s">
        <v>2524</v>
      </c>
      <c r="J607" s="166" t="s">
        <v>8507</v>
      </c>
      <c r="K607" s="166" t="s">
        <v>4488</v>
      </c>
      <c r="L607" s="166" t="s">
        <v>2524</v>
      </c>
      <c r="M607" s="166">
        <v>36357</v>
      </c>
      <c r="N607" s="166" t="str">
        <f>_xlfn.IFNA(VLOOKUP($C607,'20201102 Property'!C:C,1,FALSE),"FR")</f>
        <v>aanvraag materialen</v>
      </c>
    </row>
    <row r="608" spans="1:14" x14ac:dyDescent="0.45">
      <c r="A608" s="166" t="s">
        <v>4489</v>
      </c>
      <c r="B608" s="166" t="s">
        <v>6201</v>
      </c>
      <c r="C608" s="166" t="s">
        <v>6202</v>
      </c>
      <c r="D608" s="166" t="s">
        <v>1357</v>
      </c>
      <c r="E608" s="166" t="s">
        <v>2524</v>
      </c>
      <c r="F608" s="166" t="s">
        <v>366</v>
      </c>
      <c r="G608" s="166" t="s">
        <v>2524</v>
      </c>
      <c r="H608" s="166" t="s">
        <v>2524</v>
      </c>
      <c r="I608" s="166" t="s">
        <v>2524</v>
      </c>
      <c r="J608" s="166" t="s">
        <v>8507</v>
      </c>
      <c r="K608" s="166" t="s">
        <v>4489</v>
      </c>
      <c r="L608" s="166" t="s">
        <v>2524</v>
      </c>
      <c r="M608" s="166">
        <v>2358408</v>
      </c>
      <c r="N608" s="166" t="str">
        <f>_xlfn.IFNA(VLOOKUP($C608,'20201102 Property'!C:C,1,FALSE),"FR")</f>
        <v>Toestelnummer Flowcytometer</v>
      </c>
    </row>
    <row r="609" spans="1:14" x14ac:dyDescent="0.45">
      <c r="A609" s="166" t="s">
        <v>4490</v>
      </c>
      <c r="B609" s="166" t="s">
        <v>6203</v>
      </c>
      <c r="C609" s="166" t="s">
        <v>6204</v>
      </c>
      <c r="D609" s="166" t="s">
        <v>1357</v>
      </c>
      <c r="E609" s="166" t="s">
        <v>2524</v>
      </c>
      <c r="F609" s="166" t="s">
        <v>366</v>
      </c>
      <c r="G609" s="166" t="s">
        <v>2524</v>
      </c>
      <c r="H609" s="166" t="s">
        <v>2524</v>
      </c>
      <c r="I609" s="166" t="s">
        <v>2524</v>
      </c>
      <c r="J609" s="166" t="s">
        <v>8507</v>
      </c>
      <c r="K609" s="166" t="s">
        <v>4490</v>
      </c>
      <c r="L609" s="166" t="s">
        <v>2524</v>
      </c>
      <c r="M609" s="166">
        <v>2358439</v>
      </c>
      <c r="N609" s="166" t="str">
        <f>_xlfn.IFNA(VLOOKUP($C609,'20201102 Property'!C:C,1,FALSE),"FR")</f>
        <v>Toestelnummer Laminaire air flow kast</v>
      </c>
    </row>
    <row r="610" spans="1:14" x14ac:dyDescent="0.45">
      <c r="A610" s="166" t="s">
        <v>4491</v>
      </c>
      <c r="B610" s="166" t="s">
        <v>6205</v>
      </c>
      <c r="C610" s="166" t="s">
        <v>6206</v>
      </c>
      <c r="D610" s="166" t="s">
        <v>1246</v>
      </c>
      <c r="E610" s="166" t="s">
        <v>5513</v>
      </c>
      <c r="F610" s="166" t="s">
        <v>366</v>
      </c>
      <c r="G610" s="166" t="s">
        <v>2524</v>
      </c>
      <c r="H610" s="166" t="s">
        <v>2524</v>
      </c>
      <c r="I610" s="166" t="s">
        <v>2524</v>
      </c>
      <c r="J610" s="166" t="s">
        <v>8507</v>
      </c>
      <c r="K610" s="166" t="s">
        <v>5989</v>
      </c>
      <c r="L610" s="166" t="s">
        <v>2524</v>
      </c>
      <c r="M610" s="166">
        <v>36270</v>
      </c>
      <c r="N610" s="166" t="str">
        <f>_xlfn.IFNA(VLOOKUP($C610,'20201102 Property'!C:C,1,FALSE),"FR")</f>
        <v>volume  ( in ml) (incl. 30 mL CPD)</v>
      </c>
    </row>
    <row r="611" spans="1:14" x14ac:dyDescent="0.45">
      <c r="A611" s="166" t="s">
        <v>4492</v>
      </c>
      <c r="B611" s="166" t="s">
        <v>6207</v>
      </c>
      <c r="C611" s="166" t="s">
        <v>6208</v>
      </c>
      <c r="D611" s="166" t="s">
        <v>1246</v>
      </c>
      <c r="E611" s="166" t="s">
        <v>5513</v>
      </c>
      <c r="F611" s="166" t="s">
        <v>366</v>
      </c>
      <c r="G611" s="166" t="s">
        <v>2524</v>
      </c>
      <c r="H611" s="166" t="s">
        <v>2524</v>
      </c>
      <c r="I611" s="166" t="s">
        <v>2524</v>
      </c>
      <c r="J611" s="166" t="s">
        <v>8507</v>
      </c>
      <c r="K611" s="166" t="s">
        <v>4492</v>
      </c>
      <c r="L611" s="166" t="s">
        <v>2524</v>
      </c>
      <c r="M611" s="166">
        <v>60794</v>
      </c>
      <c r="N611" s="166" t="str">
        <f>_xlfn.IFNA(VLOOKUP($C611,'20201102 Property'!C:C,1,FALSE),"FR")</f>
        <v>volume  ( incl. CPD)</v>
      </c>
    </row>
    <row r="612" spans="1:14" x14ac:dyDescent="0.45">
      <c r="A612" s="166" t="s">
        <v>4493</v>
      </c>
      <c r="B612" s="166" t="s">
        <v>6003</v>
      </c>
      <c r="C612" s="166" t="s">
        <v>6209</v>
      </c>
      <c r="D612" s="166" t="s">
        <v>185</v>
      </c>
      <c r="E612" s="166" t="s">
        <v>2524</v>
      </c>
      <c r="F612" s="166" t="s">
        <v>366</v>
      </c>
      <c r="G612" s="166" t="s">
        <v>5936</v>
      </c>
      <c r="H612" s="166" t="s">
        <v>2524</v>
      </c>
      <c r="I612" s="166" t="s">
        <v>2524</v>
      </c>
      <c r="J612" s="166" t="s">
        <v>8507</v>
      </c>
      <c r="K612" s="166" t="s">
        <v>4493</v>
      </c>
      <c r="L612" s="166" t="s">
        <v>2524</v>
      </c>
      <c r="M612" s="166">
        <v>36419</v>
      </c>
      <c r="N612" s="166" t="str">
        <f>_xlfn.IFNA(VLOOKUP($C612,'20201102 Property'!C:C,1,FALSE),"FR")</f>
        <v>Hepatitis B sAg</v>
      </c>
    </row>
    <row r="613" spans="1:14" x14ac:dyDescent="0.45">
      <c r="A613" s="166" t="s">
        <v>4494</v>
      </c>
      <c r="B613" s="166" t="s">
        <v>6210</v>
      </c>
      <c r="C613" s="166" t="s">
        <v>6211</v>
      </c>
      <c r="D613" s="166" t="s">
        <v>185</v>
      </c>
      <c r="E613" s="166" t="s">
        <v>2524</v>
      </c>
      <c r="F613" s="166" t="s">
        <v>2798</v>
      </c>
      <c r="G613" s="166" t="s">
        <v>2524</v>
      </c>
      <c r="H613" s="166" t="s">
        <v>2524</v>
      </c>
      <c r="I613" s="166" t="s">
        <v>2524</v>
      </c>
      <c r="J613" s="166" t="s">
        <v>8507</v>
      </c>
      <c r="K613" s="166" t="s">
        <v>4494</v>
      </c>
      <c r="L613" s="166" t="s">
        <v>8853</v>
      </c>
      <c r="M613" s="166">
        <v>1927016</v>
      </c>
      <c r="N613" s="166" t="str">
        <f>_xlfn.IFNA(VLOOKUP($C613,'20201102 Property'!C:C,1,FALSE),"FR")</f>
        <v>NAT bepaling HBV</v>
      </c>
    </row>
    <row r="614" spans="1:14" x14ac:dyDescent="0.45">
      <c r="A614" s="166" t="s">
        <v>6212</v>
      </c>
      <c r="B614" s="166" t="s">
        <v>6213</v>
      </c>
      <c r="C614" s="166" t="s">
        <v>8868</v>
      </c>
      <c r="D614" s="166" t="s">
        <v>1246</v>
      </c>
      <c r="E614" s="166" t="s">
        <v>7765</v>
      </c>
      <c r="F614" s="166" t="s">
        <v>366</v>
      </c>
      <c r="G614" s="166" t="s">
        <v>2524</v>
      </c>
      <c r="H614" s="166" t="s">
        <v>2524</v>
      </c>
      <c r="I614" s="166" t="s">
        <v>2524</v>
      </c>
      <c r="J614" s="166" t="s">
        <v>8507</v>
      </c>
      <c r="K614" s="166" t="s">
        <v>6212</v>
      </c>
      <c r="L614" s="166" t="s">
        <v>2524</v>
      </c>
      <c r="M614" s="166">
        <v>4729234</v>
      </c>
      <c r="N614" s="166" t="str">
        <f>_xlfn.IFNA(VLOOKUP($C614,'20201102 Property'!C:C,1,FALSE),"FR")</f>
        <v>Hematocrit (%) _x001B_(s0p16h8.5v0s0boT(Ref. 34.2 - 47.1)</v>
      </c>
    </row>
    <row r="615" spans="1:14" x14ac:dyDescent="0.45">
      <c r="A615" s="166" t="s">
        <v>4495</v>
      </c>
      <c r="B615" s="166" t="s">
        <v>6214</v>
      </c>
      <c r="C615" s="166" t="s">
        <v>6215</v>
      </c>
      <c r="D615" s="166" t="s">
        <v>1246</v>
      </c>
      <c r="E615" s="166" t="s">
        <v>7765</v>
      </c>
      <c r="F615" s="166" t="s">
        <v>366</v>
      </c>
      <c r="G615" s="166" t="s">
        <v>6216</v>
      </c>
      <c r="H615" s="166" t="s">
        <v>2524</v>
      </c>
      <c r="I615" s="166" t="s">
        <v>2524</v>
      </c>
      <c r="J615" s="166" t="s">
        <v>8507</v>
      </c>
      <c r="K615" s="166" t="s">
        <v>4495</v>
      </c>
      <c r="L615" s="166" t="s">
        <v>2524</v>
      </c>
      <c r="M615" s="166">
        <v>1987173</v>
      </c>
      <c r="N615" s="166" t="str">
        <f>_xlfn.IFNA(VLOOKUP($C615,'20201102 Property'!C:C,1,FALSE),"FR")</f>
        <v>HCT telling BC (%)</v>
      </c>
    </row>
    <row r="616" spans="1:14" x14ac:dyDescent="0.45">
      <c r="A616" s="166" t="s">
        <v>4496</v>
      </c>
      <c r="B616" s="166" t="s">
        <v>6217</v>
      </c>
      <c r="C616" s="166" t="s">
        <v>6218</v>
      </c>
      <c r="D616" s="166" t="s">
        <v>185</v>
      </c>
      <c r="E616" s="166" t="s">
        <v>2524</v>
      </c>
      <c r="F616" s="166" t="s">
        <v>366</v>
      </c>
      <c r="G616" s="166" t="s">
        <v>5936</v>
      </c>
      <c r="H616" s="166" t="s">
        <v>2524</v>
      </c>
      <c r="I616" s="166" t="s">
        <v>2524</v>
      </c>
      <c r="J616" s="166" t="s">
        <v>8507</v>
      </c>
      <c r="K616" s="166" t="s">
        <v>4496</v>
      </c>
      <c r="L616" s="166" t="s">
        <v>2524</v>
      </c>
      <c r="M616" s="166">
        <v>36428</v>
      </c>
      <c r="N616" s="166" t="str">
        <f>_xlfn.IFNA(VLOOKUP($C616,'20201102 Property'!C:C,1,FALSE),"FR")</f>
        <v>HCV antilichamen</v>
      </c>
    </row>
    <row r="617" spans="1:14" x14ac:dyDescent="0.45">
      <c r="A617" s="166" t="s">
        <v>4497</v>
      </c>
      <c r="B617" s="166" t="s">
        <v>6219</v>
      </c>
      <c r="C617" s="166" t="s">
        <v>6220</v>
      </c>
      <c r="D617" s="166" t="s">
        <v>185</v>
      </c>
      <c r="E617" s="166" t="s">
        <v>2524</v>
      </c>
      <c r="F617" s="166" t="s">
        <v>2798</v>
      </c>
      <c r="G617" s="166" t="s">
        <v>2524</v>
      </c>
      <c r="H617" s="166" t="s">
        <v>2524</v>
      </c>
      <c r="I617" s="166" t="s">
        <v>2524</v>
      </c>
      <c r="J617" s="166" t="s">
        <v>8507</v>
      </c>
      <c r="K617" s="166" t="s">
        <v>4497</v>
      </c>
      <c r="L617" s="166" t="s">
        <v>8853</v>
      </c>
      <c r="M617" s="166">
        <v>1927027</v>
      </c>
      <c r="N617" s="166" t="str">
        <f>_xlfn.IFNA(VLOOKUP($C617,'20201102 Property'!C:C,1,FALSE),"FR")</f>
        <v>NAT bepaling HCV</v>
      </c>
    </row>
    <row r="618" spans="1:14" x14ac:dyDescent="0.45">
      <c r="A618" s="166" t="s">
        <v>4498</v>
      </c>
      <c r="B618" s="166" t="s">
        <v>4498</v>
      </c>
      <c r="C618" s="166" t="s">
        <v>6221</v>
      </c>
      <c r="D618" s="166" t="s">
        <v>1357</v>
      </c>
      <c r="E618" s="166" t="s">
        <v>2524</v>
      </c>
      <c r="F618" s="166" t="s">
        <v>366</v>
      </c>
      <c r="G618" s="166" t="s">
        <v>2524</v>
      </c>
      <c r="H618" s="166" t="s">
        <v>2524</v>
      </c>
      <c r="I618" s="166" t="s">
        <v>2524</v>
      </c>
      <c r="J618" s="166" t="s">
        <v>8507</v>
      </c>
      <c r="K618" s="166" t="s">
        <v>4498</v>
      </c>
      <c r="L618" s="166" t="s">
        <v>2524</v>
      </c>
      <c r="M618" s="166">
        <v>2358444</v>
      </c>
      <c r="N618" s="166" t="str">
        <f>_xlfn.IFNA(VLOOKUP($C618,'20201102 Property'!C:C,1,FALSE),"FR")</f>
        <v>Toestelnummer Hematron_CR2</v>
      </c>
    </row>
    <row r="619" spans="1:14" x14ac:dyDescent="0.45">
      <c r="A619" s="166" t="s">
        <v>4499</v>
      </c>
      <c r="B619" s="166" t="s">
        <v>6222</v>
      </c>
      <c r="C619" s="166" t="s">
        <v>6223</v>
      </c>
      <c r="D619" s="166" t="s">
        <v>185</v>
      </c>
      <c r="E619" s="166" t="s">
        <v>2524</v>
      </c>
      <c r="F619" s="166" t="s">
        <v>2798</v>
      </c>
      <c r="G619" s="166" t="s">
        <v>2524</v>
      </c>
      <c r="H619" s="166" t="s">
        <v>2524</v>
      </c>
      <c r="I619" s="166" t="s">
        <v>2524</v>
      </c>
      <c r="J619" s="166" t="s">
        <v>8507</v>
      </c>
      <c r="K619" s="166" t="s">
        <v>4499</v>
      </c>
      <c r="L619" s="166" t="s">
        <v>2524</v>
      </c>
      <c r="M619" s="166">
        <v>1987141</v>
      </c>
      <c r="N619" s="166" t="str">
        <f>_xlfn.IFNA(VLOOKUP($C619,'20201102 Property'!C:C,1,FALSE),"FR")</f>
        <v>Cord Blood hemoglobinepathieen</v>
      </c>
    </row>
    <row r="620" spans="1:14" x14ac:dyDescent="0.45">
      <c r="A620" s="166" t="s">
        <v>6224</v>
      </c>
      <c r="B620" s="166" t="s">
        <v>6225</v>
      </c>
      <c r="C620" s="166" t="s">
        <v>8869</v>
      </c>
      <c r="D620" s="166" t="s">
        <v>1246</v>
      </c>
      <c r="E620" s="166" t="s">
        <v>6226</v>
      </c>
      <c r="F620" s="166" t="s">
        <v>366</v>
      </c>
      <c r="G620" s="166" t="s">
        <v>2524</v>
      </c>
      <c r="H620" s="166" t="s">
        <v>2524</v>
      </c>
      <c r="I620" s="166" t="s">
        <v>2524</v>
      </c>
      <c r="J620" s="166" t="s">
        <v>8507</v>
      </c>
      <c r="K620" s="166" t="s">
        <v>6224</v>
      </c>
      <c r="L620" s="166" t="s">
        <v>2524</v>
      </c>
      <c r="M620" s="166">
        <v>4729259</v>
      </c>
      <c r="N620" s="166" t="str">
        <f>_xlfn.IFNA(VLOOKUP($C620,'20201102 Property'!C:C,1,FALSE),"FR")</f>
        <v>Hemoglobin (g/dL) _x001B_(s0p16h8.5v0s0boT(Ref. 11.2 - 15.1)</v>
      </c>
    </row>
    <row r="621" spans="1:14" x14ac:dyDescent="0.45">
      <c r="A621" s="166" t="s">
        <v>4500</v>
      </c>
      <c r="B621" s="166" t="s">
        <v>6227</v>
      </c>
      <c r="C621" s="166" t="s">
        <v>6228</v>
      </c>
      <c r="D621" s="166" t="s">
        <v>185</v>
      </c>
      <c r="E621" s="166" t="s">
        <v>2524</v>
      </c>
      <c r="F621" s="166" t="s">
        <v>366</v>
      </c>
      <c r="G621" s="166" t="s">
        <v>5936</v>
      </c>
      <c r="H621" s="166" t="s">
        <v>2524</v>
      </c>
      <c r="I621" s="166" t="s">
        <v>2524</v>
      </c>
      <c r="J621" s="166" t="s">
        <v>8507</v>
      </c>
      <c r="K621" s="166" t="s">
        <v>4500</v>
      </c>
      <c r="L621" s="166" t="s">
        <v>2524</v>
      </c>
      <c r="M621" s="166">
        <v>36437</v>
      </c>
      <c r="N621" s="166" t="str">
        <f>_xlfn.IFNA(VLOOKUP($C621,'20201102 Property'!C:C,1,FALSE),"FR")</f>
        <v>HIV antistoffen:</v>
      </c>
    </row>
    <row r="622" spans="1:14" x14ac:dyDescent="0.45">
      <c r="A622" s="166" t="s">
        <v>4501</v>
      </c>
      <c r="B622" s="166" t="s">
        <v>6229</v>
      </c>
      <c r="C622" s="166" t="s">
        <v>6230</v>
      </c>
      <c r="D622" s="166" t="s">
        <v>185</v>
      </c>
      <c r="E622" s="166" t="s">
        <v>2524</v>
      </c>
      <c r="F622" s="166" t="s">
        <v>2798</v>
      </c>
      <c r="G622" s="166" t="s">
        <v>2524</v>
      </c>
      <c r="H622" s="166" t="s">
        <v>2524</v>
      </c>
      <c r="I622" s="166" t="s">
        <v>2524</v>
      </c>
      <c r="J622" s="166" t="s">
        <v>8507</v>
      </c>
      <c r="K622" s="166" t="s">
        <v>4501</v>
      </c>
      <c r="L622" s="166" t="s">
        <v>8853</v>
      </c>
      <c r="M622" s="166">
        <v>1927038</v>
      </c>
      <c r="N622" s="166" t="str">
        <f>_xlfn.IFNA(VLOOKUP($C622,'20201102 Property'!C:C,1,FALSE),"FR")</f>
        <v>NAT bepaling HIV</v>
      </c>
    </row>
    <row r="623" spans="1:14" x14ac:dyDescent="0.45">
      <c r="A623" s="166" t="s">
        <v>326</v>
      </c>
      <c r="B623" s="166" t="s">
        <v>6231</v>
      </c>
      <c r="C623" s="166" t="s">
        <v>240</v>
      </c>
      <c r="D623" s="166" t="s">
        <v>1357</v>
      </c>
      <c r="E623" s="166" t="s">
        <v>2524</v>
      </c>
      <c r="F623" s="166" t="s">
        <v>366</v>
      </c>
      <c r="G623" s="166" t="s">
        <v>2524</v>
      </c>
      <c r="H623" s="166" t="s">
        <v>2524</v>
      </c>
      <c r="I623" s="166" t="s">
        <v>2524</v>
      </c>
      <c r="J623" s="166" t="s">
        <v>1656</v>
      </c>
      <c r="K623" s="166" t="s">
        <v>326</v>
      </c>
      <c r="L623" s="166" t="s">
        <v>2524</v>
      </c>
      <c r="M623" s="166">
        <v>36210</v>
      </c>
      <c r="N623" s="166" t="str">
        <f>_xlfn.IFNA(VLOOKUP($C623,'20201102 Property'!C:C,1,FALSE),"FR")</f>
        <v>HLA typering</v>
      </c>
    </row>
    <row r="624" spans="1:14" x14ac:dyDescent="0.45">
      <c r="A624" s="166" t="s">
        <v>4502</v>
      </c>
      <c r="B624" s="166" t="s">
        <v>4502</v>
      </c>
      <c r="C624" s="166" t="s">
        <v>6232</v>
      </c>
      <c r="D624" s="166" t="s">
        <v>1357</v>
      </c>
      <c r="E624" s="166" t="s">
        <v>2524</v>
      </c>
      <c r="F624" s="166" t="s">
        <v>366</v>
      </c>
      <c r="G624" s="166" t="s">
        <v>2524</v>
      </c>
      <c r="H624" s="166" t="s">
        <v>2524</v>
      </c>
      <c r="I624" s="166" t="s">
        <v>2524</v>
      </c>
      <c r="J624" s="166" t="s">
        <v>8507</v>
      </c>
      <c r="K624" s="166" t="s">
        <v>4502</v>
      </c>
      <c r="L624" s="166" t="s">
        <v>2524</v>
      </c>
      <c r="M624" s="166">
        <v>2358449</v>
      </c>
      <c r="N624" s="166" t="str">
        <f>_xlfn.IFNA(VLOOKUP($C624,'20201102 Property'!C:C,1,FALSE),"FR")</f>
        <v>Toestelnummer Infuuspomp</v>
      </c>
    </row>
    <row r="625" spans="1:14" x14ac:dyDescent="0.45">
      <c r="A625" s="166" t="s">
        <v>4503</v>
      </c>
      <c r="B625" s="166" t="s">
        <v>6233</v>
      </c>
      <c r="C625" s="166" t="s">
        <v>6234</v>
      </c>
      <c r="D625" s="166" t="s">
        <v>1357</v>
      </c>
      <c r="E625" s="166" t="s">
        <v>2524</v>
      </c>
      <c r="F625" s="166" t="s">
        <v>366</v>
      </c>
      <c r="G625" s="166" t="s">
        <v>2524</v>
      </c>
      <c r="H625" s="166" t="s">
        <v>2524</v>
      </c>
      <c r="I625" s="166" t="s">
        <v>2524</v>
      </c>
      <c r="J625" s="166" t="s">
        <v>8507</v>
      </c>
      <c r="K625" s="166" t="s">
        <v>4503</v>
      </c>
      <c r="L625" s="166" t="s">
        <v>2524</v>
      </c>
      <c r="M625" s="166">
        <v>2358454</v>
      </c>
      <c r="N625" s="166" t="str">
        <f>_xlfn.IFNA(VLOOKUP($C625,'20201102 Property'!C:C,1,FALSE),"FR")</f>
        <v>Toestelnummer Invriestoestel</v>
      </c>
    </row>
    <row r="626" spans="1:14" x14ac:dyDescent="0.45">
      <c r="A626" s="166" t="s">
        <v>4504</v>
      </c>
      <c r="B626" s="166" t="s">
        <v>6235</v>
      </c>
      <c r="C626" s="166" t="s">
        <v>6236</v>
      </c>
      <c r="D626" s="166" t="s">
        <v>1357</v>
      </c>
      <c r="E626" s="166" t="s">
        <v>2524</v>
      </c>
      <c r="F626" s="166" t="s">
        <v>366</v>
      </c>
      <c r="G626" s="166" t="s">
        <v>2524</v>
      </c>
      <c r="H626" s="166" t="s">
        <v>2524</v>
      </c>
      <c r="I626" s="166" t="s">
        <v>2524</v>
      </c>
      <c r="J626" s="166" t="s">
        <v>8507</v>
      </c>
      <c r="K626" s="166" t="s">
        <v>4504</v>
      </c>
      <c r="L626" s="166" t="s">
        <v>2524</v>
      </c>
      <c r="M626" s="166">
        <v>2358459</v>
      </c>
      <c r="N626" s="166" t="str">
        <f>_xlfn.IFNA(VLOOKUP($C626,'20201102 Property'!C:C,1,FALSE),"FR")</f>
        <v>Toestelnummer koelkast</v>
      </c>
    </row>
    <row r="627" spans="1:14" x14ac:dyDescent="0.45">
      <c r="A627" s="166" t="s">
        <v>4505</v>
      </c>
      <c r="B627" s="166" t="s">
        <v>4505</v>
      </c>
      <c r="C627" s="166" t="s">
        <v>6237</v>
      </c>
      <c r="D627" s="166" t="s">
        <v>185</v>
      </c>
      <c r="E627" s="166" t="s">
        <v>2524</v>
      </c>
      <c r="F627" s="166" t="s">
        <v>366</v>
      </c>
      <c r="G627" s="166" t="s">
        <v>2524</v>
      </c>
      <c r="H627" s="166" t="s">
        <v>2524</v>
      </c>
      <c r="I627" s="166" t="s">
        <v>2524</v>
      </c>
      <c r="J627" s="166" t="s">
        <v>8507</v>
      </c>
      <c r="K627" s="166" t="s">
        <v>4505</v>
      </c>
      <c r="L627" s="166" t="s">
        <v>2524</v>
      </c>
      <c r="M627" s="166">
        <v>3010355</v>
      </c>
      <c r="N627" s="166" t="str">
        <f>_xlfn.IFNA(VLOOKUP($C627,'20201102 Property'!C:C,1,FALSE),"FR")</f>
        <v>Controle gevulde vrieszak</v>
      </c>
    </row>
    <row r="628" spans="1:14" x14ac:dyDescent="0.45">
      <c r="A628" s="166" t="s">
        <v>4506</v>
      </c>
      <c r="B628" s="166" t="s">
        <v>6238</v>
      </c>
      <c r="C628" s="166" t="s">
        <v>6239</v>
      </c>
      <c r="D628" s="166" t="s">
        <v>1357</v>
      </c>
      <c r="E628" s="166" t="s">
        <v>2524</v>
      </c>
      <c r="F628" s="166" t="s">
        <v>366</v>
      </c>
      <c r="G628" s="166" t="s">
        <v>2524</v>
      </c>
      <c r="H628" s="166" t="s">
        <v>2524</v>
      </c>
      <c r="I628" s="166" t="s">
        <v>2524</v>
      </c>
      <c r="J628" s="166" t="s">
        <v>8507</v>
      </c>
      <c r="K628" s="166" t="s">
        <v>4506</v>
      </c>
      <c r="L628" s="166" t="s">
        <v>2524</v>
      </c>
      <c r="M628" s="166">
        <v>2358464</v>
      </c>
      <c r="N628" s="166" t="str">
        <f>_xlfn.IFNA(VLOOKUP($C628,'20201102 Property'!C:C,1,FALSE),"FR")</f>
        <v>Toestelnummer lasser cryozak</v>
      </c>
    </row>
    <row r="629" spans="1:14" x14ac:dyDescent="0.45">
      <c r="A629" s="166" t="s">
        <v>4507</v>
      </c>
      <c r="B629" s="166" t="s">
        <v>6240</v>
      </c>
      <c r="C629" s="166" t="s">
        <v>6241</v>
      </c>
      <c r="D629" s="166" t="s">
        <v>1357</v>
      </c>
      <c r="E629" s="166" t="s">
        <v>2524</v>
      </c>
      <c r="F629" s="166" t="s">
        <v>366</v>
      </c>
      <c r="G629" s="166" t="s">
        <v>2524</v>
      </c>
      <c r="H629" s="166" t="s">
        <v>2524</v>
      </c>
      <c r="I629" s="166" t="s">
        <v>2524</v>
      </c>
      <c r="J629" s="166" t="s">
        <v>8507</v>
      </c>
      <c r="K629" s="166" t="s">
        <v>4507</v>
      </c>
      <c r="L629" s="166" t="s">
        <v>2524</v>
      </c>
      <c r="M629" s="166">
        <v>2358414</v>
      </c>
      <c r="N629" s="166" t="str">
        <f>_xlfn.IFNA(VLOOKUP($C629,'20201102 Property'!C:C,1,FALSE),"FR")</f>
        <v>Toestelnummer Lastoestel bij ontvangst</v>
      </c>
    </row>
    <row r="630" spans="1:14" x14ac:dyDescent="0.45">
      <c r="A630" s="166" t="s">
        <v>4508</v>
      </c>
      <c r="B630" s="166" t="s">
        <v>6242</v>
      </c>
      <c r="C630" s="166" t="s">
        <v>6243</v>
      </c>
      <c r="D630" s="166" t="s">
        <v>1357</v>
      </c>
      <c r="E630" s="166" t="s">
        <v>2524</v>
      </c>
      <c r="F630" s="166" t="s">
        <v>366</v>
      </c>
      <c r="G630" s="166" t="s">
        <v>2524</v>
      </c>
      <c r="H630" s="166" t="s">
        <v>2524</v>
      </c>
      <c r="I630" s="166" t="s">
        <v>2524</v>
      </c>
      <c r="J630" s="166" t="s">
        <v>8507</v>
      </c>
      <c r="K630" s="166" t="s">
        <v>4508</v>
      </c>
      <c r="L630" s="166" t="s">
        <v>2524</v>
      </c>
      <c r="M630" s="166">
        <v>2358470</v>
      </c>
      <c r="N630" s="166" t="str">
        <f>_xlfn.IFNA(VLOOKUP($C630,'20201102 Property'!C:C,1,FALSE),"FR")</f>
        <v>Toestelnummer Lastoestel bij verwerking</v>
      </c>
    </row>
    <row r="631" spans="1:14" x14ac:dyDescent="0.45">
      <c r="A631" s="166" t="s">
        <v>4509</v>
      </c>
      <c r="B631" s="166" t="s">
        <v>6244</v>
      </c>
      <c r="C631" s="166" t="s">
        <v>6245</v>
      </c>
      <c r="D631" s="166" t="s">
        <v>1357</v>
      </c>
      <c r="E631" s="166" t="s">
        <v>2524</v>
      </c>
      <c r="F631" s="166" t="s">
        <v>366</v>
      </c>
      <c r="G631" s="166" t="s">
        <v>2524</v>
      </c>
      <c r="H631" s="166" t="s">
        <v>2524</v>
      </c>
      <c r="I631" s="166" t="s">
        <v>2524</v>
      </c>
      <c r="J631" s="166" t="s">
        <v>8507</v>
      </c>
      <c r="K631" s="166" t="s">
        <v>4509</v>
      </c>
      <c r="L631" s="166" t="s">
        <v>2524</v>
      </c>
      <c r="M631" s="166">
        <v>1987226</v>
      </c>
      <c r="N631" s="166" t="str">
        <f>_xlfn.IFNA(VLOOKUP($C631,'20201102 Property'!C:C,1,FALSE),"FR")</f>
        <v>Lotnummer van afnamezak CB</v>
      </c>
    </row>
    <row r="632" spans="1:14" x14ac:dyDescent="0.45">
      <c r="A632" s="166" t="s">
        <v>4510</v>
      </c>
      <c r="B632" s="166" t="s">
        <v>6246</v>
      </c>
      <c r="C632" s="166" t="s">
        <v>6247</v>
      </c>
      <c r="D632" s="166" t="s">
        <v>1357</v>
      </c>
      <c r="E632" s="166" t="s">
        <v>2524</v>
      </c>
      <c r="F632" s="166" t="s">
        <v>366</v>
      </c>
      <c r="G632" s="166" t="s">
        <v>2524</v>
      </c>
      <c r="H632" s="166" t="s">
        <v>2524</v>
      </c>
      <c r="I632" s="166" t="s">
        <v>2524</v>
      </c>
      <c r="J632" s="166" t="s">
        <v>8507</v>
      </c>
      <c r="K632" s="166" t="s">
        <v>4510</v>
      </c>
      <c r="L632" s="166" t="s">
        <v>2524</v>
      </c>
      <c r="M632" s="166">
        <v>1987242</v>
      </c>
      <c r="N632" s="166" t="str">
        <f>_xlfn.IFNA(VLOOKUP($C632,'20201102 Property'!C:C,1,FALSE),"FR")</f>
        <v>Lotnummer van DMSO CB</v>
      </c>
    </row>
    <row r="633" spans="1:14" x14ac:dyDescent="0.45">
      <c r="A633" s="166" t="s">
        <v>7724</v>
      </c>
      <c r="B633" s="166" t="s">
        <v>7725</v>
      </c>
      <c r="C633" s="166" t="s">
        <v>7726</v>
      </c>
      <c r="D633" s="166" t="s">
        <v>1357</v>
      </c>
      <c r="E633" s="166" t="s">
        <v>2524</v>
      </c>
      <c r="F633" s="166" t="s">
        <v>366</v>
      </c>
      <c r="G633" s="166" t="s">
        <v>2524</v>
      </c>
      <c r="H633" s="166" t="s">
        <v>2524</v>
      </c>
      <c r="I633" s="166" t="s">
        <v>2524</v>
      </c>
      <c r="J633" s="166" t="s">
        <v>8507</v>
      </c>
      <c r="K633" s="166" t="s">
        <v>7724</v>
      </c>
      <c r="L633" s="166" t="s">
        <v>2524</v>
      </c>
      <c r="M633" s="166">
        <v>6932610</v>
      </c>
      <c r="N633" s="166" t="str">
        <f>_xlfn.IFNA(VLOOKUP($C633,'20201102 Property'!C:C,1,FALSE),"FR")</f>
        <v>Lotnummer van DMSO dex 40</v>
      </c>
    </row>
    <row r="634" spans="1:14" x14ac:dyDescent="0.45">
      <c r="A634" s="166" t="s">
        <v>4511</v>
      </c>
      <c r="B634" s="166" t="s">
        <v>6248</v>
      </c>
      <c r="C634" s="166" t="s">
        <v>6249</v>
      </c>
      <c r="D634" s="166" t="s">
        <v>1357</v>
      </c>
      <c r="E634" s="166" t="s">
        <v>2524</v>
      </c>
      <c r="F634" s="166" t="s">
        <v>366</v>
      </c>
      <c r="G634" s="166" t="s">
        <v>2524</v>
      </c>
      <c r="H634" s="166" t="s">
        <v>2524</v>
      </c>
      <c r="I634" s="166" t="s">
        <v>2524</v>
      </c>
      <c r="J634" s="166" t="s">
        <v>8507</v>
      </c>
      <c r="K634" s="166" t="s">
        <v>4511</v>
      </c>
      <c r="L634" s="166" t="s">
        <v>2524</v>
      </c>
      <c r="M634" s="166">
        <v>1987276</v>
      </c>
      <c r="N634" s="166" t="str">
        <f>_xlfn.IFNA(VLOOKUP($C634,'20201102 Property'!C:C,1,FALSE),"FR")</f>
        <v>Lotnummer van HES CB</v>
      </c>
    </row>
    <row r="635" spans="1:14" x14ac:dyDescent="0.45">
      <c r="A635" s="166" t="s">
        <v>4512</v>
      </c>
      <c r="B635" s="166" t="s">
        <v>6250</v>
      </c>
      <c r="C635" s="166" t="s">
        <v>6251</v>
      </c>
      <c r="D635" s="166" t="s">
        <v>1357</v>
      </c>
      <c r="E635" s="166" t="s">
        <v>2524</v>
      </c>
      <c r="F635" s="166" t="s">
        <v>366</v>
      </c>
      <c r="G635" s="166" t="s">
        <v>2524</v>
      </c>
      <c r="H635" s="166" t="s">
        <v>2524</v>
      </c>
      <c r="I635" s="166" t="s">
        <v>2524</v>
      </c>
      <c r="J635" s="166" t="s">
        <v>8507</v>
      </c>
      <c r="K635" s="166" t="s">
        <v>4512</v>
      </c>
      <c r="L635" s="166" t="s">
        <v>2524</v>
      </c>
      <c r="M635" s="166">
        <v>1987306</v>
      </c>
      <c r="N635" s="166" t="str">
        <f>_xlfn.IFNA(VLOOKUP($C635,'20201102 Property'!C:C,1,FALSE),"FR")</f>
        <v>Lotnummer van Plasmalyte CB</v>
      </c>
    </row>
    <row r="636" spans="1:14" x14ac:dyDescent="0.45">
      <c r="A636" s="166" t="s">
        <v>4513</v>
      </c>
      <c r="B636" s="166" t="s">
        <v>6252</v>
      </c>
      <c r="C636" s="166" t="s">
        <v>6253</v>
      </c>
      <c r="D636" s="166" t="s">
        <v>1357</v>
      </c>
      <c r="E636" s="166" t="s">
        <v>2524</v>
      </c>
      <c r="F636" s="166" t="s">
        <v>366</v>
      </c>
      <c r="G636" s="166" t="s">
        <v>2524</v>
      </c>
      <c r="H636" s="166" t="s">
        <v>2524</v>
      </c>
      <c r="I636" s="166" t="s">
        <v>2524</v>
      </c>
      <c r="J636" s="166" t="s">
        <v>8507</v>
      </c>
      <c r="K636" s="166" t="s">
        <v>4513</v>
      </c>
      <c r="L636" s="166" t="s">
        <v>2524</v>
      </c>
      <c r="M636" s="166">
        <v>1987321</v>
      </c>
      <c r="N636" s="166" t="str">
        <f>_xlfn.IFNA(VLOOKUP($C636,'20201102 Property'!C:C,1,FALSE),"FR")</f>
        <v>Lotnummer van TB set CB</v>
      </c>
    </row>
    <row r="637" spans="1:14" x14ac:dyDescent="0.45">
      <c r="A637" s="166" t="s">
        <v>4514</v>
      </c>
      <c r="B637" s="166" t="s">
        <v>6254</v>
      </c>
      <c r="C637" s="166" t="s">
        <v>6255</v>
      </c>
      <c r="D637" s="166" t="s">
        <v>1357</v>
      </c>
      <c r="E637" s="166" t="s">
        <v>2524</v>
      </c>
      <c r="F637" s="166" t="s">
        <v>366</v>
      </c>
      <c r="G637" s="166" t="s">
        <v>2524</v>
      </c>
      <c r="H637" s="166" t="s">
        <v>2524</v>
      </c>
      <c r="I637" s="166" t="s">
        <v>2524</v>
      </c>
      <c r="J637" s="166" t="s">
        <v>8507</v>
      </c>
      <c r="K637" s="166" t="s">
        <v>4514</v>
      </c>
      <c r="L637" s="166" t="s">
        <v>2524</v>
      </c>
      <c r="M637" s="166">
        <v>1987325</v>
      </c>
      <c r="N637" s="166" t="str">
        <f>_xlfn.IFNA(VLOOKUP($C637,'20201102 Property'!C:C,1,FALSE),"FR")</f>
        <v>Lotnummer van Vrieszak CB</v>
      </c>
    </row>
    <row r="638" spans="1:14" x14ac:dyDescent="0.45">
      <c r="A638" s="166" t="s">
        <v>6256</v>
      </c>
      <c r="B638" s="166" t="s">
        <v>6257</v>
      </c>
      <c r="C638" s="166" t="s">
        <v>8870</v>
      </c>
      <c r="D638" s="166" t="s">
        <v>1246</v>
      </c>
      <c r="E638" s="166" t="s">
        <v>7765</v>
      </c>
      <c r="F638" s="166" t="s">
        <v>366</v>
      </c>
      <c r="G638" s="166" t="s">
        <v>2524</v>
      </c>
      <c r="H638" s="166" t="s">
        <v>2524</v>
      </c>
      <c r="I638" s="166" t="s">
        <v>2524</v>
      </c>
      <c r="J638" s="166" t="s">
        <v>8507</v>
      </c>
      <c r="K638" s="166" t="s">
        <v>6256</v>
      </c>
      <c r="L638" s="166" t="s">
        <v>2524</v>
      </c>
      <c r="M638" s="166">
        <v>4350112</v>
      </c>
      <c r="N638" s="166" t="str">
        <f>_xlfn.IFNA(VLOOKUP($C638,'20201102 Property'!C:C,1,FALSE),"FR")</f>
        <v xml:space="preserve">     % Lymphocytes      _x001B_(s0p16h8.5v0s0boT(Ref. 24 - 50)</v>
      </c>
    </row>
    <row r="639" spans="1:14" x14ac:dyDescent="0.45">
      <c r="A639" s="166" t="s">
        <v>4515</v>
      </c>
      <c r="B639" s="166" t="s">
        <v>6257</v>
      </c>
      <c r="C639" s="166" t="s">
        <v>6257</v>
      </c>
      <c r="D639" s="166" t="s">
        <v>1246</v>
      </c>
      <c r="E639" s="166" t="s">
        <v>7765</v>
      </c>
      <c r="F639" s="166" t="s">
        <v>366</v>
      </c>
      <c r="G639" s="166" t="s">
        <v>2524</v>
      </c>
      <c r="H639" s="166" t="s">
        <v>2524</v>
      </c>
      <c r="I639" s="166" t="s">
        <v>2524</v>
      </c>
      <c r="J639" s="166" t="s">
        <v>8507</v>
      </c>
      <c r="K639" s="166" t="s">
        <v>4515</v>
      </c>
      <c r="L639" s="166" t="s">
        <v>2524</v>
      </c>
      <c r="M639" s="166">
        <v>2358217</v>
      </c>
      <c r="N639" s="166" t="str">
        <f>_xlfn.IFNA(VLOOKUP($C639,'20201102 Property'!C:C,1,FALSE),"FR")</f>
        <v>% Lymfocyten</v>
      </c>
    </row>
    <row r="640" spans="1:14" x14ac:dyDescent="0.45">
      <c r="A640" s="166" t="s">
        <v>4516</v>
      </c>
      <c r="B640" s="166" t="s">
        <v>6258</v>
      </c>
      <c r="C640" s="166" t="s">
        <v>6259</v>
      </c>
      <c r="D640" s="166" t="s">
        <v>1357</v>
      </c>
      <c r="E640" s="166" t="s">
        <v>2524</v>
      </c>
      <c r="F640" s="166" t="s">
        <v>366</v>
      </c>
      <c r="G640" s="166" t="s">
        <v>2524</v>
      </c>
      <c r="H640" s="166" t="s">
        <v>2524</v>
      </c>
      <c r="I640" s="166" t="s">
        <v>2524</v>
      </c>
      <c r="J640" s="166" t="s">
        <v>8507</v>
      </c>
      <c r="K640" s="166" t="s">
        <v>4516</v>
      </c>
      <c r="L640" s="166" t="s">
        <v>2524</v>
      </c>
      <c r="M640" s="166">
        <v>2358419</v>
      </c>
      <c r="N640" s="166" t="str">
        <f>_xlfn.IFNA(VLOOKUP($C640,'20201102 Property'!C:C,1,FALSE),"FR")</f>
        <v>Toestelnummer Microscoop</v>
      </c>
    </row>
    <row r="641" spans="1:14" x14ac:dyDescent="0.45">
      <c r="A641" s="166" t="s">
        <v>6260</v>
      </c>
      <c r="B641" s="166" t="s">
        <v>6261</v>
      </c>
      <c r="C641" s="166" t="s">
        <v>8871</v>
      </c>
      <c r="D641" s="166" t="s">
        <v>1246</v>
      </c>
      <c r="E641" s="166" t="s">
        <v>7765</v>
      </c>
      <c r="F641" s="166" t="s">
        <v>366</v>
      </c>
      <c r="G641" s="166" t="s">
        <v>2524</v>
      </c>
      <c r="H641" s="166" t="s">
        <v>2524</v>
      </c>
      <c r="I641" s="166" t="s">
        <v>2524</v>
      </c>
      <c r="J641" s="166" t="s">
        <v>8507</v>
      </c>
      <c r="K641" s="166" t="s">
        <v>6260</v>
      </c>
      <c r="L641" s="166" t="s">
        <v>2524</v>
      </c>
      <c r="M641" s="166">
        <v>4350098</v>
      </c>
      <c r="N641" s="166" t="str">
        <f>_xlfn.IFNA(VLOOKUP($C641,'20201102 Property'!C:C,1,FALSE),"FR")</f>
        <v xml:space="preserve">     % Monocytes      _x001B_(s0p16h8.5v0s0boT(Ref. 8 - 15)</v>
      </c>
    </row>
    <row r="642" spans="1:14" x14ac:dyDescent="0.45">
      <c r="A642" s="166" t="s">
        <v>4517</v>
      </c>
      <c r="B642" s="166" t="s">
        <v>6261</v>
      </c>
      <c r="C642" s="166" t="s">
        <v>6261</v>
      </c>
      <c r="D642" s="166" t="s">
        <v>1246</v>
      </c>
      <c r="E642" s="166" t="s">
        <v>7765</v>
      </c>
      <c r="F642" s="166" t="s">
        <v>366</v>
      </c>
      <c r="G642" s="166" t="s">
        <v>2524</v>
      </c>
      <c r="H642" s="166" t="s">
        <v>2524</v>
      </c>
      <c r="I642" s="166" t="s">
        <v>2524</v>
      </c>
      <c r="J642" s="166" t="s">
        <v>8507</v>
      </c>
      <c r="K642" s="166" t="s">
        <v>4517</v>
      </c>
      <c r="L642" s="166" t="s">
        <v>2524</v>
      </c>
      <c r="M642" s="166">
        <v>2358203</v>
      </c>
      <c r="N642" s="166" t="str">
        <f>_xlfn.IFNA(VLOOKUP($C642,'20201102 Property'!C:C,1,FALSE),"FR")</f>
        <v>% Monocyten</v>
      </c>
    </row>
    <row r="643" spans="1:14" x14ac:dyDescent="0.45">
      <c r="A643" s="166" t="s">
        <v>4518</v>
      </c>
      <c r="B643" s="166" t="s">
        <v>6262</v>
      </c>
      <c r="C643" s="166" t="s">
        <v>6263</v>
      </c>
      <c r="D643" s="166" t="s">
        <v>185</v>
      </c>
      <c r="E643" s="166" t="s">
        <v>2524</v>
      </c>
      <c r="F643" s="166" t="s">
        <v>366</v>
      </c>
      <c r="G643" s="166" t="s">
        <v>6264</v>
      </c>
      <c r="H643" s="166" t="s">
        <v>2524</v>
      </c>
      <c r="I643" s="166" t="s">
        <v>2524</v>
      </c>
      <c r="J643" s="166" t="s">
        <v>8507</v>
      </c>
      <c r="K643" s="166" t="s">
        <v>4518</v>
      </c>
      <c r="L643" s="166" t="s">
        <v>8853</v>
      </c>
      <c r="M643" s="166">
        <v>35602</v>
      </c>
      <c r="N643" s="166" t="str">
        <f>_xlfn.IFNA(VLOOKUP($C643,'20201102 Property'!C:C,1,FALSE),"FR")</f>
        <v>Evaluatie Medische Vragenlijst</v>
      </c>
    </row>
    <row r="644" spans="1:14" x14ac:dyDescent="0.45">
      <c r="A644" s="166" t="s">
        <v>4519</v>
      </c>
      <c r="B644" s="166" t="s">
        <v>6265</v>
      </c>
      <c r="C644" s="166" t="s">
        <v>6266</v>
      </c>
      <c r="D644" s="166" t="s">
        <v>185</v>
      </c>
      <c r="E644" s="166" t="s">
        <v>2524</v>
      </c>
      <c r="F644" s="166" t="s">
        <v>366</v>
      </c>
      <c r="G644" s="166" t="s">
        <v>6264</v>
      </c>
      <c r="H644" s="166" t="s">
        <v>2524</v>
      </c>
      <c r="I644" s="166" t="s">
        <v>2524</v>
      </c>
      <c r="J644" s="166" t="s">
        <v>8507</v>
      </c>
      <c r="K644" s="166" t="s">
        <v>4519</v>
      </c>
      <c r="L644" s="166" t="s">
        <v>8853</v>
      </c>
      <c r="M644" s="166">
        <v>35580</v>
      </c>
      <c r="N644" s="166" t="str">
        <f>_xlfn.IFNA(VLOOKUP($C644,'20201102 Property'!C:C,1,FALSE),"FR")</f>
        <v xml:space="preserve">bijzonderheden risicogedrag of -aandoeningen </v>
      </c>
    </row>
    <row r="645" spans="1:14" x14ac:dyDescent="0.45">
      <c r="A645" s="166" t="s">
        <v>4520</v>
      </c>
      <c r="B645" s="166" t="s">
        <v>6267</v>
      </c>
      <c r="C645" s="166" t="s">
        <v>6268</v>
      </c>
      <c r="D645" s="166" t="s">
        <v>185</v>
      </c>
      <c r="E645" s="166" t="s">
        <v>2524</v>
      </c>
      <c r="F645" s="166" t="s">
        <v>366</v>
      </c>
      <c r="G645" s="166" t="s">
        <v>6264</v>
      </c>
      <c r="H645" s="166" t="s">
        <v>2524</v>
      </c>
      <c r="I645" s="166" t="s">
        <v>2524</v>
      </c>
      <c r="J645" s="166" t="s">
        <v>8507</v>
      </c>
      <c r="K645" s="166" t="s">
        <v>4520</v>
      </c>
      <c r="L645" s="166" t="s">
        <v>8853</v>
      </c>
      <c r="M645" s="166">
        <v>35593</v>
      </c>
      <c r="N645" s="166" t="str">
        <f>_xlfn.IFNA(VLOOKUP($C645,'20201102 Property'!C:C,1,FALSE),"FR")</f>
        <v xml:space="preserve">bijzonderheden genetisch risico </v>
      </c>
    </row>
    <row r="646" spans="1:14" x14ac:dyDescent="0.45">
      <c r="A646" s="166" t="s">
        <v>4521</v>
      </c>
      <c r="B646" s="166" t="s">
        <v>6269</v>
      </c>
      <c r="C646" s="166" t="s">
        <v>6270</v>
      </c>
      <c r="D646" s="166" t="s">
        <v>185</v>
      </c>
      <c r="E646" s="166" t="s">
        <v>2524</v>
      </c>
      <c r="F646" s="166" t="s">
        <v>2798</v>
      </c>
      <c r="G646" s="166" t="s">
        <v>6264</v>
      </c>
      <c r="H646" s="166" t="s">
        <v>2524</v>
      </c>
      <c r="I646" s="166" t="s">
        <v>2524</v>
      </c>
      <c r="J646" s="166" t="s">
        <v>8507</v>
      </c>
      <c r="K646" s="166" t="s">
        <v>4521</v>
      </c>
      <c r="L646" s="166" t="s">
        <v>8853</v>
      </c>
      <c r="M646" s="166">
        <v>1873733</v>
      </c>
      <c r="N646" s="166" t="str">
        <f>_xlfn.IFNA(VLOOKUP($C646,'20201102 Property'!C:C,1,FALSE),"FR")</f>
        <v>bijzonderheden etniciteit</v>
      </c>
    </row>
    <row r="647" spans="1:14" x14ac:dyDescent="0.45">
      <c r="A647" s="166" t="s">
        <v>4522</v>
      </c>
      <c r="B647" s="166" t="s">
        <v>6271</v>
      </c>
      <c r="C647" s="166" t="s">
        <v>6272</v>
      </c>
      <c r="D647" s="166" t="s">
        <v>185</v>
      </c>
      <c r="E647" s="166" t="s">
        <v>2524</v>
      </c>
      <c r="F647" s="166" t="s">
        <v>2798</v>
      </c>
      <c r="G647" s="166" t="s">
        <v>2524</v>
      </c>
      <c r="H647" s="166" t="s">
        <v>2524</v>
      </c>
      <c r="I647" s="166" t="s">
        <v>2524</v>
      </c>
      <c r="J647" s="166" t="s">
        <v>8507</v>
      </c>
      <c r="K647" s="166" t="s">
        <v>4522</v>
      </c>
      <c r="L647" s="166" t="s">
        <v>8853</v>
      </c>
      <c r="M647" s="166">
        <v>1927048</v>
      </c>
      <c r="N647" s="166" t="str">
        <f>_xlfn.IFNA(VLOOKUP($C647,'20201102 Property'!C:C,1,FALSE),"FR")</f>
        <v>Interpretatie van NAT Testen bij cord blood</v>
      </c>
    </row>
    <row r="648" spans="1:14" x14ac:dyDescent="0.45">
      <c r="A648" s="166" t="s">
        <v>6273</v>
      </c>
      <c r="B648" s="166" t="s">
        <v>6274</v>
      </c>
      <c r="C648" s="166" t="s">
        <v>8872</v>
      </c>
      <c r="D648" s="166" t="s">
        <v>1246</v>
      </c>
      <c r="E648" s="166" t="s">
        <v>7765</v>
      </c>
      <c r="F648" s="166" t="s">
        <v>366</v>
      </c>
      <c r="G648" s="166" t="s">
        <v>2524</v>
      </c>
      <c r="H648" s="166" t="s">
        <v>2524</v>
      </c>
      <c r="I648" s="166" t="s">
        <v>2524</v>
      </c>
      <c r="J648" s="166" t="s">
        <v>8507</v>
      </c>
      <c r="K648" s="166" t="s">
        <v>6273</v>
      </c>
      <c r="L648" s="166" t="s">
        <v>2524</v>
      </c>
      <c r="M648" s="166">
        <v>4350106</v>
      </c>
      <c r="N648" s="166" t="str">
        <f>_xlfn.IFNA(VLOOKUP($C648,'20201102 Property'!C:C,1,FALSE),"FR")</f>
        <v xml:space="preserve">     % Neutrophils      _x001B_(s0p16h8.5v0s0boT(Ref. 34 - 60)</v>
      </c>
    </row>
    <row r="649" spans="1:14" x14ac:dyDescent="0.45">
      <c r="A649" s="166" t="s">
        <v>4523</v>
      </c>
      <c r="B649" s="166" t="s">
        <v>6274</v>
      </c>
      <c r="C649" s="166" t="s">
        <v>6274</v>
      </c>
      <c r="D649" s="166" t="s">
        <v>1246</v>
      </c>
      <c r="E649" s="166" t="s">
        <v>7765</v>
      </c>
      <c r="F649" s="166" t="s">
        <v>366</v>
      </c>
      <c r="G649" s="166" t="s">
        <v>2524</v>
      </c>
      <c r="H649" s="166" t="s">
        <v>2524</v>
      </c>
      <c r="I649" s="166" t="s">
        <v>2524</v>
      </c>
      <c r="J649" s="166" t="s">
        <v>8507</v>
      </c>
      <c r="K649" s="166" t="s">
        <v>4523</v>
      </c>
      <c r="L649" s="166" t="s">
        <v>2524</v>
      </c>
      <c r="M649" s="166">
        <v>2358209</v>
      </c>
      <c r="N649" s="166" t="str">
        <f>_xlfn.IFNA(VLOOKUP($C649,'20201102 Property'!C:C,1,FALSE),"FR")</f>
        <v>% Neutrofielen</v>
      </c>
    </row>
    <row r="650" spans="1:14" x14ac:dyDescent="0.45">
      <c r="A650" s="166" t="s">
        <v>4524</v>
      </c>
      <c r="B650" s="166" t="s">
        <v>6275</v>
      </c>
      <c r="C650" s="166" t="s">
        <v>6276</v>
      </c>
      <c r="D650" s="166" t="s">
        <v>1246</v>
      </c>
      <c r="E650" s="166" t="s">
        <v>7765</v>
      </c>
      <c r="F650" s="166" t="s">
        <v>366</v>
      </c>
      <c r="G650" s="166" t="s">
        <v>2524</v>
      </c>
      <c r="H650" s="166" t="s">
        <v>2524</v>
      </c>
      <c r="I650" s="166" t="s">
        <v>2524</v>
      </c>
      <c r="J650" s="166" t="s">
        <v>8507</v>
      </c>
      <c r="K650" s="166" t="s">
        <v>4524</v>
      </c>
      <c r="L650" s="166" t="s">
        <v>2524</v>
      </c>
      <c r="M650" s="166">
        <v>1987153</v>
      </c>
      <c r="N650" s="166" t="str">
        <f>_xlfn.IFNA(VLOOKUP($C650,'20201102 Property'!C:C,1,FALSE),"FR")</f>
        <v xml:space="preserve">% Gekernde rode bloedcellen </v>
      </c>
    </row>
    <row r="651" spans="1:14" x14ac:dyDescent="0.45">
      <c r="A651" s="166" t="s">
        <v>4525</v>
      </c>
      <c r="B651" s="166" t="s">
        <v>6277</v>
      </c>
      <c r="C651" s="166" t="s">
        <v>6278</v>
      </c>
      <c r="D651" s="166" t="s">
        <v>185</v>
      </c>
      <c r="E651" s="166" t="s">
        <v>2524</v>
      </c>
      <c r="F651" s="166" t="s">
        <v>366</v>
      </c>
      <c r="G651" s="166" t="s">
        <v>2524</v>
      </c>
      <c r="H651" s="166" t="s">
        <v>2524</v>
      </c>
      <c r="I651" s="166" t="s">
        <v>2524</v>
      </c>
      <c r="J651" s="166" t="s">
        <v>2524</v>
      </c>
      <c r="K651" s="166" t="s">
        <v>4525</v>
      </c>
      <c r="L651" s="166" t="s">
        <v>2524</v>
      </c>
      <c r="M651" s="166">
        <v>36603</v>
      </c>
      <c r="N651" s="166" t="str">
        <f>_xlfn.IFNA(VLOOKUP($C651,'20201102 Property'!C:C,1,FALSE),"FR")</f>
        <v>Navelstrengbloed opgestuurd:</v>
      </c>
    </row>
    <row r="652" spans="1:14" x14ac:dyDescent="0.45">
      <c r="A652" s="166" t="s">
        <v>4526</v>
      </c>
      <c r="B652" s="166" t="s">
        <v>6277</v>
      </c>
      <c r="C652" s="166" t="s">
        <v>6279</v>
      </c>
      <c r="D652" s="166" t="s">
        <v>1357</v>
      </c>
      <c r="E652" s="166" t="s">
        <v>2524</v>
      </c>
      <c r="F652" s="166" t="s">
        <v>366</v>
      </c>
      <c r="G652" s="166" t="s">
        <v>6280</v>
      </c>
      <c r="H652" s="166" t="s">
        <v>2524</v>
      </c>
      <c r="I652" s="166" t="s">
        <v>2524</v>
      </c>
      <c r="J652" s="166" t="s">
        <v>8507</v>
      </c>
      <c r="K652" s="166" t="s">
        <v>4526</v>
      </c>
      <c r="L652" s="166" t="s">
        <v>2524</v>
      </c>
      <c r="M652" s="166">
        <v>53967</v>
      </c>
      <c r="N652" s="166" t="str">
        <f>_xlfn.IFNA(VLOOKUP($C652,'20201102 Property'!C:C,1,FALSE),"FR")</f>
        <v>Cord blood unit shipped</v>
      </c>
    </row>
    <row r="653" spans="1:14" x14ac:dyDescent="0.45">
      <c r="A653" s="166" t="s">
        <v>4527</v>
      </c>
      <c r="B653" s="166" t="s">
        <v>6281</v>
      </c>
      <c r="C653" s="166" t="s">
        <v>6282</v>
      </c>
      <c r="D653" s="166" t="s">
        <v>185</v>
      </c>
      <c r="E653" s="166" t="s">
        <v>2524</v>
      </c>
      <c r="F653" s="166" t="s">
        <v>366</v>
      </c>
      <c r="G653" s="166" t="s">
        <v>2524</v>
      </c>
      <c r="H653" s="166" t="s">
        <v>2524</v>
      </c>
      <c r="I653" s="166" t="s">
        <v>2524</v>
      </c>
      <c r="J653" s="166" t="s">
        <v>8507</v>
      </c>
      <c r="K653" s="166" t="s">
        <v>4527</v>
      </c>
      <c r="L653" s="166" t="s">
        <v>2524</v>
      </c>
      <c r="M653" s="166">
        <v>36609</v>
      </c>
      <c r="N653" s="166" t="str">
        <f>_xlfn.IFNA(VLOOKUP($C653,'20201102 Property'!C:C,1,FALSE),"FR")</f>
        <v>DNA opgestuurd:</v>
      </c>
    </row>
    <row r="654" spans="1:14" x14ac:dyDescent="0.45">
      <c r="A654" s="166" t="s">
        <v>4528</v>
      </c>
      <c r="B654" s="166" t="s">
        <v>6281</v>
      </c>
      <c r="C654" s="166" t="s">
        <v>6282</v>
      </c>
      <c r="D654" s="166" t="s">
        <v>1357</v>
      </c>
      <c r="E654" s="166" t="s">
        <v>2524</v>
      </c>
      <c r="F654" s="166" t="s">
        <v>366</v>
      </c>
      <c r="G654" s="166" t="s">
        <v>102</v>
      </c>
      <c r="H654" s="166" t="s">
        <v>2524</v>
      </c>
      <c r="I654" s="166" t="s">
        <v>2524</v>
      </c>
      <c r="J654" s="166" t="s">
        <v>8507</v>
      </c>
      <c r="K654" s="166" t="s">
        <v>4528</v>
      </c>
      <c r="L654" s="166" t="s">
        <v>2524</v>
      </c>
      <c r="M654" s="166">
        <v>53976</v>
      </c>
      <c r="N654" s="166" t="str">
        <f>_xlfn.IFNA(VLOOKUP($C654,'20201102 Property'!C:C,1,FALSE),"FR")</f>
        <v>DNA opgestuurd:</v>
      </c>
    </row>
    <row r="655" spans="1:14" x14ac:dyDescent="0.45">
      <c r="A655" s="166" t="s">
        <v>4529</v>
      </c>
      <c r="B655" s="166" t="s">
        <v>6283</v>
      </c>
      <c r="C655" s="166" t="s">
        <v>6284</v>
      </c>
      <c r="D655" s="166" t="s">
        <v>1357</v>
      </c>
      <c r="E655" s="166" t="s">
        <v>2524</v>
      </c>
      <c r="F655" s="166" t="s">
        <v>366</v>
      </c>
      <c r="G655" s="166" t="s">
        <v>102</v>
      </c>
      <c r="H655" s="166" t="s">
        <v>2524</v>
      </c>
      <c r="I655" s="166" t="s">
        <v>2524</v>
      </c>
      <c r="J655" s="166" t="s">
        <v>8507</v>
      </c>
      <c r="K655" s="166" t="s">
        <v>4529</v>
      </c>
      <c r="L655" s="166" t="s">
        <v>2524</v>
      </c>
      <c r="M655" s="166">
        <v>256575</v>
      </c>
      <c r="N655" s="166" t="str">
        <f>_xlfn.IFNA(VLOOKUP($C655,'20201102 Property'!C:C,1,FALSE),"FR")</f>
        <v>serum moeder opgestuurd:</v>
      </c>
    </row>
    <row r="656" spans="1:14" x14ac:dyDescent="0.45">
      <c r="A656" s="166" t="s">
        <v>4530</v>
      </c>
      <c r="B656" s="166" t="s">
        <v>6285</v>
      </c>
      <c r="C656" s="166" t="s">
        <v>6286</v>
      </c>
      <c r="D656" s="166" t="s">
        <v>1357</v>
      </c>
      <c r="E656" s="166" t="s">
        <v>2524</v>
      </c>
      <c r="F656" s="166" t="s">
        <v>366</v>
      </c>
      <c r="G656" s="166" t="s">
        <v>2524</v>
      </c>
      <c r="H656" s="166" t="s">
        <v>2524</v>
      </c>
      <c r="I656" s="166" t="s">
        <v>2524</v>
      </c>
      <c r="J656" s="166" t="s">
        <v>8507</v>
      </c>
      <c r="K656" s="166" t="s">
        <v>4530</v>
      </c>
      <c r="L656" s="166" t="s">
        <v>2524</v>
      </c>
      <c r="M656" s="166">
        <v>2358475</v>
      </c>
      <c r="N656" s="166" t="str">
        <f>_xlfn.IFNA(VLOOKUP($C656,'20201102 Property'!C:C,1,FALSE),"FR")</f>
        <v>Toestelnummer Optipress</v>
      </c>
    </row>
    <row r="657" spans="1:14" x14ac:dyDescent="0.45">
      <c r="A657" s="166" t="s">
        <v>4531</v>
      </c>
      <c r="B657" s="166" t="s">
        <v>6287</v>
      </c>
      <c r="C657" s="166" t="s">
        <v>6288</v>
      </c>
      <c r="D657" s="166" t="s">
        <v>1357</v>
      </c>
      <c r="E657" s="166" t="s">
        <v>2524</v>
      </c>
      <c r="F657" s="166" t="s">
        <v>366</v>
      </c>
      <c r="G657" s="166" t="s">
        <v>2524</v>
      </c>
      <c r="H657" s="166" t="s">
        <v>2524</v>
      </c>
      <c r="I657" s="166" t="s">
        <v>2524</v>
      </c>
      <c r="J657" s="166" t="s">
        <v>8507</v>
      </c>
      <c r="K657" s="166" t="s">
        <v>4531</v>
      </c>
      <c r="L657" s="166" t="s">
        <v>2524</v>
      </c>
      <c r="M657" s="166">
        <v>2358480</v>
      </c>
      <c r="N657" s="166" t="str">
        <f>_xlfn.IFNA(VLOOKUP($C657,'20201102 Property'!C:C,1,FALSE),"FR")</f>
        <v>Toestelnummer Overwrap bag sealer met air purger tool</v>
      </c>
    </row>
    <row r="658" spans="1:14" x14ac:dyDescent="0.45">
      <c r="A658" s="166" t="s">
        <v>4532</v>
      </c>
      <c r="B658" s="166" t="s">
        <v>6289</v>
      </c>
      <c r="C658" s="166" t="s">
        <v>6290</v>
      </c>
      <c r="D658" s="166" t="s">
        <v>185</v>
      </c>
      <c r="E658" s="166" t="s">
        <v>2524</v>
      </c>
      <c r="F658" s="166" t="s">
        <v>366</v>
      </c>
      <c r="G658" s="166" t="s">
        <v>2524</v>
      </c>
      <c r="H658" s="166" t="s">
        <v>2524</v>
      </c>
      <c r="I658" s="166" t="s">
        <v>2524</v>
      </c>
      <c r="J658" s="166" t="s">
        <v>8507</v>
      </c>
      <c r="K658" s="166" t="s">
        <v>4532</v>
      </c>
      <c r="L658" s="166" t="s">
        <v>2524</v>
      </c>
      <c r="M658" s="166">
        <v>117692</v>
      </c>
      <c r="N658" s="166" t="str">
        <f>_xlfn.IFNA(VLOOKUP($C658,'20201102 Property'!C:C,1,FALSE),"FR")</f>
        <v>Plasma sample included</v>
      </c>
    </row>
    <row r="659" spans="1:14" x14ac:dyDescent="0.45">
      <c r="A659" s="166" t="s">
        <v>6291</v>
      </c>
      <c r="B659" s="166" t="s">
        <v>6292</v>
      </c>
      <c r="C659" s="166" t="s">
        <v>8873</v>
      </c>
      <c r="D659" s="166" t="s">
        <v>1246</v>
      </c>
      <c r="F659" s="166" t="s">
        <v>366</v>
      </c>
      <c r="G659" s="166" t="s">
        <v>2524</v>
      </c>
      <c r="H659" s="166" t="s">
        <v>2524</v>
      </c>
      <c r="I659" s="166" t="s">
        <v>2524</v>
      </c>
      <c r="J659" s="166" t="s">
        <v>8507</v>
      </c>
      <c r="K659" s="166" t="s">
        <v>6291</v>
      </c>
      <c r="L659" s="166" t="s">
        <v>2524</v>
      </c>
      <c r="M659" s="166">
        <v>4350121</v>
      </c>
      <c r="N659" s="166" t="str">
        <f>_xlfn.IFNA(VLOOKUP($C659,'20201102 Property'!C:C,1,FALSE),"FR")</f>
        <v>Platelets /µL _x001B_(s0p16h8.5v0s0boT(Ref. 190000 - 347000)</v>
      </c>
    </row>
    <row r="660" spans="1:14" x14ac:dyDescent="0.45">
      <c r="A660" s="166" t="s">
        <v>4533</v>
      </c>
      <c r="B660" s="166" t="s">
        <v>6292</v>
      </c>
      <c r="C660" s="166" t="s">
        <v>6293</v>
      </c>
      <c r="D660" s="166" t="s">
        <v>1246</v>
      </c>
      <c r="F660" s="166" t="s">
        <v>366</v>
      </c>
      <c r="G660" s="166" t="s">
        <v>2524</v>
      </c>
      <c r="H660" s="166" t="s">
        <v>2524</v>
      </c>
      <c r="I660" s="166" t="s">
        <v>2524</v>
      </c>
      <c r="J660" s="166" t="s">
        <v>8507</v>
      </c>
      <c r="K660" s="166" t="s">
        <v>4533</v>
      </c>
      <c r="L660" s="166" t="s">
        <v>2524</v>
      </c>
      <c r="M660" s="166">
        <v>2358196</v>
      </c>
      <c r="N660" s="166" t="str">
        <f>_xlfn.IFNA(VLOOKUP($C660,'20201102 Property'!C:C,1,FALSE),"FR")</f>
        <v>Trombocyten per microliter</v>
      </c>
    </row>
    <row r="661" spans="1:14" x14ac:dyDescent="0.45">
      <c r="A661" s="166" t="s">
        <v>4534</v>
      </c>
      <c r="B661" s="166" t="s">
        <v>6294</v>
      </c>
      <c r="C661" s="166" t="s">
        <v>6295</v>
      </c>
      <c r="D661" s="166" t="s">
        <v>185</v>
      </c>
      <c r="E661" s="166" t="s">
        <v>2524</v>
      </c>
      <c r="F661" s="166" t="s">
        <v>366</v>
      </c>
      <c r="G661" s="166" t="s">
        <v>6106</v>
      </c>
      <c r="H661" s="166" t="s">
        <v>2524</v>
      </c>
      <c r="I661" s="166" t="s">
        <v>2524</v>
      </c>
      <c r="J661" s="166" t="s">
        <v>8507</v>
      </c>
      <c r="K661" s="166" t="s">
        <v>4534</v>
      </c>
      <c r="L661" s="166" t="s">
        <v>2524</v>
      </c>
      <c r="M661" s="166">
        <v>37252</v>
      </c>
      <c r="N661" s="166" t="str">
        <f>_xlfn.IFNA(VLOOKUP($C661,'20201102 Property'!C:C,1,FALSE),"FR")</f>
        <v>procedureafwijkingen tijdens afname</v>
      </c>
    </row>
    <row r="662" spans="1:14" x14ac:dyDescent="0.45">
      <c r="A662" s="166" t="s">
        <v>4535</v>
      </c>
      <c r="B662" s="166" t="s">
        <v>6296</v>
      </c>
      <c r="C662" s="166" t="s">
        <v>6297</v>
      </c>
      <c r="D662" s="166" t="s">
        <v>1246</v>
      </c>
      <c r="E662" s="166" t="s">
        <v>6298</v>
      </c>
      <c r="F662" s="166" t="s">
        <v>366</v>
      </c>
      <c r="G662" s="166" t="s">
        <v>6299</v>
      </c>
      <c r="H662" s="166" t="s">
        <v>2524</v>
      </c>
      <c r="I662" s="166" t="s">
        <v>2524</v>
      </c>
      <c r="J662" s="166" t="s">
        <v>8507</v>
      </c>
      <c r="K662" s="166" t="s">
        <v>4535</v>
      </c>
      <c r="L662" s="166" t="s">
        <v>8853</v>
      </c>
      <c r="M662" s="166">
        <v>35757</v>
      </c>
      <c r="N662" s="166" t="str">
        <f>_xlfn.IFNA(VLOOKUP($C662,'20201102 Property'!C:C,1,FALSE),"FR")</f>
        <v>02:Zwangerschapsduur</v>
      </c>
    </row>
    <row r="663" spans="1:14" x14ac:dyDescent="0.45">
      <c r="A663" s="166" t="s">
        <v>4536</v>
      </c>
      <c r="B663" s="166" t="s">
        <v>6300</v>
      </c>
      <c r="C663" s="166" t="s">
        <v>6301</v>
      </c>
      <c r="D663" s="166" t="s">
        <v>185</v>
      </c>
      <c r="E663" s="166" t="s">
        <v>2524</v>
      </c>
      <c r="F663" s="166" t="s">
        <v>366</v>
      </c>
      <c r="G663" s="166" t="s">
        <v>6299</v>
      </c>
      <c r="H663" s="166" t="s">
        <v>2524</v>
      </c>
      <c r="I663" s="166" t="s">
        <v>2524</v>
      </c>
      <c r="J663" s="166" t="s">
        <v>8507</v>
      </c>
      <c r="K663" s="166" t="s">
        <v>4536</v>
      </c>
      <c r="L663" s="166" t="s">
        <v>8853</v>
      </c>
      <c r="M663" s="166">
        <v>35822</v>
      </c>
      <c r="N663" s="166" t="str">
        <f>_xlfn.IFNA(VLOOKUP($C663,'20201102 Property'!C:C,1,FALSE),"FR")</f>
        <v>Evaluatie partusverslag</v>
      </c>
    </row>
    <row r="664" spans="1:14" x14ac:dyDescent="0.45">
      <c r="A664" s="166" t="s">
        <v>4537</v>
      </c>
      <c r="B664" s="166" t="s">
        <v>6302</v>
      </c>
      <c r="C664" s="166" t="s">
        <v>6303</v>
      </c>
      <c r="D664" s="166" t="s">
        <v>185</v>
      </c>
      <c r="E664" s="166" t="s">
        <v>2524</v>
      </c>
      <c r="F664" s="166" t="s">
        <v>366</v>
      </c>
      <c r="G664" s="166" t="s">
        <v>6299</v>
      </c>
      <c r="H664" s="166" t="s">
        <v>2524</v>
      </c>
      <c r="I664" s="166" t="s">
        <v>2524</v>
      </c>
      <c r="J664" s="166" t="s">
        <v>8507</v>
      </c>
      <c r="K664" s="166" t="s">
        <v>4537</v>
      </c>
      <c r="L664" s="166" t="s">
        <v>8853</v>
      </c>
      <c r="M664" s="166">
        <v>35744</v>
      </c>
      <c r="N664" s="166" t="str">
        <f>_xlfn.IFNA(VLOOKUP($C664,'20201102 Property'!C:C,1,FALSE),"FR")</f>
        <v>01:complicaties tijdens zwangerschap ?</v>
      </c>
    </row>
    <row r="665" spans="1:14" x14ac:dyDescent="0.45">
      <c r="A665" s="166" t="s">
        <v>4538</v>
      </c>
      <c r="B665" s="166" t="s">
        <v>6304</v>
      </c>
      <c r="C665" s="166" t="s">
        <v>6305</v>
      </c>
      <c r="D665" s="166" t="s">
        <v>185</v>
      </c>
      <c r="E665" s="166" t="s">
        <v>2524</v>
      </c>
      <c r="F665" s="166" t="s">
        <v>366</v>
      </c>
      <c r="G665" s="166" t="s">
        <v>6299</v>
      </c>
      <c r="H665" s="166" t="s">
        <v>2524</v>
      </c>
      <c r="I665" s="166" t="s">
        <v>2524</v>
      </c>
      <c r="J665" s="166" t="s">
        <v>8507</v>
      </c>
      <c r="K665" s="166" t="s">
        <v>4538</v>
      </c>
      <c r="L665" s="166" t="s">
        <v>2524</v>
      </c>
      <c r="M665" s="166">
        <v>35768</v>
      </c>
      <c r="N665" s="166" t="str">
        <f>_xlfn.IFNA(VLOOKUP($C665,'20201102 Property'!C:C,1,FALSE),"FR")</f>
        <v>03: Vaginale verlossing ?</v>
      </c>
    </row>
    <row r="666" spans="1:14" x14ac:dyDescent="0.45">
      <c r="A666" s="166" t="s">
        <v>4539</v>
      </c>
      <c r="B666" s="166" t="s">
        <v>6306</v>
      </c>
      <c r="C666" s="166" t="s">
        <v>6307</v>
      </c>
      <c r="D666" s="166" t="s">
        <v>185</v>
      </c>
      <c r="E666" s="166" t="s">
        <v>2524</v>
      </c>
      <c r="F666" s="166" t="s">
        <v>366</v>
      </c>
      <c r="G666" s="166" t="s">
        <v>6299</v>
      </c>
      <c r="H666" s="166" t="s">
        <v>2524</v>
      </c>
      <c r="I666" s="166" t="s">
        <v>2524</v>
      </c>
      <c r="J666" s="166" t="s">
        <v>8507</v>
      </c>
      <c r="K666" s="166" t="s">
        <v>4539</v>
      </c>
      <c r="L666" s="166" t="s">
        <v>2524</v>
      </c>
      <c r="M666" s="166">
        <v>35777</v>
      </c>
      <c r="N666" s="166" t="str">
        <f>_xlfn.IFNA(VLOOKUP($C666,'20201102 Property'!C:C,1,FALSE),"FR")</f>
        <v>04: Meerlingenzwangerschap?</v>
      </c>
    </row>
    <row r="667" spans="1:14" x14ac:dyDescent="0.45">
      <c r="A667" s="166" t="s">
        <v>4540</v>
      </c>
      <c r="B667" s="166" t="s">
        <v>6308</v>
      </c>
      <c r="C667" s="166" t="s">
        <v>6309</v>
      </c>
      <c r="D667" s="166" t="s">
        <v>185</v>
      </c>
      <c r="E667" s="166" t="s">
        <v>2524</v>
      </c>
      <c r="F667" s="166" t="s">
        <v>366</v>
      </c>
      <c r="G667" s="166" t="s">
        <v>6299</v>
      </c>
      <c r="H667" s="166" t="s">
        <v>2524</v>
      </c>
      <c r="I667" s="166" t="s">
        <v>2524</v>
      </c>
      <c r="J667" s="166" t="s">
        <v>8507</v>
      </c>
      <c r="K667" s="166" t="s">
        <v>4540</v>
      </c>
      <c r="L667" s="166" t="s">
        <v>8853</v>
      </c>
      <c r="M667" s="166">
        <v>35786</v>
      </c>
      <c r="N667" s="166" t="str">
        <f>_xlfn.IFNA(VLOOKUP($C667,'20201102 Property'!C:C,1,FALSE),"FR")</f>
        <v>05: Meconium in vruchtwater ?</v>
      </c>
    </row>
    <row r="668" spans="1:14" x14ac:dyDescent="0.45">
      <c r="A668" s="166" t="s">
        <v>4541</v>
      </c>
      <c r="B668" s="166" t="s">
        <v>6310</v>
      </c>
      <c r="C668" s="166" t="s">
        <v>6311</v>
      </c>
      <c r="D668" s="166" t="s">
        <v>185</v>
      </c>
      <c r="E668" s="166" t="s">
        <v>2524</v>
      </c>
      <c r="F668" s="166" t="s">
        <v>366</v>
      </c>
      <c r="G668" s="166" t="s">
        <v>6299</v>
      </c>
      <c r="H668" s="166" t="s">
        <v>2524</v>
      </c>
      <c r="I668" s="166" t="s">
        <v>2524</v>
      </c>
      <c r="J668" s="166" t="s">
        <v>8507</v>
      </c>
      <c r="K668" s="166" t="s">
        <v>4541</v>
      </c>
      <c r="L668" s="166" t="s">
        <v>8853</v>
      </c>
      <c r="M668" s="166">
        <v>35795</v>
      </c>
      <c r="N668" s="166" t="str">
        <f>_xlfn.IFNA(VLOOKUP($C668,'20201102 Property'!C:C,1,FALSE),"FR")</f>
        <v>06: Vliezen gebroken &gt;24 uur voor bevalling ?</v>
      </c>
    </row>
    <row r="669" spans="1:14" x14ac:dyDescent="0.45">
      <c r="A669" s="166" t="s">
        <v>4542</v>
      </c>
      <c r="B669" s="166" t="s">
        <v>6312</v>
      </c>
      <c r="C669" s="166" t="s">
        <v>6313</v>
      </c>
      <c r="D669" s="166" t="s">
        <v>185</v>
      </c>
      <c r="E669" s="166" t="s">
        <v>2524</v>
      </c>
      <c r="F669" s="166" t="s">
        <v>366</v>
      </c>
      <c r="G669" s="166" t="s">
        <v>6299</v>
      </c>
      <c r="H669" s="166" t="s">
        <v>2524</v>
      </c>
      <c r="I669" s="166" t="s">
        <v>2524</v>
      </c>
      <c r="J669" s="166" t="s">
        <v>8507</v>
      </c>
      <c r="K669" s="166" t="s">
        <v>4542</v>
      </c>
      <c r="L669" s="166" t="s">
        <v>8853</v>
      </c>
      <c r="M669" s="166">
        <v>35804</v>
      </c>
      <c r="N669" s="166" t="str">
        <f>_xlfn.IFNA(VLOOKUP($C669,'20201102 Property'!C:C,1,FALSE),"FR")</f>
        <v>07: Perinatale koorts (&gt;38,5°C) bij moeder ?</v>
      </c>
    </row>
    <row r="670" spans="1:14" x14ac:dyDescent="0.45">
      <c r="A670" s="166" t="s">
        <v>4543</v>
      </c>
      <c r="B670" s="166" t="s">
        <v>6314</v>
      </c>
      <c r="C670" s="166" t="s">
        <v>6315</v>
      </c>
      <c r="D670" s="166" t="s">
        <v>185</v>
      </c>
      <c r="E670" s="166" t="s">
        <v>2524</v>
      </c>
      <c r="F670" s="166" t="s">
        <v>366</v>
      </c>
      <c r="G670" s="166" t="s">
        <v>6299</v>
      </c>
      <c r="H670" s="166" t="s">
        <v>2524</v>
      </c>
      <c r="I670" s="166" t="s">
        <v>2524</v>
      </c>
      <c r="J670" s="166" t="s">
        <v>8507</v>
      </c>
      <c r="K670" s="166" t="s">
        <v>4543</v>
      </c>
      <c r="L670" s="166" t="s">
        <v>8853</v>
      </c>
      <c r="M670" s="166">
        <v>35813</v>
      </c>
      <c r="N670" s="166" t="str">
        <f>_xlfn.IFNA(VLOOKUP($C670,'20201102 Property'!C:C,1,FALSE),"FR")</f>
        <v>08: Antibiotica toegediend tot 48 uur voor geboorte ?</v>
      </c>
    </row>
    <row r="671" spans="1:14" x14ac:dyDescent="0.45">
      <c r="A671" s="166" t="s">
        <v>4544</v>
      </c>
      <c r="B671" s="166" t="s">
        <v>6316</v>
      </c>
      <c r="C671" s="166" t="s">
        <v>6317</v>
      </c>
      <c r="D671" s="166" t="s">
        <v>1246</v>
      </c>
      <c r="F671" s="166" t="s">
        <v>366</v>
      </c>
      <c r="G671" s="166" t="s">
        <v>2524</v>
      </c>
      <c r="H671" s="166" t="s">
        <v>2524</v>
      </c>
      <c r="I671" s="166" t="s">
        <v>2524</v>
      </c>
      <c r="J671" s="166" t="s">
        <v>8507</v>
      </c>
      <c r="K671" s="166" t="s">
        <v>4544</v>
      </c>
      <c r="L671" s="166" t="s">
        <v>2524</v>
      </c>
      <c r="M671" s="166">
        <v>36185</v>
      </c>
      <c r="N671" s="166" t="str">
        <f>_xlfn.IFNA(VLOOKUP($C671,'20201102 Property'!C:C,1,FALSE),"FR")</f>
        <v xml:space="preserve"> WBC recovery after volume reduction</v>
      </c>
    </row>
    <row r="672" spans="1:14" x14ac:dyDescent="0.45">
      <c r="A672" s="166" t="s">
        <v>4545</v>
      </c>
      <c r="B672" s="166" t="s">
        <v>6318</v>
      </c>
      <c r="C672" s="166" t="s">
        <v>6319</v>
      </c>
      <c r="D672" s="166" t="s">
        <v>1246</v>
      </c>
      <c r="F672" s="166" t="s">
        <v>366</v>
      </c>
      <c r="G672" s="166" t="s">
        <v>2524</v>
      </c>
      <c r="H672" s="166" t="s">
        <v>2524</v>
      </c>
      <c r="I672" s="166" t="s">
        <v>2524</v>
      </c>
      <c r="J672" s="166" t="s">
        <v>8507</v>
      </c>
      <c r="K672" s="166" t="s">
        <v>4545</v>
      </c>
      <c r="L672" s="166" t="s">
        <v>2524</v>
      </c>
      <c r="M672" s="166">
        <v>36250</v>
      </c>
      <c r="N672" s="166" t="str">
        <f>_xlfn.IFNA(VLOOKUP($C672,'20201102 Property'!C:C,1,FALSE),"FR")</f>
        <v>WBC recovery(collection-final product)</v>
      </c>
    </row>
    <row r="673" spans="1:14" x14ac:dyDescent="0.45">
      <c r="A673" s="166" t="s">
        <v>4546</v>
      </c>
      <c r="B673" s="166" t="s">
        <v>6320</v>
      </c>
      <c r="C673" s="166" t="s">
        <v>6321</v>
      </c>
      <c r="D673" s="166" t="s">
        <v>1246</v>
      </c>
      <c r="F673" s="166" t="s">
        <v>366</v>
      </c>
      <c r="G673" s="166" t="s">
        <v>2524</v>
      </c>
      <c r="H673" s="166" t="s">
        <v>2524</v>
      </c>
      <c r="I673" s="166" t="s">
        <v>2524</v>
      </c>
      <c r="J673" s="166" t="s">
        <v>8507</v>
      </c>
      <c r="K673" s="166" t="s">
        <v>4546</v>
      </c>
      <c r="L673" s="166" t="s">
        <v>2524</v>
      </c>
      <c r="M673" s="166">
        <v>36255</v>
      </c>
      <c r="N673" s="166" t="str">
        <f>_xlfn.IFNA(VLOOKUP($C673,'20201102 Property'!C:C,1,FALSE),"FR")</f>
        <v>WBC recovery (before and after freezing)</v>
      </c>
    </row>
    <row r="674" spans="1:14" x14ac:dyDescent="0.45">
      <c r="A674" s="166" t="s">
        <v>6322</v>
      </c>
      <c r="B674" s="166" t="s">
        <v>6323</v>
      </c>
      <c r="C674" s="166" t="s">
        <v>6324</v>
      </c>
      <c r="D674" s="166" t="s">
        <v>1246</v>
      </c>
      <c r="F674" s="166" t="s">
        <v>366</v>
      </c>
      <c r="G674" s="166" t="s">
        <v>2524</v>
      </c>
      <c r="H674" s="166" t="s">
        <v>2524</v>
      </c>
      <c r="I674" s="166" t="s">
        <v>2524</v>
      </c>
      <c r="J674" s="166" t="s">
        <v>8507</v>
      </c>
      <c r="K674" s="166" t="s">
        <v>6322</v>
      </c>
      <c r="L674" s="166" t="s">
        <v>2524</v>
      </c>
      <c r="M674" s="166">
        <v>4729219</v>
      </c>
      <c r="N674" s="166" t="str">
        <f>_xlfn.IFNA(VLOOKUP($C674,'20201102 Property'!C:C,1,FALSE),"FR")</f>
        <v>FR</v>
      </c>
    </row>
    <row r="675" spans="1:14" x14ac:dyDescent="0.45">
      <c r="A675" s="166" t="s">
        <v>4547</v>
      </c>
      <c r="B675" s="166" t="s">
        <v>6325</v>
      </c>
      <c r="C675" s="166" t="s">
        <v>6326</v>
      </c>
      <c r="D675" s="166" t="s">
        <v>185</v>
      </c>
      <c r="E675" s="166" t="s">
        <v>2524</v>
      </c>
      <c r="F675" s="166" t="s">
        <v>2798</v>
      </c>
      <c r="G675" s="166" t="s">
        <v>2524</v>
      </c>
      <c r="H675" s="166" t="s">
        <v>2524</v>
      </c>
      <c r="I675" s="166" t="s">
        <v>2524</v>
      </c>
      <c r="J675" s="166" t="s">
        <v>8507</v>
      </c>
      <c r="K675" s="166" t="s">
        <v>4547</v>
      </c>
      <c r="L675" s="166" t="s">
        <v>2524</v>
      </c>
      <c r="M675" s="166">
        <v>1873597</v>
      </c>
      <c r="N675" s="166" t="str">
        <f>_xlfn.IFNA(VLOOKUP($C675,'20201102 Property'!C:C,1,FALSE),"FR")</f>
        <v>Toestemming om Cord  Blood als research te gebruiken ?</v>
      </c>
    </row>
    <row r="676" spans="1:14" x14ac:dyDescent="0.45">
      <c r="A676" s="166" t="s">
        <v>7727</v>
      </c>
      <c r="B676" s="166" t="s">
        <v>7727</v>
      </c>
      <c r="C676" s="166" t="s">
        <v>7728</v>
      </c>
      <c r="D676" s="166" t="s">
        <v>1357</v>
      </c>
      <c r="E676" s="166" t="s">
        <v>2524</v>
      </c>
      <c r="F676" s="166" t="s">
        <v>366</v>
      </c>
      <c r="G676" s="166" t="s">
        <v>2524</v>
      </c>
      <c r="H676" s="166" t="s">
        <v>2524</v>
      </c>
      <c r="I676" s="166" t="s">
        <v>2524</v>
      </c>
      <c r="J676" s="166" t="s">
        <v>8507</v>
      </c>
      <c r="K676" s="166" t="s">
        <v>7727</v>
      </c>
      <c r="L676" s="166" t="s">
        <v>2524</v>
      </c>
      <c r="M676" s="166">
        <v>5646647</v>
      </c>
      <c r="N676" s="166" t="str">
        <f>_xlfn.IFNA(VLOOKUP($C676,'20201102 Property'!C:C,1,FALSE),"FR")</f>
        <v>Ingescande labels samenvoegen fracties</v>
      </c>
    </row>
    <row r="677" spans="1:14" x14ac:dyDescent="0.45">
      <c r="A677" s="166" t="s">
        <v>4548</v>
      </c>
      <c r="B677" s="166" t="s">
        <v>6327</v>
      </c>
      <c r="C677" s="166" t="s">
        <v>6328</v>
      </c>
      <c r="D677" s="166" t="s">
        <v>1357</v>
      </c>
      <c r="E677" s="166" t="s">
        <v>2524</v>
      </c>
      <c r="F677" s="166" t="s">
        <v>366</v>
      </c>
      <c r="G677" s="166" t="s">
        <v>2524</v>
      </c>
      <c r="H677" s="166" t="s">
        <v>2524</v>
      </c>
      <c r="I677" s="166" t="s">
        <v>2524</v>
      </c>
      <c r="J677" s="166" t="s">
        <v>8507</v>
      </c>
      <c r="K677" s="166" t="s">
        <v>4548</v>
      </c>
      <c r="L677" s="166" t="s">
        <v>2524</v>
      </c>
      <c r="M677" s="166">
        <v>1992298</v>
      </c>
      <c r="N677" s="166" t="str">
        <f>_xlfn.IFNA(VLOOKUP($C677,'20201102 Property'!C:C,1,FALSE),"FR")</f>
        <v>ingescande labels volumereductie</v>
      </c>
    </row>
    <row r="678" spans="1:14" x14ac:dyDescent="0.45">
      <c r="A678" s="166" t="s">
        <v>4549</v>
      </c>
      <c r="B678" s="166" t="s">
        <v>6329</v>
      </c>
      <c r="C678" s="166" t="s">
        <v>6330</v>
      </c>
      <c r="D678" s="166" t="s">
        <v>1357</v>
      </c>
      <c r="E678" s="166" t="s">
        <v>2524</v>
      </c>
      <c r="F678" s="166" t="s">
        <v>366</v>
      </c>
      <c r="G678" s="166" t="s">
        <v>2524</v>
      </c>
      <c r="H678" s="166" t="s">
        <v>2524</v>
      </c>
      <c r="I678" s="166" t="s">
        <v>2524</v>
      </c>
      <c r="J678" s="166" t="s">
        <v>8507</v>
      </c>
      <c r="K678" s="166" t="s">
        <v>4549</v>
      </c>
      <c r="L678" s="166" t="s">
        <v>2524</v>
      </c>
      <c r="M678" s="166">
        <v>1992307</v>
      </c>
      <c r="N678" s="166" t="str">
        <f>_xlfn.IFNA(VLOOKUP($C678,'20201102 Property'!C:C,1,FALSE),"FR")</f>
        <v>ingescande labels vrieszak</v>
      </c>
    </row>
    <row r="679" spans="1:14" x14ac:dyDescent="0.45">
      <c r="A679" s="166" t="s">
        <v>4550</v>
      </c>
      <c r="B679" s="166" t="s">
        <v>4550</v>
      </c>
      <c r="C679" s="166" t="s">
        <v>6331</v>
      </c>
      <c r="D679" s="166" t="s">
        <v>1357</v>
      </c>
      <c r="E679" s="166" t="s">
        <v>2524</v>
      </c>
      <c r="F679" s="166" t="s">
        <v>366</v>
      </c>
      <c r="G679" s="166" t="s">
        <v>102</v>
      </c>
      <c r="H679" s="166" t="s">
        <v>2524</v>
      </c>
      <c r="I679" s="166" t="s">
        <v>2524</v>
      </c>
      <c r="J679" s="166" t="s">
        <v>8507</v>
      </c>
      <c r="K679" s="166" t="s">
        <v>4550</v>
      </c>
      <c r="L679" s="166" t="s">
        <v>2524</v>
      </c>
      <c r="M679" s="166">
        <v>1873704</v>
      </c>
      <c r="N679" s="166" t="str">
        <f>_xlfn.IFNA(VLOOKUP($C679,'20201102 Property'!C:C,1,FALSE),"FR")</f>
        <v>CB segment CT opgestuurd</v>
      </c>
    </row>
    <row r="680" spans="1:14" x14ac:dyDescent="0.45">
      <c r="A680" s="166" t="s">
        <v>7729</v>
      </c>
      <c r="B680" s="166" t="s">
        <v>7730</v>
      </c>
      <c r="C680" s="166" t="s">
        <v>8865</v>
      </c>
      <c r="D680" s="166" t="s">
        <v>1246</v>
      </c>
      <c r="E680" s="166" t="s">
        <v>5543</v>
      </c>
      <c r="F680" s="166" t="s">
        <v>366</v>
      </c>
      <c r="G680" s="166" t="s">
        <v>2524</v>
      </c>
      <c r="H680" s="166" t="s">
        <v>2524</v>
      </c>
      <c r="I680" s="166" t="s">
        <v>2524</v>
      </c>
      <c r="J680" s="166" t="s">
        <v>8507</v>
      </c>
      <c r="K680" s="166" t="s">
        <v>7729</v>
      </c>
      <c r="L680" s="166" t="s">
        <v>2524</v>
      </c>
      <c r="M680" s="166">
        <v>5523052</v>
      </c>
      <c r="N680" s="166" t="str">
        <f>_xlfn.IFNA(VLOOKUP($C680,'20201102 Property'!C:C,1,FALSE),"FR")</f>
        <v>Total number of viable CD34 positive cells (CD34+/7AAD-)(x10^6)</v>
      </c>
    </row>
    <row r="681" spans="1:14" x14ac:dyDescent="0.45">
      <c r="A681" s="166" t="s">
        <v>7731</v>
      </c>
      <c r="B681" s="166" t="s">
        <v>6151</v>
      </c>
      <c r="C681" s="166" t="s">
        <v>7732</v>
      </c>
      <c r="D681" s="166" t="s">
        <v>1246</v>
      </c>
      <c r="E681" s="166" t="s">
        <v>6153</v>
      </c>
      <c r="F681" s="166" t="s">
        <v>366</v>
      </c>
      <c r="G681" s="166" t="s">
        <v>2524</v>
      </c>
      <c r="H681" s="166" t="s">
        <v>2524</v>
      </c>
      <c r="I681" s="166" t="s">
        <v>2524</v>
      </c>
      <c r="J681" s="166" t="s">
        <v>8507</v>
      </c>
      <c r="K681" s="166" t="s">
        <v>7731</v>
      </c>
      <c r="L681" s="166" t="s">
        <v>2524</v>
      </c>
      <c r="M681" s="166">
        <v>5523063</v>
      </c>
      <c r="N681" s="166" t="str">
        <f>_xlfn.IFNA(VLOOKUP($C681,'20201102 Property'!C:C,1,FALSE),"FR")</f>
        <v>CFU GM ( /10^6 cells)</v>
      </c>
    </row>
    <row r="682" spans="1:14" x14ac:dyDescent="0.45">
      <c r="A682" s="166" t="s">
        <v>7733</v>
      </c>
      <c r="B682" s="166" t="s">
        <v>6154</v>
      </c>
      <c r="C682" s="166" t="s">
        <v>7734</v>
      </c>
      <c r="D682" s="166" t="s">
        <v>1246</v>
      </c>
      <c r="E682" s="166" t="s">
        <v>6153</v>
      </c>
      <c r="F682" s="166" t="s">
        <v>366</v>
      </c>
      <c r="G682" s="166" t="s">
        <v>2524</v>
      </c>
      <c r="H682" s="166" t="s">
        <v>2524</v>
      </c>
      <c r="I682" s="166" t="s">
        <v>2524</v>
      </c>
      <c r="J682" s="166" t="s">
        <v>8507</v>
      </c>
      <c r="K682" s="166" t="s">
        <v>7733</v>
      </c>
      <c r="L682" s="166" t="s">
        <v>2524</v>
      </c>
      <c r="M682" s="166">
        <v>5523070</v>
      </c>
      <c r="N682" s="166" t="str">
        <f>_xlfn.IFNA(VLOOKUP($C682,'20201102 Property'!C:C,1,FALSE),"FR")</f>
        <v>CFU total number ( / 10^6 cells)</v>
      </c>
    </row>
    <row r="683" spans="1:14" x14ac:dyDescent="0.45">
      <c r="A683" s="166" t="s">
        <v>4551</v>
      </c>
      <c r="B683" s="166" t="s">
        <v>6332</v>
      </c>
      <c r="C683" s="166" t="s">
        <v>6333</v>
      </c>
      <c r="D683" s="166" t="s">
        <v>185</v>
      </c>
      <c r="E683" s="166" t="s">
        <v>2524</v>
      </c>
      <c r="F683" s="166" t="s">
        <v>366</v>
      </c>
      <c r="G683" s="166" t="s">
        <v>102</v>
      </c>
      <c r="H683" s="166" t="s">
        <v>2524</v>
      </c>
      <c r="I683" s="166" t="s">
        <v>2524</v>
      </c>
      <c r="J683" s="166" t="s">
        <v>8507</v>
      </c>
      <c r="K683" s="166" t="s">
        <v>4551</v>
      </c>
      <c r="L683" s="166" t="s">
        <v>2524</v>
      </c>
      <c r="M683" s="166">
        <v>1987203</v>
      </c>
      <c r="N683" s="166" t="str">
        <f>_xlfn.IFNA(VLOOKUP($C683,'20201102 Property'!C:C,1,FALSE),"FR")</f>
        <v>HLA confirmatory typing</v>
      </c>
    </row>
    <row r="684" spans="1:14" x14ac:dyDescent="0.45">
      <c r="A684" s="166" t="s">
        <v>7735</v>
      </c>
      <c r="B684" s="166" t="s">
        <v>7736</v>
      </c>
      <c r="C684" s="166" t="s">
        <v>7737</v>
      </c>
      <c r="D684" s="166" t="s">
        <v>1246</v>
      </c>
      <c r="E684" s="166" t="s">
        <v>5543</v>
      </c>
      <c r="F684" s="166" t="s">
        <v>366</v>
      </c>
      <c r="G684" s="166" t="s">
        <v>2524</v>
      </c>
      <c r="H684" s="166" t="s">
        <v>2524</v>
      </c>
      <c r="I684" s="166" t="s">
        <v>2524</v>
      </c>
      <c r="J684" s="166" t="s">
        <v>8507</v>
      </c>
      <c r="K684" s="166" t="s">
        <v>7735</v>
      </c>
      <c r="L684" s="166" t="s">
        <v>2524</v>
      </c>
      <c r="M684" s="166">
        <v>6932581</v>
      </c>
      <c r="N684" s="166" t="str">
        <f>_xlfn.IFNA(VLOOKUP($C684,'20201102 Property'!C:C,1,FALSE),"FR")</f>
        <v>Total number of CD34 positive cells (x 10^6)</v>
      </c>
    </row>
    <row r="685" spans="1:14" x14ac:dyDescent="0.45">
      <c r="A685" s="166" t="s">
        <v>4552</v>
      </c>
      <c r="B685" s="166" t="s">
        <v>6334</v>
      </c>
      <c r="C685" s="166" t="s">
        <v>7738</v>
      </c>
      <c r="D685" s="166" t="s">
        <v>1357</v>
      </c>
      <c r="E685" s="166" t="s">
        <v>7765</v>
      </c>
      <c r="F685" s="166" t="s">
        <v>366</v>
      </c>
      <c r="G685" s="166" t="s">
        <v>102</v>
      </c>
      <c r="H685" s="166" t="s">
        <v>2524</v>
      </c>
      <c r="I685" s="166" t="s">
        <v>2524</v>
      </c>
      <c r="J685" s="166" t="s">
        <v>8507</v>
      </c>
      <c r="K685" s="166" t="s">
        <v>4552</v>
      </c>
      <c r="L685" s="166" t="s">
        <v>2524</v>
      </c>
      <c r="M685" s="166">
        <v>1987211</v>
      </c>
      <c r="N685" s="166" t="str">
        <f>_xlfn.IFNA(VLOOKUP($C685,'20201102 Property'!C:C,1,FALSE),"FR")</f>
        <v>Viability CD45+ (% trypan blue)</v>
      </c>
    </row>
    <row r="686" spans="1:14" x14ac:dyDescent="0.45">
      <c r="A686" s="166" t="s">
        <v>7739</v>
      </c>
      <c r="B686" s="166" t="s">
        <v>6385</v>
      </c>
      <c r="C686" s="166" t="s">
        <v>7740</v>
      </c>
      <c r="D686" s="166" t="s">
        <v>1246</v>
      </c>
      <c r="E686" s="166" t="s">
        <v>7765</v>
      </c>
      <c r="F686" s="166" t="s">
        <v>366</v>
      </c>
      <c r="G686" s="166" t="s">
        <v>2524</v>
      </c>
      <c r="H686" s="166" t="s">
        <v>2524</v>
      </c>
      <c r="I686" s="166" t="s">
        <v>2524</v>
      </c>
      <c r="J686" s="166" t="s">
        <v>8507</v>
      </c>
      <c r="K686" s="166" t="s">
        <v>7739</v>
      </c>
      <c r="L686" s="166" t="s">
        <v>2524</v>
      </c>
      <c r="M686" s="166">
        <v>5523029</v>
      </c>
      <c r="N686" s="166" t="str">
        <f>_xlfn.IFNA(VLOOKUP($C686,'20201102 Property'!C:C,1,FALSE),"FR")</f>
        <v>Viability CD45+ (%7AAD)</v>
      </c>
    </row>
    <row r="687" spans="1:14" x14ac:dyDescent="0.45">
      <c r="A687" s="166" t="s">
        <v>7741</v>
      </c>
      <c r="B687" s="166" t="s">
        <v>7741</v>
      </c>
      <c r="C687" s="166" t="s">
        <v>7742</v>
      </c>
      <c r="D687" s="166" t="s">
        <v>1246</v>
      </c>
      <c r="E687" s="166" t="s">
        <v>7765</v>
      </c>
      <c r="F687" s="166" t="s">
        <v>366</v>
      </c>
      <c r="G687" s="166" t="s">
        <v>2524</v>
      </c>
      <c r="H687" s="166" t="s">
        <v>2524</v>
      </c>
      <c r="I687" s="166" t="s">
        <v>2524</v>
      </c>
      <c r="J687" s="166" t="s">
        <v>8507</v>
      </c>
      <c r="K687" s="166" t="s">
        <v>7741</v>
      </c>
      <c r="L687" s="166" t="s">
        <v>2524</v>
      </c>
      <c r="M687" s="166">
        <v>6932597</v>
      </c>
      <c r="N687" s="166" t="str">
        <f>_xlfn.IFNA(VLOOKUP($C687,'20201102 Property'!C:C,1,FALSE),"FR")</f>
        <v>Viability CD34+ (% 7AAD)</v>
      </c>
    </row>
    <row r="688" spans="1:14" x14ac:dyDescent="0.45">
      <c r="A688" s="166" t="s">
        <v>7743</v>
      </c>
      <c r="B688" s="166" t="s">
        <v>7744</v>
      </c>
      <c r="C688" s="166" t="s">
        <v>7745</v>
      </c>
      <c r="D688" s="166" t="s">
        <v>1246</v>
      </c>
      <c r="E688" s="166" t="s">
        <v>5543</v>
      </c>
      <c r="F688" s="166" t="s">
        <v>366</v>
      </c>
      <c r="G688" s="166" t="s">
        <v>6216</v>
      </c>
      <c r="H688" s="166" t="s">
        <v>2524</v>
      </c>
      <c r="I688" s="166" t="s">
        <v>2524</v>
      </c>
      <c r="J688" s="166" t="s">
        <v>8507</v>
      </c>
      <c r="K688" s="166" t="s">
        <v>7743</v>
      </c>
      <c r="L688" s="166" t="s">
        <v>2524</v>
      </c>
      <c r="M688" s="166">
        <v>5523038</v>
      </c>
      <c r="N688" s="166" t="str">
        <f>_xlfn.IFNA(VLOOKUP($C688,'20201102 Property'!C:C,1,FALSE),"FR")</f>
        <v>Total number of nucleated cells (x10^6)</v>
      </c>
    </row>
    <row r="689" spans="1:14" x14ac:dyDescent="0.45">
      <c r="A689" s="166" t="s">
        <v>6335</v>
      </c>
      <c r="B689" s="166" t="s">
        <v>6336</v>
      </c>
      <c r="C689" s="166" t="s">
        <v>6337</v>
      </c>
      <c r="D689" s="166" t="s">
        <v>1357</v>
      </c>
      <c r="E689" s="166" t="s">
        <v>2524</v>
      </c>
      <c r="F689" s="166" t="s">
        <v>366</v>
      </c>
      <c r="G689" s="166" t="s">
        <v>2524</v>
      </c>
      <c r="H689" s="166" t="s">
        <v>2524</v>
      </c>
      <c r="I689" s="166" t="s">
        <v>2524</v>
      </c>
      <c r="J689" s="166" t="s">
        <v>8507</v>
      </c>
      <c r="K689" s="166" t="s">
        <v>6335</v>
      </c>
      <c r="L689" s="166" t="s">
        <v>2524</v>
      </c>
      <c r="M689" s="166">
        <v>4903254</v>
      </c>
      <c r="N689" s="166" t="str">
        <f>_xlfn.IFNA(VLOOKUP($C689,'20201102 Property'!C:C,1,FALSE),"FR")</f>
        <v>Starttijd van inkoelen buffy coat CB</v>
      </c>
    </row>
    <row r="690" spans="1:14" x14ac:dyDescent="0.45">
      <c r="A690" s="166" t="s">
        <v>4553</v>
      </c>
      <c r="B690" s="166" t="s">
        <v>6338</v>
      </c>
      <c r="C690" s="166" t="s">
        <v>6339</v>
      </c>
      <c r="D690" s="166" t="s">
        <v>1357</v>
      </c>
      <c r="E690" s="166" t="s">
        <v>2524</v>
      </c>
      <c r="F690" s="166" t="s">
        <v>366</v>
      </c>
      <c r="G690" s="166" t="s">
        <v>2524</v>
      </c>
      <c r="H690" s="166" t="s">
        <v>2524</v>
      </c>
      <c r="I690" s="166" t="s">
        <v>2524</v>
      </c>
      <c r="J690" s="166" t="s">
        <v>8507</v>
      </c>
      <c r="K690" s="166" t="s">
        <v>4553</v>
      </c>
      <c r="L690" s="166" t="s">
        <v>2524</v>
      </c>
      <c r="M690" s="166">
        <v>2358378</v>
      </c>
      <c r="N690" s="166" t="str">
        <f>_xlfn.IFNA(VLOOKUP($C690,'20201102 Property'!C:C,1,FALSE),"FR")</f>
        <v>Uur start invriezen CB</v>
      </c>
    </row>
    <row r="691" spans="1:14" x14ac:dyDescent="0.45">
      <c r="A691" s="166" t="s">
        <v>4554</v>
      </c>
      <c r="B691" s="166" t="s">
        <v>6340</v>
      </c>
      <c r="C691" s="166" t="s">
        <v>6341</v>
      </c>
      <c r="D691" s="166" t="s">
        <v>1357</v>
      </c>
      <c r="E691" s="166" t="s">
        <v>2524</v>
      </c>
      <c r="F691" s="166" t="s">
        <v>366</v>
      </c>
      <c r="G691" s="166" t="s">
        <v>2524</v>
      </c>
      <c r="H691" s="166" t="s">
        <v>2524</v>
      </c>
      <c r="I691" s="166" t="s">
        <v>2524</v>
      </c>
      <c r="J691" s="166" t="s">
        <v>8507</v>
      </c>
      <c r="K691" s="166" t="s">
        <v>4554</v>
      </c>
      <c r="L691" s="166" t="s">
        <v>2524</v>
      </c>
      <c r="M691" s="166">
        <v>2358373</v>
      </c>
      <c r="N691" s="166" t="str">
        <f>_xlfn.IFNA(VLOOKUP($C691,'20201102 Property'!C:C,1,FALSE),"FR")</f>
        <v>Uur start vriesmix</v>
      </c>
    </row>
    <row r="692" spans="1:14" x14ac:dyDescent="0.45">
      <c r="A692" s="166" t="s">
        <v>4555</v>
      </c>
      <c r="B692" s="166" t="s">
        <v>6342</v>
      </c>
      <c r="C692" s="166" t="s">
        <v>6343</v>
      </c>
      <c r="D692" s="166" t="s">
        <v>185</v>
      </c>
      <c r="E692" s="166" t="s">
        <v>2524</v>
      </c>
      <c r="F692" s="166" t="s">
        <v>2798</v>
      </c>
      <c r="G692" s="166" t="s">
        <v>2524</v>
      </c>
      <c r="H692" s="166" t="s">
        <v>2524</v>
      </c>
      <c r="I692" s="166" t="s">
        <v>2524</v>
      </c>
      <c r="J692" s="166" t="s">
        <v>8507</v>
      </c>
      <c r="K692" s="166" t="s">
        <v>4555</v>
      </c>
      <c r="L692" s="166" t="s">
        <v>2524</v>
      </c>
      <c r="M692" s="166">
        <v>1873514</v>
      </c>
      <c r="N692" s="166" t="str">
        <f>_xlfn.IFNA(VLOOKUP($C692,'20201102 Property'!C:C,1,FALSE),"FR")</f>
        <v>Status van het materiaal CB_MNC_for_injection</v>
      </c>
    </row>
    <row r="693" spans="1:14" x14ac:dyDescent="0.45">
      <c r="A693" s="166" t="s">
        <v>4556</v>
      </c>
      <c r="B693" s="166" t="s">
        <v>6344</v>
      </c>
      <c r="C693" s="166" t="s">
        <v>2524</v>
      </c>
      <c r="D693" s="166" t="s">
        <v>185</v>
      </c>
      <c r="E693" s="166" t="s">
        <v>2524</v>
      </c>
      <c r="F693" s="166" t="s">
        <v>366</v>
      </c>
      <c r="G693" s="166" t="s">
        <v>2524</v>
      </c>
      <c r="H693" s="166" t="s">
        <v>2524</v>
      </c>
      <c r="I693" s="166" t="s">
        <v>2524</v>
      </c>
      <c r="J693" s="166" t="s">
        <v>2524</v>
      </c>
      <c r="K693" s="166" t="s">
        <v>4556</v>
      </c>
      <c r="L693" s="166" t="s">
        <v>2524</v>
      </c>
      <c r="M693" s="166">
        <v>54942</v>
      </c>
      <c r="N693" s="166" t="str">
        <f>_xlfn.IFNA(VLOOKUP($C693,'20201102 Property'!C:C,1,FALSE),"FR")</f>
        <v>?</v>
      </c>
    </row>
    <row r="694" spans="1:14" x14ac:dyDescent="0.45">
      <c r="A694" s="166" t="s">
        <v>4557</v>
      </c>
      <c r="B694" s="166" t="s">
        <v>6345</v>
      </c>
      <c r="C694" s="166" t="s">
        <v>6346</v>
      </c>
      <c r="D694" s="166" t="s">
        <v>1357</v>
      </c>
      <c r="E694" s="166" t="s">
        <v>2524</v>
      </c>
      <c r="F694" s="166" t="s">
        <v>366</v>
      </c>
      <c r="G694" s="166" t="s">
        <v>2524</v>
      </c>
      <c r="H694" s="166" t="s">
        <v>2524</v>
      </c>
      <c r="I694" s="166" t="s">
        <v>2524</v>
      </c>
      <c r="J694" s="166" t="s">
        <v>8507</v>
      </c>
      <c r="K694" s="166" t="s">
        <v>4557</v>
      </c>
      <c r="L694" s="166" t="s">
        <v>2524</v>
      </c>
      <c r="M694" s="166">
        <v>2358424</v>
      </c>
      <c r="N694" s="166" t="str">
        <f>_xlfn.IFNA(VLOOKUP($C694,'20201102 Property'!C:C,1,FALSE),"FR")</f>
        <v>Toestelnummer Sysmex</v>
      </c>
    </row>
    <row r="695" spans="1:14" x14ac:dyDescent="0.45">
      <c r="A695" s="166" t="s">
        <v>4558</v>
      </c>
      <c r="B695" s="166" t="s">
        <v>4558</v>
      </c>
      <c r="C695" s="166" t="s">
        <v>6347</v>
      </c>
      <c r="D695" s="166" t="s">
        <v>185</v>
      </c>
      <c r="E695" s="166" t="s">
        <v>2524</v>
      </c>
      <c r="F695" s="166" t="s">
        <v>2798</v>
      </c>
      <c r="G695" s="166" t="s">
        <v>2524</v>
      </c>
      <c r="H695" s="166" t="s">
        <v>2524</v>
      </c>
      <c r="I695" s="166" t="s">
        <v>2524</v>
      </c>
      <c r="J695" s="166" t="s">
        <v>8507</v>
      </c>
      <c r="K695" s="166" t="s">
        <v>4558</v>
      </c>
      <c r="L695" s="166" t="s">
        <v>2524</v>
      </c>
      <c r="M695" s="166">
        <v>1873628</v>
      </c>
      <c r="N695" s="166" t="str">
        <f>_xlfn.IFNA(VLOOKUP($C695,'20201102 Property'!C:C,1,FALSE),"FR")</f>
        <v>Aanvraag  via Prometheus of Netcord voor CB search</v>
      </c>
    </row>
    <row r="696" spans="1:14" x14ac:dyDescent="0.45">
      <c r="A696" s="166" t="s">
        <v>4559</v>
      </c>
      <c r="B696" s="166" t="s">
        <v>6348</v>
      </c>
      <c r="C696" s="166" t="s">
        <v>6349</v>
      </c>
      <c r="D696" s="166" t="s">
        <v>1357</v>
      </c>
      <c r="E696" s="166" t="s">
        <v>2524</v>
      </c>
      <c r="F696" s="166" t="s">
        <v>366</v>
      </c>
      <c r="G696" s="166" t="s">
        <v>2524</v>
      </c>
      <c r="H696" s="166" t="s">
        <v>2524</v>
      </c>
      <c r="I696" s="166" t="s">
        <v>2524</v>
      </c>
      <c r="J696" s="166" t="s">
        <v>8507</v>
      </c>
      <c r="K696" s="166" t="s">
        <v>4559</v>
      </c>
      <c r="L696" s="166" t="s">
        <v>2524</v>
      </c>
      <c r="M696" s="166">
        <v>1873728</v>
      </c>
      <c r="N696" s="166" t="str">
        <f>_xlfn.IFNA(VLOOKUP($C696,'20201102 Property'!C:C,1,FALSE),"FR")</f>
        <v>CB Search Contact persoon</v>
      </c>
    </row>
    <row r="697" spans="1:14" x14ac:dyDescent="0.45">
      <c r="A697" s="166" t="s">
        <v>4560</v>
      </c>
      <c r="B697" s="166" t="s">
        <v>6350</v>
      </c>
      <c r="C697" s="166" t="s">
        <v>6351</v>
      </c>
      <c r="D697" s="166" t="s">
        <v>1357</v>
      </c>
      <c r="E697" s="166" t="s">
        <v>2524</v>
      </c>
      <c r="F697" s="166" t="s">
        <v>366</v>
      </c>
      <c r="G697" s="166" t="s">
        <v>2524</v>
      </c>
      <c r="H697" s="166" t="s">
        <v>2524</v>
      </c>
      <c r="I697" s="166" t="s">
        <v>2524</v>
      </c>
      <c r="J697" s="166" t="s">
        <v>8507</v>
      </c>
      <c r="K697" s="166" t="s">
        <v>4560</v>
      </c>
      <c r="L697" s="166" t="s">
        <v>2524</v>
      </c>
      <c r="M697" s="166">
        <v>1873637</v>
      </c>
      <c r="N697" s="166" t="str">
        <f>_xlfn.IFNA(VLOOKUP($C697,'20201102 Property'!C:C,1,FALSE),"FR")</f>
        <v>Datum Rapporteringvoor CB search</v>
      </c>
    </row>
    <row r="698" spans="1:14" x14ac:dyDescent="0.45">
      <c r="A698" s="166" t="s">
        <v>4561</v>
      </c>
      <c r="B698" s="166" t="s">
        <v>6352</v>
      </c>
      <c r="C698" s="166" t="s">
        <v>6353</v>
      </c>
      <c r="D698" s="166" t="s">
        <v>1357</v>
      </c>
      <c r="E698" s="166" t="s">
        <v>2524</v>
      </c>
      <c r="F698" s="166" t="s">
        <v>366</v>
      </c>
      <c r="G698" s="166" t="s">
        <v>2524</v>
      </c>
      <c r="H698" s="166" t="s">
        <v>2524</v>
      </c>
      <c r="I698" s="166" t="s">
        <v>2524</v>
      </c>
      <c r="J698" s="166" t="s">
        <v>8507</v>
      </c>
      <c r="K698" s="166" t="s">
        <v>4561</v>
      </c>
      <c r="L698" s="166" t="s">
        <v>2524</v>
      </c>
      <c r="M698" s="166">
        <v>1873724</v>
      </c>
      <c r="N698" s="166" t="str">
        <f>_xlfn.IFNA(VLOOKUP($C698,'20201102 Property'!C:C,1,FALSE),"FR")</f>
        <v>CB Search facturatie adres</v>
      </c>
    </row>
    <row r="699" spans="1:14" x14ac:dyDescent="0.45">
      <c r="A699" s="166" t="s">
        <v>4562</v>
      </c>
      <c r="B699" s="166" t="s">
        <v>4562</v>
      </c>
      <c r="C699" s="166" t="s">
        <v>6354</v>
      </c>
      <c r="D699" s="166" t="s">
        <v>1357</v>
      </c>
      <c r="E699" s="166" t="s">
        <v>2524</v>
      </c>
      <c r="F699" s="166" t="s">
        <v>366</v>
      </c>
      <c r="G699" s="166" t="s">
        <v>2524</v>
      </c>
      <c r="H699" s="166" t="s">
        <v>2524</v>
      </c>
      <c r="I699" s="166" t="s">
        <v>2524</v>
      </c>
      <c r="J699" s="166" t="s">
        <v>8507</v>
      </c>
      <c r="K699" s="166" t="s">
        <v>4562</v>
      </c>
      <c r="L699" s="166" t="s">
        <v>2524</v>
      </c>
      <c r="M699" s="166">
        <v>1873642</v>
      </c>
      <c r="N699" s="166" t="str">
        <f>_xlfn.IFNA(VLOOKUP($C699,'20201102 Property'!C:C,1,FALSE),"FR")</f>
        <v>landcode Patient voor CB search</v>
      </c>
    </row>
    <row r="700" spans="1:14" x14ac:dyDescent="0.45">
      <c r="A700" s="166" t="s">
        <v>4563</v>
      </c>
      <c r="B700" s="166" t="s">
        <v>4563</v>
      </c>
      <c r="C700" s="166" t="s">
        <v>6355</v>
      </c>
      <c r="D700" s="166" t="s">
        <v>1357</v>
      </c>
      <c r="E700" s="166" t="s">
        <v>2524</v>
      </c>
      <c r="F700" s="166" t="s">
        <v>366</v>
      </c>
      <c r="G700" s="166" t="s">
        <v>2524</v>
      </c>
      <c r="H700" s="166" t="s">
        <v>2524</v>
      </c>
      <c r="I700" s="166" t="s">
        <v>2524</v>
      </c>
      <c r="J700" s="166" t="s">
        <v>8507</v>
      </c>
      <c r="K700" s="166" t="s">
        <v>4563</v>
      </c>
      <c r="L700" s="166" t="s">
        <v>2524</v>
      </c>
      <c r="M700" s="166">
        <v>1873647</v>
      </c>
      <c r="N700" s="166" t="str">
        <f>_xlfn.IFNA(VLOOKUP($C700,'20201102 Property'!C:C,1,FALSE),"FR")</f>
        <v>Geboortedatum van patient voor CB search</v>
      </c>
    </row>
    <row r="701" spans="1:14" x14ac:dyDescent="0.45">
      <c r="A701" s="166" t="s">
        <v>4564</v>
      </c>
      <c r="B701" s="166" t="s">
        <v>4564</v>
      </c>
      <c r="C701" s="166" t="s">
        <v>6356</v>
      </c>
      <c r="D701" s="166" t="s">
        <v>1357</v>
      </c>
      <c r="E701" s="166" t="s">
        <v>2524</v>
      </c>
      <c r="F701" s="166" t="s">
        <v>366</v>
      </c>
      <c r="G701" s="166" t="s">
        <v>2524</v>
      </c>
      <c r="H701" s="166" t="s">
        <v>2524</v>
      </c>
      <c r="I701" s="166" t="s">
        <v>2524</v>
      </c>
      <c r="J701" s="166" t="s">
        <v>8507</v>
      </c>
      <c r="K701" s="166" t="s">
        <v>4564</v>
      </c>
      <c r="L701" s="166" t="s">
        <v>2524</v>
      </c>
      <c r="M701" s="166">
        <v>1873651</v>
      </c>
      <c r="N701" s="166" t="str">
        <f>_xlfn.IFNA(VLOOKUP($C701,'20201102 Property'!C:C,1,FALSE),"FR")</f>
        <v>Patient identificatie voor CB search</v>
      </c>
    </row>
    <row r="702" spans="1:14" x14ac:dyDescent="0.45">
      <c r="A702" s="166" t="s">
        <v>4565</v>
      </c>
      <c r="B702" s="166" t="s">
        <v>4565</v>
      </c>
      <c r="C702" s="166" t="s">
        <v>6357</v>
      </c>
      <c r="D702" s="166" t="s">
        <v>1357</v>
      </c>
      <c r="E702" s="166" t="s">
        <v>2524</v>
      </c>
      <c r="F702" s="166" t="s">
        <v>366</v>
      </c>
      <c r="G702" s="166" t="s">
        <v>2524</v>
      </c>
      <c r="H702" s="166" t="s">
        <v>2524</v>
      </c>
      <c r="I702" s="166" t="s">
        <v>2524</v>
      </c>
      <c r="J702" s="166" t="s">
        <v>8507</v>
      </c>
      <c r="K702" s="166" t="s">
        <v>4565</v>
      </c>
      <c r="L702" s="166" t="s">
        <v>2524</v>
      </c>
      <c r="M702" s="166">
        <v>1873656</v>
      </c>
      <c r="N702" s="166" t="str">
        <f>_xlfn.IFNA(VLOOKUP($C702,'20201102 Property'!C:C,1,FALSE),"FR")</f>
        <v>Patient naam voor CB search</v>
      </c>
    </row>
    <row r="703" spans="1:14" x14ac:dyDescent="0.45">
      <c r="A703" s="166" t="s">
        <v>4566</v>
      </c>
      <c r="B703" s="166" t="s">
        <v>6358</v>
      </c>
      <c r="C703" s="166" t="s">
        <v>6359</v>
      </c>
      <c r="D703" s="166" t="s">
        <v>185</v>
      </c>
      <c r="E703" s="166" t="s">
        <v>2524</v>
      </c>
      <c r="F703" s="166" t="s">
        <v>2798</v>
      </c>
      <c r="G703" s="166" t="s">
        <v>2524</v>
      </c>
      <c r="H703" s="166" t="s">
        <v>2524</v>
      </c>
      <c r="I703" s="166" t="s">
        <v>2524</v>
      </c>
      <c r="J703" s="166" t="s">
        <v>8507</v>
      </c>
      <c r="K703" s="166" t="s">
        <v>4566</v>
      </c>
      <c r="L703" s="166" t="s">
        <v>2524</v>
      </c>
      <c r="M703" s="166">
        <v>1873715</v>
      </c>
      <c r="N703" s="166" t="str">
        <f>_xlfn.IFNA(VLOOKUP($C703,'20201102 Property'!C:C,1,FALSE),"FR")</f>
        <v>CB Search Prijs Staal</v>
      </c>
    </row>
    <row r="704" spans="1:14" x14ac:dyDescent="0.45">
      <c r="A704" s="166" t="s">
        <v>4567</v>
      </c>
      <c r="B704" s="166" t="s">
        <v>6360</v>
      </c>
      <c r="C704" s="166" t="s">
        <v>6361</v>
      </c>
      <c r="D704" s="166" t="s">
        <v>1357</v>
      </c>
      <c r="E704" s="166" t="s">
        <v>2524</v>
      </c>
      <c r="F704" s="166" t="s">
        <v>366</v>
      </c>
      <c r="G704" s="166" t="s">
        <v>2524</v>
      </c>
      <c r="H704" s="166" t="s">
        <v>2524</v>
      </c>
      <c r="I704" s="166" t="s">
        <v>2524</v>
      </c>
      <c r="J704" s="166" t="s">
        <v>8507</v>
      </c>
      <c r="K704" s="166" t="s">
        <v>4567</v>
      </c>
      <c r="L704" s="166" t="s">
        <v>2524</v>
      </c>
      <c r="M704" s="166">
        <v>1873710</v>
      </c>
      <c r="N704" s="166" t="str">
        <f>_xlfn.IFNA(VLOOKUP($C704,'20201102 Property'!C:C,1,FALSE),"FR")</f>
        <v>CB Search transportkost</v>
      </c>
    </row>
    <row r="705" spans="1:14" x14ac:dyDescent="0.45">
      <c r="A705" s="166" t="s">
        <v>4568</v>
      </c>
      <c r="B705" s="166" t="s">
        <v>4568</v>
      </c>
      <c r="C705" s="166" t="s">
        <v>6362</v>
      </c>
      <c r="D705" s="166" t="s">
        <v>185</v>
      </c>
      <c r="E705" s="166" t="s">
        <v>2524</v>
      </c>
      <c r="F705" s="166" t="s">
        <v>2798</v>
      </c>
      <c r="G705" s="166" t="s">
        <v>2524</v>
      </c>
      <c r="H705" s="166" t="s">
        <v>2524</v>
      </c>
      <c r="I705" s="166" t="s">
        <v>2524</v>
      </c>
      <c r="J705" s="166" t="s">
        <v>8507</v>
      </c>
      <c r="K705" s="166" t="s">
        <v>4568</v>
      </c>
      <c r="L705" s="166" t="s">
        <v>2524</v>
      </c>
      <c r="M705" s="166">
        <v>1873661</v>
      </c>
      <c r="N705" s="166" t="str">
        <f>_xlfn.IFNA(VLOOKUP($C705,'20201102 Property'!C:C,1,FALSE),"FR")</f>
        <v>Type aanvraag voor CB search</v>
      </c>
    </row>
    <row r="706" spans="1:14" x14ac:dyDescent="0.45">
      <c r="A706" s="166" t="s">
        <v>4569</v>
      </c>
      <c r="B706" s="166" t="s">
        <v>4569</v>
      </c>
      <c r="C706" s="166" t="s">
        <v>6363</v>
      </c>
      <c r="D706" s="166" t="s">
        <v>185</v>
      </c>
      <c r="E706" s="166" t="s">
        <v>2524</v>
      </c>
      <c r="F706" s="166" t="s">
        <v>2798</v>
      </c>
      <c r="G706" s="166" t="s">
        <v>2524</v>
      </c>
      <c r="H706" s="166" t="s">
        <v>2524</v>
      </c>
      <c r="I706" s="166" t="s">
        <v>2524</v>
      </c>
      <c r="J706" s="166" t="s">
        <v>8507</v>
      </c>
      <c r="K706" s="166" t="s">
        <v>4569</v>
      </c>
      <c r="L706" s="166" t="s">
        <v>2524</v>
      </c>
      <c r="M706" s="166">
        <v>1873689</v>
      </c>
      <c r="N706" s="166" t="str">
        <f>_xlfn.IFNA(VLOOKUP($C706,'20201102 Property'!C:C,1,FALSE),"FR")</f>
        <v>Urgentiegraad aanvraag voor CB search</v>
      </c>
    </row>
    <row r="707" spans="1:14" x14ac:dyDescent="0.45">
      <c r="A707" s="166" t="s">
        <v>7746</v>
      </c>
      <c r="B707" s="166" t="s">
        <v>7747</v>
      </c>
      <c r="C707" s="166" t="s">
        <v>7748</v>
      </c>
      <c r="D707" s="166" t="s">
        <v>1246</v>
      </c>
      <c r="E707" s="166" t="s">
        <v>5540</v>
      </c>
      <c r="F707" s="166" t="s">
        <v>366</v>
      </c>
      <c r="G707" s="166" t="s">
        <v>6094</v>
      </c>
      <c r="H707" s="166" t="s">
        <v>2524</v>
      </c>
      <c r="I707" s="166" t="s">
        <v>2524</v>
      </c>
      <c r="J707" s="166" t="s">
        <v>8507</v>
      </c>
      <c r="K707" s="166" t="s">
        <v>7746</v>
      </c>
      <c r="L707" s="166" t="s">
        <v>2524</v>
      </c>
      <c r="M707" s="166">
        <v>6932543</v>
      </c>
      <c r="N707" s="166" t="str">
        <f>_xlfn.IFNA(VLOOKUP($C707,'20201102 Property'!C:C,1,FALSE),"FR")</f>
        <v>tCD34+/µLna invriezen</v>
      </c>
    </row>
    <row r="708" spans="1:14" x14ac:dyDescent="0.45">
      <c r="A708" s="166" t="s">
        <v>7749</v>
      </c>
      <c r="B708" s="166" t="s">
        <v>7750</v>
      </c>
      <c r="C708" s="166" t="s">
        <v>7751</v>
      </c>
      <c r="D708" s="166" t="s">
        <v>1246</v>
      </c>
      <c r="E708" s="166" t="s">
        <v>5540</v>
      </c>
      <c r="F708" s="166" t="s">
        <v>366</v>
      </c>
      <c r="G708" s="166" t="s">
        <v>2524</v>
      </c>
      <c r="H708" s="166" t="s">
        <v>2524</v>
      </c>
      <c r="I708" s="166" t="s">
        <v>2524</v>
      </c>
      <c r="J708" s="166" t="s">
        <v>8507</v>
      </c>
      <c r="K708" s="166" t="s">
        <v>7749</v>
      </c>
      <c r="L708" s="166" t="s">
        <v>2524</v>
      </c>
      <c r="M708" s="166">
        <v>6932514</v>
      </c>
      <c r="N708" s="166" t="str">
        <f>_xlfn.IFNA(VLOOKUP($C708,'20201102 Property'!C:C,1,FALSE),"FR")</f>
        <v>tCD34+/µLvoor</v>
      </c>
    </row>
    <row r="709" spans="1:14" x14ac:dyDescent="0.45">
      <c r="A709" s="166" t="s">
        <v>7752</v>
      </c>
      <c r="B709" s="166" t="s">
        <v>7753</v>
      </c>
      <c r="C709" s="166" t="s">
        <v>7737</v>
      </c>
      <c r="D709" s="166" t="s">
        <v>1246</v>
      </c>
      <c r="E709" s="166" t="s">
        <v>5543</v>
      </c>
      <c r="F709" s="166" t="s">
        <v>366</v>
      </c>
      <c r="G709" s="166" t="s">
        <v>6094</v>
      </c>
      <c r="H709" s="166" t="s">
        <v>2524</v>
      </c>
      <c r="I709" s="166" t="s">
        <v>2524</v>
      </c>
      <c r="J709" s="166" t="s">
        <v>8507</v>
      </c>
      <c r="K709" s="166" t="s">
        <v>7752</v>
      </c>
      <c r="L709" s="166" t="s">
        <v>2524</v>
      </c>
      <c r="M709" s="166">
        <v>6932569</v>
      </c>
      <c r="N709" s="166" t="str">
        <f>_xlfn.IFNA(VLOOKUP($C709,'20201102 Property'!C:C,1,FALSE),"FR")</f>
        <v>Total number of CD34 positive cells (x 10^6)</v>
      </c>
    </row>
    <row r="710" spans="1:14" x14ac:dyDescent="0.45">
      <c r="A710" s="166" t="s">
        <v>7754</v>
      </c>
      <c r="B710" s="166" t="s">
        <v>7755</v>
      </c>
      <c r="C710" s="166" t="s">
        <v>7737</v>
      </c>
      <c r="D710" s="166" t="s">
        <v>1246</v>
      </c>
      <c r="E710" s="166" t="s">
        <v>5543</v>
      </c>
      <c r="F710" s="166" t="s">
        <v>366</v>
      </c>
      <c r="G710" s="166" t="s">
        <v>2524</v>
      </c>
      <c r="H710" s="166" t="s">
        <v>2524</v>
      </c>
      <c r="I710" s="166" t="s">
        <v>2524</v>
      </c>
      <c r="J710" s="166" t="s">
        <v>8507</v>
      </c>
      <c r="K710" s="166" t="s">
        <v>7754</v>
      </c>
      <c r="L710" s="166" t="s">
        <v>2524</v>
      </c>
      <c r="M710" s="166">
        <v>6932534</v>
      </c>
      <c r="N710" s="166" t="str">
        <f>_xlfn.IFNA(VLOOKUP($C710,'20201102 Property'!C:C,1,FALSE),"FR")</f>
        <v>Total number of CD34 positive cells (x 10^6)</v>
      </c>
    </row>
    <row r="711" spans="1:14" x14ac:dyDescent="0.45">
      <c r="A711" s="166" t="s">
        <v>4570</v>
      </c>
      <c r="B711" s="166" t="s">
        <v>2524</v>
      </c>
      <c r="C711" s="166" t="s">
        <v>6364</v>
      </c>
      <c r="D711" s="166" t="s">
        <v>1246</v>
      </c>
      <c r="E711" s="166" t="s">
        <v>6365</v>
      </c>
      <c r="F711" s="166" t="s">
        <v>366</v>
      </c>
      <c r="G711" s="166" t="s">
        <v>2524</v>
      </c>
      <c r="H711" s="166" t="s">
        <v>2524</v>
      </c>
      <c r="I711" s="166" t="s">
        <v>2524</v>
      </c>
      <c r="J711" s="166" t="s">
        <v>8507</v>
      </c>
      <c r="K711" s="166" t="s">
        <v>4570</v>
      </c>
      <c r="L711" s="166" t="s">
        <v>2524</v>
      </c>
      <c r="M711" s="166">
        <v>39702</v>
      </c>
      <c r="N711" s="166" t="str">
        <f>_xlfn.IFNA(VLOOKUP($C711,'20201102 Property'!C:C,1,FALSE),"FR")</f>
        <v>Verwerkingstijdstip (uur na afname)</v>
      </c>
    </row>
    <row r="712" spans="1:14" x14ac:dyDescent="0.45">
      <c r="A712" s="166" t="s">
        <v>4571</v>
      </c>
      <c r="B712" s="166" t="s">
        <v>6366</v>
      </c>
      <c r="C712" s="166" t="s">
        <v>6367</v>
      </c>
      <c r="D712" s="166" t="s">
        <v>1246</v>
      </c>
      <c r="F712" s="166" t="s">
        <v>366</v>
      </c>
      <c r="G712" s="166" t="s">
        <v>2524</v>
      </c>
      <c r="H712" s="166" t="s">
        <v>2524</v>
      </c>
      <c r="I712" s="166" t="s">
        <v>2524</v>
      </c>
      <c r="J712" s="166" t="s">
        <v>8507</v>
      </c>
      <c r="K712" s="166" t="s">
        <v>4571</v>
      </c>
      <c r="L712" s="166" t="s">
        <v>2524</v>
      </c>
      <c r="M712" s="166">
        <v>2358222</v>
      </c>
      <c r="N712" s="166" t="str">
        <f>_xlfn.IFNA(VLOOKUP($C712,'20201102 Property'!C:C,1,FALSE),"FR")</f>
        <v>Trombocyten (x 10^6)</v>
      </c>
    </row>
    <row r="713" spans="1:14" x14ac:dyDescent="0.45">
      <c r="A713" s="166" t="s">
        <v>6368</v>
      </c>
      <c r="B713" s="166" t="s">
        <v>7756</v>
      </c>
      <c r="C713" s="166" t="s">
        <v>6369</v>
      </c>
      <c r="D713" s="166" t="s">
        <v>1246</v>
      </c>
      <c r="E713" s="166" t="s">
        <v>5543</v>
      </c>
      <c r="F713" s="166" t="s">
        <v>366</v>
      </c>
      <c r="G713" s="166" t="s">
        <v>2524</v>
      </c>
      <c r="H713" s="166" t="s">
        <v>2524</v>
      </c>
      <c r="I713" s="166" t="s">
        <v>2524</v>
      </c>
      <c r="J713" s="166" t="s">
        <v>8507</v>
      </c>
      <c r="K713" s="166" t="s">
        <v>6368</v>
      </c>
      <c r="L713" s="166" t="s">
        <v>2524</v>
      </c>
      <c r="M713" s="166">
        <v>4704091</v>
      </c>
      <c r="N713" s="166" t="str">
        <f>_xlfn.IFNA(VLOOKUP($C713,'20201102 Property'!C:C,1,FALSE),"FR")</f>
        <v>Total number of nucleated cells (* 10^6)</v>
      </c>
    </row>
    <row r="714" spans="1:14" x14ac:dyDescent="0.45">
      <c r="A714" s="166" t="s">
        <v>4572</v>
      </c>
      <c r="B714" s="166" t="s">
        <v>6370</v>
      </c>
      <c r="C714" s="166" t="s">
        <v>8874</v>
      </c>
      <c r="D714" s="166" t="s">
        <v>1246</v>
      </c>
      <c r="E714" s="166" t="s">
        <v>5543</v>
      </c>
      <c r="F714" s="166" t="s">
        <v>2798</v>
      </c>
      <c r="G714" s="166" t="s">
        <v>2524</v>
      </c>
      <c r="H714" s="166" t="s">
        <v>2524</v>
      </c>
      <c r="I714" s="166" t="s">
        <v>2524</v>
      </c>
      <c r="J714" s="166" t="s">
        <v>8507</v>
      </c>
      <c r="K714" s="166" t="s">
        <v>4572</v>
      </c>
      <c r="L714" s="166" t="s">
        <v>2524</v>
      </c>
      <c r="M714" s="166">
        <v>1987160</v>
      </c>
      <c r="N714" s="166" t="str">
        <f>_xlfn.IFNA(VLOOKUP($C714,'20201102 Property'!C:C,1,FALSE),"FR")</f>
        <v>Total number of nucleated red blood cells (x10^6)  (Flowcytometrie)</v>
      </c>
    </row>
    <row r="715" spans="1:14" x14ac:dyDescent="0.45">
      <c r="A715" s="166" t="s">
        <v>4573</v>
      </c>
      <c r="B715" s="166" t="s">
        <v>6371</v>
      </c>
      <c r="C715" s="166" t="s">
        <v>6372</v>
      </c>
      <c r="D715" s="166" t="s">
        <v>185</v>
      </c>
      <c r="E715" s="166" t="s">
        <v>2524</v>
      </c>
      <c r="F715" s="166" t="s">
        <v>366</v>
      </c>
      <c r="G715" s="166" t="s">
        <v>2524</v>
      </c>
      <c r="H715" s="166" t="s">
        <v>2524</v>
      </c>
      <c r="I715" s="166" t="s">
        <v>2524</v>
      </c>
      <c r="J715" s="166" t="s">
        <v>8507</v>
      </c>
      <c r="K715" s="166" t="s">
        <v>4573</v>
      </c>
      <c r="L715" s="166" t="s">
        <v>2524</v>
      </c>
      <c r="M715" s="166">
        <v>37402</v>
      </c>
      <c r="N715" s="166" t="str">
        <f>_xlfn.IFNA(VLOOKUP($C715,'20201102 Property'!C:C,1,FALSE),"FR")</f>
        <v>Trigger voor moeder</v>
      </c>
    </row>
    <row r="716" spans="1:14" x14ac:dyDescent="0.45">
      <c r="A716" s="166" t="s">
        <v>4574</v>
      </c>
      <c r="B716" s="166" t="s">
        <v>6373</v>
      </c>
      <c r="C716" s="166" t="s">
        <v>6374</v>
      </c>
      <c r="D716" s="166" t="s">
        <v>1357</v>
      </c>
      <c r="E716" s="166" t="s">
        <v>2524</v>
      </c>
      <c r="F716" s="166" t="s">
        <v>366</v>
      </c>
      <c r="G716" s="166" t="s">
        <v>2524</v>
      </c>
      <c r="H716" s="166" t="s">
        <v>2524</v>
      </c>
      <c r="I716" s="166" t="s">
        <v>2524</v>
      </c>
      <c r="J716" s="166" t="s">
        <v>8507</v>
      </c>
      <c r="K716" s="166" t="s">
        <v>4574</v>
      </c>
      <c r="L716" s="166" t="s">
        <v>2524</v>
      </c>
      <c r="M716" s="166">
        <v>2358485</v>
      </c>
      <c r="N716" s="166" t="str">
        <f>_xlfn.IFNA(VLOOKUP($C716,'20201102 Property'!C:C,1,FALSE),"FR")</f>
        <v>Toestelnummer steriel lastoestel</v>
      </c>
    </row>
    <row r="717" spans="1:14" x14ac:dyDescent="0.45">
      <c r="A717" s="166" t="s">
        <v>4575</v>
      </c>
      <c r="B717" s="166" t="s">
        <v>6375</v>
      </c>
      <c r="C717" s="166" t="s">
        <v>6375</v>
      </c>
      <c r="D717" s="166" t="s">
        <v>185</v>
      </c>
      <c r="E717" s="166" t="s">
        <v>2524</v>
      </c>
      <c r="F717" s="166" t="s">
        <v>2798</v>
      </c>
      <c r="G717" s="166" t="s">
        <v>2524</v>
      </c>
      <c r="H717" s="166" t="s">
        <v>2524</v>
      </c>
      <c r="I717" s="166" t="s">
        <v>2524</v>
      </c>
      <c r="J717" s="166" t="s">
        <v>8507</v>
      </c>
      <c r="K717" s="166" t="s">
        <v>4575</v>
      </c>
      <c r="L717" s="166" t="s">
        <v>2524</v>
      </c>
      <c r="M717" s="166">
        <v>1873605</v>
      </c>
      <c r="N717" s="166" t="str">
        <f>_xlfn.IFNA(VLOOKUP($C717,'20201102 Property'!C:C,1,FALSE),"FR")</f>
        <v>Toestemming product</v>
      </c>
    </row>
    <row r="718" spans="1:14" x14ac:dyDescent="0.45">
      <c r="A718" s="166" t="s">
        <v>4576</v>
      </c>
      <c r="B718" s="166" t="s">
        <v>6376</v>
      </c>
      <c r="C718" s="166" t="s">
        <v>6377</v>
      </c>
      <c r="D718" s="166" t="s">
        <v>185</v>
      </c>
      <c r="E718" s="166" t="s">
        <v>2524</v>
      </c>
      <c r="F718" s="166" t="s">
        <v>366</v>
      </c>
      <c r="G718" s="166" t="s">
        <v>6378</v>
      </c>
      <c r="H718" s="166" t="s">
        <v>2524</v>
      </c>
      <c r="I718" s="166" t="s">
        <v>2524</v>
      </c>
      <c r="J718" s="166" t="s">
        <v>8507</v>
      </c>
      <c r="K718" s="166" t="s">
        <v>4576</v>
      </c>
      <c r="L718" s="166" t="s">
        <v>8853</v>
      </c>
      <c r="M718" s="166">
        <v>36113</v>
      </c>
      <c r="N718" s="166" t="str">
        <f>_xlfn.IFNA(VLOOKUP($C718,'20201102 Property'!C:C,1,FALSE),"FR")</f>
        <v>Toestemming afname</v>
      </c>
    </row>
    <row r="719" spans="1:14" x14ac:dyDescent="0.45">
      <c r="A719" s="166" t="s">
        <v>4577</v>
      </c>
      <c r="B719" s="166" t="s">
        <v>6379</v>
      </c>
      <c r="C719" s="166" t="s">
        <v>6380</v>
      </c>
      <c r="D719" s="166" t="s">
        <v>185</v>
      </c>
      <c r="E719" s="166" t="s">
        <v>2524</v>
      </c>
      <c r="F719" s="166" t="s">
        <v>366</v>
      </c>
      <c r="G719" s="166" t="s">
        <v>6381</v>
      </c>
      <c r="H719" s="166" t="s">
        <v>2524</v>
      </c>
      <c r="I719" s="166" t="s">
        <v>2524</v>
      </c>
      <c r="J719" s="166" t="s">
        <v>8507</v>
      </c>
      <c r="K719" s="166" t="s">
        <v>4577</v>
      </c>
      <c r="L719" s="166" t="s">
        <v>8853</v>
      </c>
      <c r="M719" s="166">
        <v>37860</v>
      </c>
      <c r="N719" s="166" t="str">
        <f>_xlfn.IFNA(VLOOKUP($C719,'20201102 Property'!C:C,1,FALSE),"FR")</f>
        <v>Toestemming gebruik</v>
      </c>
    </row>
    <row r="720" spans="1:14" x14ac:dyDescent="0.45">
      <c r="A720" s="166" t="s">
        <v>4578</v>
      </c>
      <c r="B720" s="166" t="s">
        <v>6382</v>
      </c>
      <c r="C720" s="166" t="s">
        <v>2524</v>
      </c>
      <c r="D720" s="166" t="s">
        <v>1246</v>
      </c>
      <c r="F720" s="166" t="s">
        <v>366</v>
      </c>
      <c r="G720" s="166" t="s">
        <v>2524</v>
      </c>
      <c r="H720" s="166" t="s">
        <v>2524</v>
      </c>
      <c r="I720" s="166" t="s">
        <v>2524</v>
      </c>
      <c r="J720" s="166" t="s">
        <v>8507</v>
      </c>
      <c r="K720" s="166" t="s">
        <v>4578</v>
      </c>
      <c r="L720" s="166" t="s">
        <v>2524</v>
      </c>
      <c r="M720" s="166">
        <v>60806</v>
      </c>
      <c r="N720" s="166" t="str">
        <f>_xlfn.IFNA(VLOOKUP($C720,'20201102 Property'!C:C,1,FALSE),"FR")</f>
        <v>?</v>
      </c>
    </row>
    <row r="721" spans="1:14" x14ac:dyDescent="0.45">
      <c r="A721" s="166" t="s">
        <v>4579</v>
      </c>
      <c r="B721" s="166" t="s">
        <v>7757</v>
      </c>
      <c r="C721" s="166" t="s">
        <v>7758</v>
      </c>
      <c r="D721" s="166" t="s">
        <v>1246</v>
      </c>
      <c r="E721" s="166" t="s">
        <v>7765</v>
      </c>
      <c r="F721" s="166" t="s">
        <v>366</v>
      </c>
      <c r="G721" s="166" t="s">
        <v>2524</v>
      </c>
      <c r="H721" s="166" t="s">
        <v>2524</v>
      </c>
      <c r="I721" s="166" t="s">
        <v>2524</v>
      </c>
      <c r="J721" s="166" t="s">
        <v>8507</v>
      </c>
      <c r="K721" s="166" t="s">
        <v>4579</v>
      </c>
      <c r="L721" s="166" t="s">
        <v>2524</v>
      </c>
      <c r="M721" s="166">
        <v>36292</v>
      </c>
      <c r="N721" s="166" t="str">
        <f>_xlfn.IFNA(VLOOKUP($C721,'20201102 Property'!C:C,1,FALSE),"FR")</f>
        <v>Total viability (% trypan blue)</v>
      </c>
    </row>
    <row r="722" spans="1:14" x14ac:dyDescent="0.45">
      <c r="A722" s="166" t="s">
        <v>4580</v>
      </c>
      <c r="B722" s="166" t="s">
        <v>7759</v>
      </c>
      <c r="C722" s="166" t="s">
        <v>7758</v>
      </c>
      <c r="D722" s="166" t="s">
        <v>1246</v>
      </c>
      <c r="E722" s="166" t="s">
        <v>7765</v>
      </c>
      <c r="F722" s="166" t="s">
        <v>366</v>
      </c>
      <c r="G722" s="166" t="s">
        <v>2524</v>
      </c>
      <c r="H722" s="166" t="s">
        <v>2524</v>
      </c>
      <c r="I722" s="166" t="s">
        <v>2524</v>
      </c>
      <c r="J722" s="166" t="s">
        <v>8507</v>
      </c>
      <c r="K722" s="166" t="s">
        <v>4580</v>
      </c>
      <c r="L722" s="166" t="s">
        <v>2524</v>
      </c>
      <c r="M722" s="166">
        <v>36231</v>
      </c>
      <c r="N722" s="166" t="str">
        <f>_xlfn.IFNA(VLOOKUP($C722,'20201102 Property'!C:C,1,FALSE),"FR")</f>
        <v>Total viability (% trypan blue)</v>
      </c>
    </row>
    <row r="723" spans="1:14" x14ac:dyDescent="0.45">
      <c r="A723" s="166" t="s">
        <v>6383</v>
      </c>
      <c r="B723" s="166" t="s">
        <v>7760</v>
      </c>
      <c r="C723" s="166" t="s">
        <v>7761</v>
      </c>
      <c r="D723" s="166" t="s">
        <v>1246</v>
      </c>
      <c r="E723" s="166" t="s">
        <v>7765</v>
      </c>
      <c r="F723" s="166" t="s">
        <v>366</v>
      </c>
      <c r="G723" s="166" t="s">
        <v>2524</v>
      </c>
      <c r="H723" s="166" t="s">
        <v>2524</v>
      </c>
      <c r="I723" s="166" t="s">
        <v>2524</v>
      </c>
      <c r="J723" s="166" t="s">
        <v>8507</v>
      </c>
      <c r="K723" s="166" t="s">
        <v>6383</v>
      </c>
      <c r="L723" s="166" t="s">
        <v>2524</v>
      </c>
      <c r="M723" s="166">
        <v>4687419</v>
      </c>
      <c r="N723" s="166" t="str">
        <f>_xlfn.IFNA(VLOOKUP($C723,'20201102 Property'!C:C,1,FALSE),"FR")</f>
        <v>Viability CD45 + BC (%7AAD)</v>
      </c>
    </row>
    <row r="724" spans="1:14" x14ac:dyDescent="0.45">
      <c r="A724" s="166" t="s">
        <v>6384</v>
      </c>
      <c r="B724" s="166" t="s">
        <v>7762</v>
      </c>
      <c r="C724" s="166" t="s">
        <v>7740</v>
      </c>
      <c r="D724" s="166" t="s">
        <v>1246</v>
      </c>
      <c r="E724" s="166" t="s">
        <v>7765</v>
      </c>
      <c r="F724" s="166" t="s">
        <v>366</v>
      </c>
      <c r="G724" s="166" t="s">
        <v>2524</v>
      </c>
      <c r="H724" s="166" t="s">
        <v>2524</v>
      </c>
      <c r="I724" s="166" t="s">
        <v>2524</v>
      </c>
      <c r="J724" s="166" t="s">
        <v>8507</v>
      </c>
      <c r="K724" s="166" t="s">
        <v>6384</v>
      </c>
      <c r="L724" s="166" t="s">
        <v>2524</v>
      </c>
      <c r="M724" s="166">
        <v>4687435</v>
      </c>
      <c r="N724" s="166" t="str">
        <f>_xlfn.IFNA(VLOOKUP($C724,'20201102 Property'!C:C,1,FALSE),"FR")</f>
        <v>Viability CD45+ (%7AAD)</v>
      </c>
    </row>
    <row r="725" spans="1:14" x14ac:dyDescent="0.45">
      <c r="A725" s="166" t="s">
        <v>7763</v>
      </c>
      <c r="B725" s="166" t="s">
        <v>7764</v>
      </c>
      <c r="C725" s="166" t="s">
        <v>7742</v>
      </c>
      <c r="D725" s="166" t="s">
        <v>1246</v>
      </c>
      <c r="E725" s="166" t="s">
        <v>7765</v>
      </c>
      <c r="F725" s="166" t="s">
        <v>366</v>
      </c>
      <c r="G725" s="166" t="s">
        <v>2524</v>
      </c>
      <c r="H725" s="166" t="s">
        <v>2524</v>
      </c>
      <c r="I725" s="166" t="s">
        <v>2524</v>
      </c>
      <c r="J725" s="166" t="s">
        <v>8507</v>
      </c>
      <c r="K725" s="166" t="s">
        <v>7763</v>
      </c>
      <c r="L725" s="166" t="s">
        <v>2524</v>
      </c>
      <c r="M725" s="166">
        <v>6932519</v>
      </c>
      <c r="N725" s="166" t="str">
        <f>_xlfn.IFNA(VLOOKUP($C725,'20201102 Property'!C:C,1,FALSE),"FR")</f>
        <v>Viability CD34+ (% 7AAD)</v>
      </c>
    </row>
    <row r="726" spans="1:14" x14ac:dyDescent="0.45">
      <c r="A726" s="166" t="s">
        <v>7766</v>
      </c>
      <c r="B726" s="166" t="s">
        <v>7767</v>
      </c>
      <c r="C726" s="166" t="s">
        <v>7742</v>
      </c>
      <c r="D726" s="166" t="s">
        <v>1246</v>
      </c>
      <c r="E726" s="166" t="s">
        <v>7765</v>
      </c>
      <c r="F726" s="166" t="s">
        <v>366</v>
      </c>
      <c r="G726" s="166" t="s">
        <v>2524</v>
      </c>
      <c r="H726" s="166" t="s">
        <v>2524</v>
      </c>
      <c r="I726" s="166" t="s">
        <v>2524</v>
      </c>
      <c r="J726" s="166" t="s">
        <v>2524</v>
      </c>
      <c r="K726" s="166" t="s">
        <v>7766</v>
      </c>
      <c r="L726" s="166" t="s">
        <v>2524</v>
      </c>
      <c r="M726" s="166">
        <v>6932558</v>
      </c>
      <c r="N726" s="166" t="str">
        <f>_xlfn.IFNA(VLOOKUP($C726,'20201102 Property'!C:C,1,FALSE),"FR")</f>
        <v>Viability CD34+ (% 7AAD)</v>
      </c>
    </row>
    <row r="727" spans="1:14" x14ac:dyDescent="0.45">
      <c r="A727" s="166" t="s">
        <v>4581</v>
      </c>
      <c r="B727" s="166" t="s">
        <v>6386</v>
      </c>
      <c r="C727" s="166" t="s">
        <v>6387</v>
      </c>
      <c r="D727" s="166" t="s">
        <v>185</v>
      </c>
      <c r="E727" s="166" t="s">
        <v>2524</v>
      </c>
      <c r="F727" s="166" t="s">
        <v>366</v>
      </c>
      <c r="G727" s="166" t="s">
        <v>2524</v>
      </c>
      <c r="H727" s="166" t="s">
        <v>2524</v>
      </c>
      <c r="I727" s="166" t="s">
        <v>2524</v>
      </c>
      <c r="J727" s="166" t="s">
        <v>8507</v>
      </c>
      <c r="K727" s="166" t="s">
        <v>4581</v>
      </c>
      <c r="L727" s="166" t="s">
        <v>8853</v>
      </c>
      <c r="M727" s="166">
        <v>36135</v>
      </c>
      <c r="N727" s="166" t="str">
        <f>_xlfn.IFNA(VLOOKUP($C727,'20201102 Property'!C:C,1,FALSE),"FR")</f>
        <v>virologische tests:</v>
      </c>
    </row>
    <row r="728" spans="1:14" x14ac:dyDescent="0.45">
      <c r="A728" s="166" t="s">
        <v>4582</v>
      </c>
      <c r="B728" s="166" t="s">
        <v>6388</v>
      </c>
      <c r="C728" s="166" t="s">
        <v>6389</v>
      </c>
      <c r="D728" s="166" t="s">
        <v>1246</v>
      </c>
      <c r="E728" s="166" t="s">
        <v>5513</v>
      </c>
      <c r="F728" s="166" t="s">
        <v>366</v>
      </c>
      <c r="G728" s="166" t="s">
        <v>6216</v>
      </c>
      <c r="H728" s="166" t="s">
        <v>2524</v>
      </c>
      <c r="I728" s="166" t="s">
        <v>2524</v>
      </c>
      <c r="J728" s="166" t="s">
        <v>8507</v>
      </c>
      <c r="K728" s="166" t="s">
        <v>4582</v>
      </c>
      <c r="L728" s="166" t="s">
        <v>2524</v>
      </c>
      <c r="M728" s="166">
        <v>36165</v>
      </c>
      <c r="N728" s="166" t="str">
        <f>_xlfn.IFNA(VLOOKUP($C728,'20201102 Property'!C:C,1,FALSE),"FR")</f>
        <v>Volume (in mL)</v>
      </c>
    </row>
    <row r="729" spans="1:14" x14ac:dyDescent="0.45">
      <c r="A729" s="166" t="s">
        <v>8740</v>
      </c>
      <c r="B729" s="166" t="s">
        <v>8741</v>
      </c>
      <c r="C729" s="166" t="s">
        <v>8742</v>
      </c>
      <c r="D729" s="166" t="s">
        <v>1246</v>
      </c>
      <c r="E729" s="166" t="s">
        <v>5513</v>
      </c>
      <c r="F729" s="166" t="s">
        <v>366</v>
      </c>
      <c r="G729" s="166" t="s">
        <v>2524</v>
      </c>
      <c r="H729" s="166" t="s">
        <v>2524</v>
      </c>
      <c r="I729" s="166" t="s">
        <v>2524</v>
      </c>
      <c r="J729" s="166" t="s">
        <v>2524</v>
      </c>
      <c r="K729" s="166" t="s">
        <v>8740</v>
      </c>
      <c r="L729" s="166" t="s">
        <v>2524</v>
      </c>
      <c r="M729" s="166">
        <v>8706667</v>
      </c>
      <c r="N729" s="166" t="str">
        <f>_xlfn.IFNA(VLOOKUP($C729,'20201102 Property'!C:C,1,FALSE),"FR")</f>
        <v>Volume vrieszak (in ml)</v>
      </c>
    </row>
    <row r="730" spans="1:14" x14ac:dyDescent="0.45">
      <c r="A730" s="166" t="s">
        <v>4583</v>
      </c>
      <c r="B730" s="166" t="s">
        <v>6390</v>
      </c>
      <c r="C730" s="166" t="s">
        <v>6391</v>
      </c>
      <c r="D730" s="166" t="s">
        <v>185</v>
      </c>
      <c r="E730" s="166" t="s">
        <v>2524</v>
      </c>
      <c r="F730" s="166" t="s">
        <v>366</v>
      </c>
      <c r="G730" s="166" t="s">
        <v>2524</v>
      </c>
      <c r="H730" s="166" t="s">
        <v>2524</v>
      </c>
      <c r="I730" s="166" t="s">
        <v>2524</v>
      </c>
      <c r="J730" s="166" t="s">
        <v>8507</v>
      </c>
      <c r="K730" s="166" t="s">
        <v>4583</v>
      </c>
      <c r="L730" s="166" t="s">
        <v>2524</v>
      </c>
      <c r="M730" s="166">
        <v>1987181</v>
      </c>
      <c r="N730" s="166" t="str">
        <f>_xlfn.IFNA(VLOOKUP($C730,'20201102 Property'!C:C,1,FALSE),"FR")</f>
        <v>Vriescurve van CB</v>
      </c>
    </row>
    <row r="731" spans="1:14" x14ac:dyDescent="0.45">
      <c r="A731" s="166" t="s">
        <v>4584</v>
      </c>
      <c r="B731" s="166" t="s">
        <v>8320</v>
      </c>
      <c r="C731" s="166" t="s">
        <v>8875</v>
      </c>
      <c r="D731" s="166" t="s">
        <v>185</v>
      </c>
      <c r="E731" s="166" t="s">
        <v>2524</v>
      </c>
      <c r="F731" s="166" t="s">
        <v>366</v>
      </c>
      <c r="G731" s="166" t="s">
        <v>2524</v>
      </c>
      <c r="H731" s="166" t="s">
        <v>2524</v>
      </c>
      <c r="I731" s="166" t="s">
        <v>2524</v>
      </c>
      <c r="J731" s="166" t="s">
        <v>8507</v>
      </c>
      <c r="K731" s="166" t="s">
        <v>4584</v>
      </c>
      <c r="L731" s="166" t="s">
        <v>2524</v>
      </c>
      <c r="M731" s="166">
        <v>36222</v>
      </c>
      <c r="N731" s="166" t="str">
        <f>_xlfn.IFNA(VLOOKUP($C731,'20201102 Property'!C:C,1,FALSE),"FR")</f>
        <v xml:space="preserve">Cord blood is released by IMS Cord Blood  Red Cross Flanders </v>
      </c>
    </row>
    <row r="732" spans="1:14" x14ac:dyDescent="0.45">
      <c r="A732" s="166" t="s">
        <v>4585</v>
      </c>
      <c r="B732" s="166" t="s">
        <v>6392</v>
      </c>
      <c r="C732" s="166" t="s">
        <v>6393</v>
      </c>
      <c r="D732" s="166" t="s">
        <v>185</v>
      </c>
      <c r="E732" s="166" t="s">
        <v>2524</v>
      </c>
      <c r="F732" s="166" t="s">
        <v>366</v>
      </c>
      <c r="G732" s="166" t="s">
        <v>2524</v>
      </c>
      <c r="H732" s="166" t="s">
        <v>2524</v>
      </c>
      <c r="I732" s="166" t="s">
        <v>2524</v>
      </c>
      <c r="J732" s="166" t="s">
        <v>8507</v>
      </c>
      <c r="K732" s="166" t="s">
        <v>4585</v>
      </c>
      <c r="L732" s="166" t="s">
        <v>8853</v>
      </c>
      <c r="M732" s="166">
        <v>35833</v>
      </c>
      <c r="N732" s="166" t="str">
        <f>_xlfn.IFNA(VLOOKUP($C732,'20201102 Property'!C:C,1,FALSE),"FR")</f>
        <v>Vrijgave op basis van gegevens moeder:</v>
      </c>
    </row>
    <row r="733" spans="1:14" x14ac:dyDescent="0.45">
      <c r="A733" s="166" t="s">
        <v>4586</v>
      </c>
      <c r="B733" s="166" t="s">
        <v>6394</v>
      </c>
      <c r="C733" s="166" t="s">
        <v>7768</v>
      </c>
      <c r="D733" s="166" t="s">
        <v>1246</v>
      </c>
      <c r="E733" s="166" t="s">
        <v>5543</v>
      </c>
      <c r="F733" s="166" t="s">
        <v>366</v>
      </c>
      <c r="G733" s="166" t="s">
        <v>6216</v>
      </c>
      <c r="H733" s="166" t="s">
        <v>2524</v>
      </c>
      <c r="I733" s="166" t="s">
        <v>2524</v>
      </c>
      <c r="J733" s="166" t="s">
        <v>8507</v>
      </c>
      <c r="K733" s="166" t="s">
        <v>4586</v>
      </c>
      <c r="L733" s="166" t="s">
        <v>2524</v>
      </c>
      <c r="M733" s="166">
        <v>1987165</v>
      </c>
      <c r="N733" s="166" t="str">
        <f>_xlfn.IFNA(VLOOKUP($C733,'20201102 Property'!C:C,1,FALSE),"FR")</f>
        <v>Total number of nucleated cells (x 10^6)</v>
      </c>
    </row>
    <row r="734" spans="1:14" x14ac:dyDescent="0.45">
      <c r="A734" s="166" t="s">
        <v>4587</v>
      </c>
      <c r="B734" s="166" t="s">
        <v>6395</v>
      </c>
      <c r="C734" s="166" t="s">
        <v>8876</v>
      </c>
      <c r="D734" s="166" t="s">
        <v>1246</v>
      </c>
      <c r="E734" s="166" t="s">
        <v>5540</v>
      </c>
      <c r="F734" s="166" t="s">
        <v>366</v>
      </c>
      <c r="G734" s="166" t="s">
        <v>2524</v>
      </c>
      <c r="H734" s="166" t="s">
        <v>2524</v>
      </c>
      <c r="I734" s="166" t="s">
        <v>2524</v>
      </c>
      <c r="J734" s="166" t="s">
        <v>8507</v>
      </c>
      <c r="K734" s="166" t="s">
        <v>6396</v>
      </c>
      <c r="L734" s="166" t="s">
        <v>2524</v>
      </c>
      <c r="M734" s="166">
        <v>36278</v>
      </c>
      <c r="N734" s="166" t="str">
        <f>_xlfn.IFNA(VLOOKUP($C734,'20201102 Property'!C:C,1,FALSE),"FR")</f>
        <v>WBC/µl _x001B_(s0p16h8.5v0s0boT(Ref. 9800 - 21000)</v>
      </c>
    </row>
    <row r="735" spans="1:14" x14ac:dyDescent="0.45">
      <c r="A735" s="166" t="s">
        <v>4588</v>
      </c>
      <c r="B735" s="166" t="s">
        <v>7769</v>
      </c>
      <c r="C735" s="166" t="s">
        <v>5756</v>
      </c>
      <c r="D735" s="166" t="s">
        <v>1246</v>
      </c>
      <c r="E735" s="166" t="s">
        <v>5540</v>
      </c>
      <c r="F735" s="166" t="s">
        <v>366</v>
      </c>
      <c r="G735" s="166" t="s">
        <v>2524</v>
      </c>
      <c r="H735" s="166" t="s">
        <v>2524</v>
      </c>
      <c r="I735" s="166" t="s">
        <v>2524</v>
      </c>
      <c r="J735" s="166" t="s">
        <v>8507</v>
      </c>
      <c r="K735" s="166" t="s">
        <v>4588</v>
      </c>
      <c r="L735" s="166" t="s">
        <v>2524</v>
      </c>
      <c r="M735" s="166">
        <v>36158</v>
      </c>
      <c r="N735" s="166" t="str">
        <f>_xlfn.IFNA(VLOOKUP($C735,'20201102 Property'!C:C,1,FALSE),"FR")</f>
        <v>WBC/µL</v>
      </c>
    </row>
    <row r="736" spans="1:14" x14ac:dyDescent="0.45">
      <c r="A736" s="166" t="s">
        <v>4589</v>
      </c>
      <c r="B736" s="166" t="s">
        <v>7770</v>
      </c>
      <c r="C736" s="166" t="s">
        <v>6397</v>
      </c>
      <c r="D736" s="166" t="s">
        <v>1246</v>
      </c>
      <c r="E736" s="166" t="s">
        <v>5543</v>
      </c>
      <c r="F736" s="166" t="s">
        <v>366</v>
      </c>
      <c r="G736" s="166" t="s">
        <v>2524</v>
      </c>
      <c r="H736" s="166" t="s">
        <v>2524</v>
      </c>
      <c r="I736" s="166" t="s">
        <v>2524</v>
      </c>
      <c r="J736" s="166" t="s">
        <v>8507</v>
      </c>
      <c r="K736" s="166" t="s">
        <v>6398</v>
      </c>
      <c r="L736" s="166" t="s">
        <v>2524</v>
      </c>
      <c r="M736" s="166">
        <v>36287</v>
      </c>
      <c r="N736" s="166" t="str">
        <f>_xlfn.IFNA(VLOOKUP($C736,'20201102 Property'!C:C,1,FALSE),"FR")</f>
        <v>Total number of viable WBC (10^6)</v>
      </c>
    </row>
    <row r="737" spans="1:14" x14ac:dyDescent="0.45">
      <c r="A737" s="166" t="s">
        <v>4590</v>
      </c>
      <c r="B737" s="166" t="s">
        <v>7771</v>
      </c>
      <c r="C737" s="166" t="s">
        <v>6399</v>
      </c>
      <c r="D737" s="166" t="s">
        <v>1246</v>
      </c>
      <c r="E737" s="166" t="s">
        <v>5543</v>
      </c>
      <c r="F737" s="166" t="s">
        <v>366</v>
      </c>
      <c r="G737" s="166" t="s">
        <v>2524</v>
      </c>
      <c r="H737" s="166" t="s">
        <v>2524</v>
      </c>
      <c r="I737" s="166" t="s">
        <v>2524</v>
      </c>
      <c r="J737" s="166" t="s">
        <v>8507</v>
      </c>
      <c r="K737" s="166" t="s">
        <v>4590</v>
      </c>
      <c r="L737" s="166" t="s">
        <v>2524</v>
      </c>
      <c r="M737" s="166">
        <v>66178</v>
      </c>
      <c r="N737" s="166" t="str">
        <f>_xlfn.IFNA(VLOOKUP($C737,'20201102 Property'!C:C,1,FALSE),"FR")</f>
        <v>Total number of WBC (10^6)</v>
      </c>
    </row>
    <row r="738" spans="1:14" x14ac:dyDescent="0.45">
      <c r="A738" s="166" t="s">
        <v>4591</v>
      </c>
      <c r="B738" s="166" t="s">
        <v>7772</v>
      </c>
      <c r="C738" s="166" t="s">
        <v>6400</v>
      </c>
      <c r="D738" s="166" t="s">
        <v>1246</v>
      </c>
      <c r="E738" s="166" t="s">
        <v>5543</v>
      </c>
      <c r="F738" s="166" t="s">
        <v>366</v>
      </c>
      <c r="G738" s="166" t="s">
        <v>6216</v>
      </c>
      <c r="H738" s="166" t="s">
        <v>2524</v>
      </c>
      <c r="I738" s="166" t="s">
        <v>2524</v>
      </c>
      <c r="J738" s="166" t="s">
        <v>8507</v>
      </c>
      <c r="K738" s="166" t="s">
        <v>4591</v>
      </c>
      <c r="L738" s="166" t="s">
        <v>2524</v>
      </c>
      <c r="M738" s="166">
        <v>36178</v>
      </c>
      <c r="N738" s="166" t="str">
        <f>_xlfn.IFNA(VLOOKUP($C738,'20201102 Property'!C:C,1,FALSE),"FR")</f>
        <v>Total number of viable nucleated cells (x 10^6)</v>
      </c>
    </row>
    <row r="739" spans="1:14" x14ac:dyDescent="0.45">
      <c r="A739" s="166" t="s">
        <v>4592</v>
      </c>
      <c r="B739" s="166" t="s">
        <v>7773</v>
      </c>
      <c r="C739" s="166" t="s">
        <v>6401</v>
      </c>
      <c r="D739" s="166" t="s">
        <v>1246</v>
      </c>
      <c r="E739" s="166" t="s">
        <v>5543</v>
      </c>
      <c r="F739" s="166" t="s">
        <v>366</v>
      </c>
      <c r="G739" s="166" t="s">
        <v>6144</v>
      </c>
      <c r="H739" s="166" t="s">
        <v>2524</v>
      </c>
      <c r="I739" s="166" t="s">
        <v>2524</v>
      </c>
      <c r="J739" s="166" t="s">
        <v>8507</v>
      </c>
      <c r="K739" s="166" t="s">
        <v>4592</v>
      </c>
      <c r="L739" s="166" t="s">
        <v>2524</v>
      </c>
      <c r="M739" s="166">
        <v>36245</v>
      </c>
      <c r="N739" s="166" t="str">
        <f>_xlfn.IFNA(VLOOKUP($C739,'20201102 Property'!C:C,1,FALSE),"FR")</f>
        <v>Total number of viable WBC (x10^6)</v>
      </c>
    </row>
    <row r="740" spans="1:14" x14ac:dyDescent="0.45">
      <c r="A740" s="166" t="s">
        <v>4593</v>
      </c>
      <c r="B740" s="166" t="s">
        <v>7774</v>
      </c>
      <c r="C740" s="166" t="s">
        <v>6402</v>
      </c>
      <c r="D740" s="166" t="s">
        <v>1246</v>
      </c>
      <c r="E740" s="166" t="s">
        <v>5540</v>
      </c>
      <c r="F740" s="166" t="s">
        <v>366</v>
      </c>
      <c r="G740" s="166" t="s">
        <v>6144</v>
      </c>
      <c r="H740" s="166" t="s">
        <v>2524</v>
      </c>
      <c r="I740" s="166" t="s">
        <v>2524</v>
      </c>
      <c r="J740" s="166" t="s">
        <v>8507</v>
      </c>
      <c r="K740" s="166" t="s">
        <v>4593</v>
      </c>
      <c r="L740" s="166" t="s">
        <v>2524</v>
      </c>
      <c r="M740" s="166">
        <v>36236</v>
      </c>
      <c r="N740" s="166" t="str">
        <f>_xlfn.IFNA(VLOOKUP($C740,'20201102 Property'!C:C,1,FALSE),"FR")</f>
        <v>WBC/µL (after thawing)</v>
      </c>
    </row>
    <row r="741" spans="1:14" x14ac:dyDescent="0.45">
      <c r="A741" s="166" t="s">
        <v>4594</v>
      </c>
      <c r="B741" s="166" t="s">
        <v>7775</v>
      </c>
      <c r="C741" s="166" t="s">
        <v>6403</v>
      </c>
      <c r="D741" s="166" t="s">
        <v>1246</v>
      </c>
      <c r="E741" s="166" t="s">
        <v>5540</v>
      </c>
      <c r="F741" s="166" t="s">
        <v>366</v>
      </c>
      <c r="G741" s="166" t="s">
        <v>2524</v>
      </c>
      <c r="H741" s="166" t="s">
        <v>2524</v>
      </c>
      <c r="I741" s="166" t="s">
        <v>2524</v>
      </c>
      <c r="J741" s="166" t="s">
        <v>8507</v>
      </c>
      <c r="K741" s="166" t="s">
        <v>4594</v>
      </c>
      <c r="L741" s="166" t="s">
        <v>2524</v>
      </c>
      <c r="M741" s="166">
        <v>60609</v>
      </c>
      <c r="N741" s="166" t="str">
        <f>_xlfn.IFNA(VLOOKUP($C741,'20201102 Property'!C:C,1,FALSE),"FR")</f>
        <v>WBC/µl (flowcytometrie)</v>
      </c>
    </row>
    <row r="742" spans="1:14" x14ac:dyDescent="0.45">
      <c r="A742" s="166" t="s">
        <v>4595</v>
      </c>
      <c r="B742" s="166" t="s">
        <v>7776</v>
      </c>
      <c r="C742" s="166" t="s">
        <v>6404</v>
      </c>
      <c r="D742" s="166" t="s">
        <v>1246</v>
      </c>
      <c r="E742" s="166" t="s">
        <v>5540</v>
      </c>
      <c r="F742" s="166" t="s">
        <v>366</v>
      </c>
      <c r="G742" s="166" t="s">
        <v>5526</v>
      </c>
      <c r="H742" s="166" t="s">
        <v>2524</v>
      </c>
      <c r="I742" s="166" t="s">
        <v>2524</v>
      </c>
      <c r="J742" s="166" t="s">
        <v>8507</v>
      </c>
      <c r="K742" s="166" t="s">
        <v>4595</v>
      </c>
      <c r="L742" s="166" t="s">
        <v>2524</v>
      </c>
      <c r="M742" s="166">
        <v>65566</v>
      </c>
      <c r="N742" s="166" t="str">
        <f>_xlfn.IFNA(VLOOKUP($C742,'20201102 Property'!C:C,1,FALSE),"FR")</f>
        <v>WBC/µl (flowcytometrie) after freezing</v>
      </c>
    </row>
    <row r="743" spans="1:14" x14ac:dyDescent="0.45">
      <c r="A743" s="166" t="s">
        <v>4596</v>
      </c>
      <c r="B743" s="166" t="s">
        <v>8321</v>
      </c>
      <c r="C743" s="166" t="s">
        <v>8877</v>
      </c>
      <c r="D743" s="166" t="s">
        <v>1246</v>
      </c>
      <c r="E743" s="166" t="s">
        <v>5543</v>
      </c>
      <c r="F743" s="166" t="s">
        <v>366</v>
      </c>
      <c r="G743" s="166" t="s">
        <v>5526</v>
      </c>
      <c r="H743" s="166" t="s">
        <v>2524</v>
      </c>
      <c r="I743" s="166" t="s">
        <v>2524</v>
      </c>
      <c r="J743" s="166" t="s">
        <v>8507</v>
      </c>
      <c r="K743" s="166" t="s">
        <v>4596</v>
      </c>
      <c r="L743" s="166" t="s">
        <v>2524</v>
      </c>
      <c r="M743" s="166">
        <v>65571</v>
      </c>
      <c r="N743" s="166" t="str">
        <f>_xlfn.IFNA(VLOOKUP($C743,'20201102 Property'!C:C,1,FALSE),"FR")</f>
        <v>Total number of viable white blood cells  (CD45+/7AAD-)(x10^6)</v>
      </c>
    </row>
    <row r="744" spans="1:14" x14ac:dyDescent="0.45">
      <c r="A744" s="166" t="s">
        <v>4597</v>
      </c>
      <c r="B744" s="166" t="s">
        <v>7777</v>
      </c>
      <c r="C744" s="166" t="s">
        <v>6405</v>
      </c>
      <c r="D744" s="166" t="s">
        <v>1246</v>
      </c>
      <c r="E744" s="166" t="s">
        <v>5543</v>
      </c>
      <c r="F744" s="166" t="s">
        <v>366</v>
      </c>
      <c r="G744" s="166" t="s">
        <v>6094</v>
      </c>
      <c r="H744" s="166" t="s">
        <v>2524</v>
      </c>
      <c r="I744" s="166" t="s">
        <v>2524</v>
      </c>
      <c r="J744" s="166" t="s">
        <v>8507</v>
      </c>
      <c r="K744" s="166" t="s">
        <v>6406</v>
      </c>
      <c r="L744" s="166" t="s">
        <v>2524</v>
      </c>
      <c r="M744" s="166">
        <v>60604</v>
      </c>
      <c r="N744" s="166" t="str">
        <f>_xlfn.IFNA(VLOOKUP($C744,'20201102 Property'!C:C,1,FALSE),"FR")</f>
        <v>Total number of WBC (flowcytometrie))</v>
      </c>
    </row>
    <row r="745" spans="1:14" x14ac:dyDescent="0.45">
      <c r="A745" s="166" t="s">
        <v>4598</v>
      </c>
      <c r="B745" s="166" t="s">
        <v>4598</v>
      </c>
      <c r="C745" s="166" t="s">
        <v>6407</v>
      </c>
      <c r="D745" s="166" t="s">
        <v>1246</v>
      </c>
      <c r="E745" s="166" t="s">
        <v>6408</v>
      </c>
      <c r="F745" s="166" t="s">
        <v>366</v>
      </c>
      <c r="G745" s="166" t="s">
        <v>2524</v>
      </c>
      <c r="H745" s="166" t="s">
        <v>2524</v>
      </c>
      <c r="I745" s="166" t="s">
        <v>2524</v>
      </c>
      <c r="J745" s="166" t="s">
        <v>2524</v>
      </c>
      <c r="K745" s="166" t="s">
        <v>6409</v>
      </c>
      <c r="L745" s="166" t="s">
        <v>2524</v>
      </c>
      <c r="M745" s="166">
        <v>411</v>
      </c>
      <c r="N745" s="166" t="str">
        <f>_xlfn.IFNA(VLOOKUP($C745,'20201102 Property'!C:C,1,FALSE),"FR")</f>
        <v xml:space="preserve">Tellen van cellen </v>
      </c>
    </row>
    <row r="746" spans="1:14" x14ac:dyDescent="0.45">
      <c r="A746" s="166" t="s">
        <v>4599</v>
      </c>
      <c r="B746" s="166" t="s">
        <v>4599</v>
      </c>
      <c r="C746" s="166" t="s">
        <v>6410</v>
      </c>
      <c r="D746" s="166" t="s">
        <v>1357</v>
      </c>
      <c r="E746" s="166" t="s">
        <v>2524</v>
      </c>
      <c r="F746" s="166" t="s">
        <v>366</v>
      </c>
      <c r="G746" s="166" t="s">
        <v>2524</v>
      </c>
      <c r="H746" s="166" t="s">
        <v>2524</v>
      </c>
      <c r="I746" s="166" t="s">
        <v>2524</v>
      </c>
      <c r="J746" s="166" t="s">
        <v>2524</v>
      </c>
      <c r="K746" s="166" t="s">
        <v>4599</v>
      </c>
      <c r="L746" s="166" t="s">
        <v>2524</v>
      </c>
      <c r="M746" s="166">
        <v>3426126</v>
      </c>
      <c r="N746" s="166" t="str">
        <f>_xlfn.IFNA(VLOOKUP($C746,'20201102 Property'!C:C,1,FALSE),"FR")</f>
        <v>Reagens CG01</v>
      </c>
    </row>
    <row r="747" spans="1:14" x14ac:dyDescent="0.45">
      <c r="A747" s="166" t="s">
        <v>4600</v>
      </c>
      <c r="B747" s="166" t="s">
        <v>4600</v>
      </c>
      <c r="C747" s="166" t="s">
        <v>6411</v>
      </c>
      <c r="D747" s="166" t="s">
        <v>1357</v>
      </c>
      <c r="E747" s="166" t="s">
        <v>2524</v>
      </c>
      <c r="F747" s="166" t="s">
        <v>366</v>
      </c>
      <c r="G747" s="166" t="s">
        <v>2524</v>
      </c>
      <c r="H747" s="166" t="s">
        <v>2524</v>
      </c>
      <c r="I747" s="166" t="s">
        <v>2524</v>
      </c>
      <c r="J747" s="166" t="s">
        <v>2524</v>
      </c>
      <c r="K747" s="166" t="s">
        <v>4600</v>
      </c>
      <c r="L747" s="166" t="s">
        <v>2524</v>
      </c>
      <c r="M747" s="166">
        <v>3426135</v>
      </c>
      <c r="N747" s="166" t="str">
        <f>_xlfn.IFNA(VLOOKUP($C747,'20201102 Property'!C:C,1,FALSE),"FR")</f>
        <v>Reagens CG02</v>
      </c>
    </row>
    <row r="748" spans="1:14" x14ac:dyDescent="0.45">
      <c r="A748" s="166" t="s">
        <v>4601</v>
      </c>
      <c r="B748" s="166" t="s">
        <v>4601</v>
      </c>
      <c r="C748" s="166" t="s">
        <v>6412</v>
      </c>
      <c r="D748" s="166" t="s">
        <v>1357</v>
      </c>
      <c r="E748" s="166" t="s">
        <v>2524</v>
      </c>
      <c r="F748" s="166" t="s">
        <v>366</v>
      </c>
      <c r="G748" s="166" t="s">
        <v>2524</v>
      </c>
      <c r="H748" s="166" t="s">
        <v>2524</v>
      </c>
      <c r="I748" s="166" t="s">
        <v>2524</v>
      </c>
      <c r="J748" s="166" t="s">
        <v>2524</v>
      </c>
      <c r="K748" s="166" t="s">
        <v>4601</v>
      </c>
      <c r="L748" s="166" t="s">
        <v>2524</v>
      </c>
      <c r="M748" s="166">
        <v>3426141</v>
      </c>
      <c r="N748" s="166" t="str">
        <f>_xlfn.IFNA(VLOOKUP($C748,'20201102 Property'!C:C,1,FALSE),"FR")</f>
        <v>Reagens CG03</v>
      </c>
    </row>
    <row r="749" spans="1:14" x14ac:dyDescent="0.45">
      <c r="A749" s="166" t="s">
        <v>4602</v>
      </c>
      <c r="B749" s="166" t="s">
        <v>4602</v>
      </c>
      <c r="C749" s="166" t="s">
        <v>6413</v>
      </c>
      <c r="D749" s="166" t="s">
        <v>1357</v>
      </c>
      <c r="E749" s="166" t="s">
        <v>2524</v>
      </c>
      <c r="F749" s="166" t="s">
        <v>366</v>
      </c>
      <c r="G749" s="166" t="s">
        <v>2524</v>
      </c>
      <c r="H749" s="166" t="s">
        <v>2524</v>
      </c>
      <c r="I749" s="166" t="s">
        <v>2524</v>
      </c>
      <c r="J749" s="166" t="s">
        <v>2524</v>
      </c>
      <c r="K749" s="166" t="s">
        <v>4602</v>
      </c>
      <c r="L749" s="166" t="s">
        <v>2524</v>
      </c>
      <c r="M749" s="166">
        <v>3426148</v>
      </c>
      <c r="N749" s="166" t="str">
        <f>_xlfn.IFNA(VLOOKUP($C749,'20201102 Property'!C:C,1,FALSE),"FR")</f>
        <v>Reagens CG04</v>
      </c>
    </row>
    <row r="750" spans="1:14" x14ac:dyDescent="0.45">
      <c r="A750" s="166" t="s">
        <v>4603</v>
      </c>
      <c r="B750" s="166" t="s">
        <v>4603</v>
      </c>
      <c r="C750" s="166" t="s">
        <v>6414</v>
      </c>
      <c r="D750" s="166" t="s">
        <v>1357</v>
      </c>
      <c r="E750" s="166" t="s">
        <v>2524</v>
      </c>
      <c r="F750" s="166" t="s">
        <v>366</v>
      </c>
      <c r="G750" s="166" t="s">
        <v>2524</v>
      </c>
      <c r="H750" s="166" t="s">
        <v>2524</v>
      </c>
      <c r="I750" s="166" t="s">
        <v>2524</v>
      </c>
      <c r="J750" s="166" t="s">
        <v>2524</v>
      </c>
      <c r="K750" s="166" t="s">
        <v>4603</v>
      </c>
      <c r="L750" s="166" t="s">
        <v>2524</v>
      </c>
      <c r="M750" s="166">
        <v>3426153</v>
      </c>
      <c r="N750" s="166" t="str">
        <f>_xlfn.IFNA(VLOOKUP($C750,'20201102 Property'!C:C,1,FALSE),"FR")</f>
        <v>Reagens CG05</v>
      </c>
    </row>
    <row r="751" spans="1:14" x14ac:dyDescent="0.45">
      <c r="A751" s="166" t="s">
        <v>4604</v>
      </c>
      <c r="B751" s="166" t="s">
        <v>4604</v>
      </c>
      <c r="C751" s="166" t="s">
        <v>6415</v>
      </c>
      <c r="D751" s="166" t="s">
        <v>1357</v>
      </c>
      <c r="E751" s="166" t="s">
        <v>2524</v>
      </c>
      <c r="F751" s="166" t="s">
        <v>366</v>
      </c>
      <c r="G751" s="166" t="s">
        <v>2524</v>
      </c>
      <c r="H751" s="166" t="s">
        <v>2524</v>
      </c>
      <c r="I751" s="166" t="s">
        <v>2524</v>
      </c>
      <c r="J751" s="166" t="s">
        <v>2524</v>
      </c>
      <c r="K751" s="166" t="s">
        <v>4604</v>
      </c>
      <c r="L751" s="166" t="s">
        <v>2524</v>
      </c>
      <c r="M751" s="166">
        <v>3426159</v>
      </c>
      <c r="N751" s="166" t="str">
        <f>_xlfn.IFNA(VLOOKUP($C751,'20201102 Property'!C:C,1,FALSE),"FR")</f>
        <v>Reagens CG06</v>
      </c>
    </row>
    <row r="752" spans="1:14" x14ac:dyDescent="0.45">
      <c r="A752" s="166" t="s">
        <v>4605</v>
      </c>
      <c r="B752" s="166" t="s">
        <v>4605</v>
      </c>
      <c r="C752" s="166" t="s">
        <v>6416</v>
      </c>
      <c r="D752" s="166" t="s">
        <v>1357</v>
      </c>
      <c r="E752" s="166" t="s">
        <v>2524</v>
      </c>
      <c r="F752" s="166" t="s">
        <v>366</v>
      </c>
      <c r="G752" s="166" t="s">
        <v>2524</v>
      </c>
      <c r="H752" s="166" t="s">
        <v>2524</v>
      </c>
      <c r="I752" s="166" t="s">
        <v>2524</v>
      </c>
      <c r="J752" s="166" t="s">
        <v>2524</v>
      </c>
      <c r="K752" s="166" t="s">
        <v>4605</v>
      </c>
      <c r="L752" s="166" t="s">
        <v>2524</v>
      </c>
      <c r="M752" s="166">
        <v>3426164</v>
      </c>
      <c r="N752" s="166" t="str">
        <f>_xlfn.IFNA(VLOOKUP($C752,'20201102 Property'!C:C,1,FALSE),"FR")</f>
        <v>Reagens CG07</v>
      </c>
    </row>
    <row r="753" spans="1:14" x14ac:dyDescent="0.45">
      <c r="A753" s="166" t="s">
        <v>4606</v>
      </c>
      <c r="B753" s="166" t="s">
        <v>4606</v>
      </c>
      <c r="C753" s="166" t="s">
        <v>6417</v>
      </c>
      <c r="D753" s="166" t="s">
        <v>1357</v>
      </c>
      <c r="E753" s="166" t="s">
        <v>2524</v>
      </c>
      <c r="F753" s="166" t="s">
        <v>366</v>
      </c>
      <c r="G753" s="166" t="s">
        <v>2524</v>
      </c>
      <c r="H753" s="166" t="s">
        <v>2524</v>
      </c>
      <c r="I753" s="166" t="s">
        <v>2524</v>
      </c>
      <c r="J753" s="166" t="s">
        <v>2524</v>
      </c>
      <c r="K753" s="166" t="s">
        <v>4606</v>
      </c>
      <c r="L753" s="166" t="s">
        <v>2524</v>
      </c>
      <c r="M753" s="166">
        <v>3426171</v>
      </c>
      <c r="N753" s="166" t="str">
        <f>_xlfn.IFNA(VLOOKUP($C753,'20201102 Property'!C:C,1,FALSE),"FR")</f>
        <v>Reagens CG08</v>
      </c>
    </row>
    <row r="754" spans="1:14" x14ac:dyDescent="0.45">
      <c r="A754" s="166" t="s">
        <v>4607</v>
      </c>
      <c r="B754" s="166" t="s">
        <v>4607</v>
      </c>
      <c r="C754" s="166" t="s">
        <v>6418</v>
      </c>
      <c r="D754" s="166" t="s">
        <v>1357</v>
      </c>
      <c r="E754" s="166" t="s">
        <v>2524</v>
      </c>
      <c r="F754" s="166" t="s">
        <v>366</v>
      </c>
      <c r="G754" s="166" t="s">
        <v>2524</v>
      </c>
      <c r="H754" s="166" t="s">
        <v>2524</v>
      </c>
      <c r="I754" s="166" t="s">
        <v>2524</v>
      </c>
      <c r="J754" s="166" t="s">
        <v>2524</v>
      </c>
      <c r="K754" s="166" t="s">
        <v>4607</v>
      </c>
      <c r="L754" s="166" t="s">
        <v>2524</v>
      </c>
      <c r="M754" s="166">
        <v>3426177</v>
      </c>
      <c r="N754" s="166" t="str">
        <f>_xlfn.IFNA(VLOOKUP($C754,'20201102 Property'!C:C,1,FALSE),"FR")</f>
        <v>Reagens CG09</v>
      </c>
    </row>
    <row r="755" spans="1:14" x14ac:dyDescent="0.45">
      <c r="A755" s="166" t="s">
        <v>4608</v>
      </c>
      <c r="B755" s="166" t="s">
        <v>4608</v>
      </c>
      <c r="C755" s="166" t="s">
        <v>6419</v>
      </c>
      <c r="D755" s="166" t="s">
        <v>1357</v>
      </c>
      <c r="E755" s="166" t="s">
        <v>2524</v>
      </c>
      <c r="F755" s="166" t="s">
        <v>366</v>
      </c>
      <c r="G755" s="166" t="s">
        <v>2524</v>
      </c>
      <c r="H755" s="166" t="s">
        <v>2524</v>
      </c>
      <c r="I755" s="166" t="s">
        <v>2524</v>
      </c>
      <c r="J755" s="166" t="s">
        <v>2524</v>
      </c>
      <c r="K755" s="166" t="s">
        <v>4608</v>
      </c>
      <c r="L755" s="166" t="s">
        <v>2524</v>
      </c>
      <c r="M755" s="166">
        <v>3426182</v>
      </c>
      <c r="N755" s="166" t="str">
        <f>_xlfn.IFNA(VLOOKUP($C755,'20201102 Property'!C:C,1,FALSE),"FR")</f>
        <v>Reagens CG10</v>
      </c>
    </row>
    <row r="756" spans="1:14" x14ac:dyDescent="0.45">
      <c r="A756" s="166" t="s">
        <v>4609</v>
      </c>
      <c r="B756" s="166" t="s">
        <v>4609</v>
      </c>
      <c r="C756" s="166" t="s">
        <v>6420</v>
      </c>
      <c r="D756" s="166" t="s">
        <v>1357</v>
      </c>
      <c r="E756" s="166" t="s">
        <v>2524</v>
      </c>
      <c r="F756" s="166" t="s">
        <v>366</v>
      </c>
      <c r="G756" s="166" t="s">
        <v>2524</v>
      </c>
      <c r="H756" s="166" t="s">
        <v>2524</v>
      </c>
      <c r="I756" s="166" t="s">
        <v>2524</v>
      </c>
      <c r="J756" s="166" t="s">
        <v>2524</v>
      </c>
      <c r="K756" s="166" t="s">
        <v>4609</v>
      </c>
      <c r="L756" s="166" t="s">
        <v>2524</v>
      </c>
      <c r="M756" s="166">
        <v>3426187</v>
      </c>
      <c r="N756" s="166" t="str">
        <f>_xlfn.IFNA(VLOOKUP($C756,'20201102 Property'!C:C,1,FALSE),"FR")</f>
        <v>Reagens CG11</v>
      </c>
    </row>
    <row r="757" spans="1:14" x14ac:dyDescent="0.45">
      <c r="A757" s="166" t="s">
        <v>4610</v>
      </c>
      <c r="B757" s="166" t="s">
        <v>4610</v>
      </c>
      <c r="C757" s="166" t="s">
        <v>6421</v>
      </c>
      <c r="D757" s="166" t="s">
        <v>1357</v>
      </c>
      <c r="E757" s="166" t="s">
        <v>2524</v>
      </c>
      <c r="F757" s="166" t="s">
        <v>366</v>
      </c>
      <c r="G757" s="166" t="s">
        <v>2524</v>
      </c>
      <c r="H757" s="166" t="s">
        <v>2524</v>
      </c>
      <c r="I757" s="166" t="s">
        <v>2524</v>
      </c>
      <c r="J757" s="166" t="s">
        <v>2524</v>
      </c>
      <c r="K757" s="166" t="s">
        <v>4610</v>
      </c>
      <c r="L757" s="166" t="s">
        <v>2524</v>
      </c>
      <c r="M757" s="166">
        <v>3426192</v>
      </c>
      <c r="N757" s="166" t="str">
        <f>_xlfn.IFNA(VLOOKUP($C757,'20201102 Property'!C:C,1,FALSE),"FR")</f>
        <v>Reagens CG12</v>
      </c>
    </row>
    <row r="758" spans="1:14" hidden="1" x14ac:dyDescent="0.45">
      <c r="A758" s="166" t="s">
        <v>2147</v>
      </c>
      <c r="B758" s="166" t="s">
        <v>2147</v>
      </c>
      <c r="C758" s="166" t="s">
        <v>4611</v>
      </c>
      <c r="D758" s="166" t="s">
        <v>185</v>
      </c>
      <c r="E758" s="166" t="s">
        <v>2524</v>
      </c>
      <c r="F758" s="166" t="s">
        <v>2798</v>
      </c>
      <c r="G758" s="166" t="s">
        <v>5449</v>
      </c>
      <c r="H758" s="166" t="s">
        <v>8851</v>
      </c>
      <c r="I758" s="166" t="s">
        <v>2524</v>
      </c>
      <c r="J758" s="166" t="s">
        <v>3084</v>
      </c>
      <c r="K758" s="166" t="s">
        <v>2147</v>
      </c>
      <c r="L758" s="166" t="s">
        <v>2524</v>
      </c>
      <c r="M758" s="166">
        <v>142580</v>
      </c>
      <c r="N758" s="166" t="str">
        <f>_xlfn.IFNA(VLOOKUP($C758,'20201102 Property'!C:C,1,FALSE),"FR")</f>
        <v>FR</v>
      </c>
    </row>
    <row r="759" spans="1:14" x14ac:dyDescent="0.45">
      <c r="A759" s="166" t="s">
        <v>3081</v>
      </c>
      <c r="B759" s="166" t="s">
        <v>6423</v>
      </c>
      <c r="C759" s="166" t="s">
        <v>3082</v>
      </c>
      <c r="D759" s="166" t="s">
        <v>185</v>
      </c>
      <c r="E759" s="166" t="s">
        <v>2524</v>
      </c>
      <c r="F759" s="166" t="s">
        <v>2798</v>
      </c>
      <c r="G759" s="166" t="s">
        <v>5449</v>
      </c>
      <c r="H759" s="166" t="s">
        <v>2524</v>
      </c>
      <c r="I759" s="166" t="s">
        <v>2524</v>
      </c>
      <c r="J759" s="166" t="s">
        <v>3083</v>
      </c>
      <c r="K759" s="166" t="s">
        <v>3081</v>
      </c>
      <c r="L759" s="166" t="s">
        <v>2524</v>
      </c>
      <c r="M759" s="166">
        <v>142592</v>
      </c>
      <c r="N759" s="166" t="str">
        <f>_xlfn.IFNA(VLOOKUP($C759,'20201102 Property'!C:C,1,FALSE),"FR")</f>
        <v>Cha bepaling</v>
      </c>
    </row>
    <row r="760" spans="1:14" x14ac:dyDescent="0.45">
      <c r="A760" s="166" t="s">
        <v>4612</v>
      </c>
      <c r="B760" s="166" t="s">
        <v>4612</v>
      </c>
      <c r="C760" s="166" t="s">
        <v>6424</v>
      </c>
      <c r="D760" s="166" t="s">
        <v>1357</v>
      </c>
      <c r="E760" s="166" t="s">
        <v>2524</v>
      </c>
      <c r="F760" s="166" t="s">
        <v>366</v>
      </c>
      <c r="G760" s="166" t="s">
        <v>2524</v>
      </c>
      <c r="H760" s="166" t="s">
        <v>2524</v>
      </c>
      <c r="I760" s="166" t="s">
        <v>2524</v>
      </c>
      <c r="J760" s="166" t="s">
        <v>2524</v>
      </c>
      <c r="K760" s="166" t="s">
        <v>4612</v>
      </c>
      <c r="L760" s="166" t="s">
        <v>2524</v>
      </c>
      <c r="M760" s="166">
        <v>3426198</v>
      </c>
      <c r="N760" s="166" t="str">
        <f>_xlfn.IFNA(VLOOKUP($C760,'20201102 Property'!C:C,1,FALSE),"FR")</f>
        <v>Reagens CL01</v>
      </c>
    </row>
    <row r="761" spans="1:14" x14ac:dyDescent="0.45">
      <c r="A761" s="166" t="s">
        <v>1251</v>
      </c>
      <c r="B761" s="166" t="s">
        <v>6425</v>
      </c>
      <c r="C761" s="166" t="s">
        <v>6425</v>
      </c>
      <c r="D761" s="166" t="s">
        <v>185</v>
      </c>
      <c r="E761" s="166" t="s">
        <v>2524</v>
      </c>
      <c r="F761" s="166" t="s">
        <v>366</v>
      </c>
      <c r="G761" s="166" t="s">
        <v>2524</v>
      </c>
      <c r="H761" s="166" t="s">
        <v>2524</v>
      </c>
      <c r="I761" s="166" t="s">
        <v>2524</v>
      </c>
      <c r="J761" s="166" t="s">
        <v>2038</v>
      </c>
      <c r="K761" s="166" t="s">
        <v>1251</v>
      </c>
      <c r="L761" s="166" t="s">
        <v>2524</v>
      </c>
      <c r="M761" s="166">
        <v>3101583</v>
      </c>
      <c r="N761" s="166" t="str">
        <f>_xlfn.IFNA(VLOOKUP($C761,'20201102 Property'!C:C,1,FALSE),"FR")</f>
        <v>Cm1 ext</v>
      </c>
    </row>
    <row r="762" spans="1:14" x14ac:dyDescent="0.45">
      <c r="A762" s="166" t="s">
        <v>8699</v>
      </c>
      <c r="B762" s="166" t="s">
        <v>8743</v>
      </c>
      <c r="C762" s="166" t="s">
        <v>328</v>
      </c>
      <c r="D762" s="166" t="s">
        <v>185</v>
      </c>
      <c r="E762" s="166" t="s">
        <v>2524</v>
      </c>
      <c r="F762" s="166" t="s">
        <v>2798</v>
      </c>
      <c r="G762" s="166" t="s">
        <v>102</v>
      </c>
      <c r="H762" s="166" t="s">
        <v>8852</v>
      </c>
      <c r="I762" s="166" t="s">
        <v>8852</v>
      </c>
      <c r="J762" s="166" t="s">
        <v>8810</v>
      </c>
      <c r="K762" s="166" t="s">
        <v>8699</v>
      </c>
      <c r="L762" s="166" t="s">
        <v>2524</v>
      </c>
      <c r="M762" s="166">
        <v>8823062</v>
      </c>
      <c r="N762" s="166" t="str">
        <f>_xlfn.IFNA(VLOOKUP($C762,'20201102 Property'!C:C,1,FALSE),"FR")</f>
        <v>HLA-C allel 1 (lage resolutie)</v>
      </c>
    </row>
    <row r="763" spans="1:14" x14ac:dyDescent="0.45">
      <c r="A763" s="166" t="s">
        <v>188</v>
      </c>
      <c r="B763" s="166" t="s">
        <v>6426</v>
      </c>
      <c r="C763" s="166" t="s">
        <v>1374</v>
      </c>
      <c r="D763" s="166" t="s">
        <v>185</v>
      </c>
      <c r="E763" s="166" t="s">
        <v>2524</v>
      </c>
      <c r="F763" s="166" t="s">
        <v>366</v>
      </c>
      <c r="G763" s="166" t="s">
        <v>2524</v>
      </c>
      <c r="H763" s="166" t="s">
        <v>8852</v>
      </c>
      <c r="I763" s="166" t="s">
        <v>8852</v>
      </c>
      <c r="J763" s="166" t="s">
        <v>1643</v>
      </c>
      <c r="K763" s="166" t="s">
        <v>188</v>
      </c>
      <c r="L763" s="166" t="s">
        <v>2524</v>
      </c>
      <c r="M763" s="166">
        <v>3099489</v>
      </c>
      <c r="N763" s="166" t="str">
        <f>_xlfn.IFNA(VLOOKUP($C763,'20201102 Property'!C:C,1,FALSE),"FR")</f>
        <v>HLA-C allel 1 (match det.)</v>
      </c>
    </row>
    <row r="764" spans="1:14" x14ac:dyDescent="0.45">
      <c r="A764" s="166" t="s">
        <v>1395</v>
      </c>
      <c r="B764" s="166" t="s">
        <v>6427</v>
      </c>
      <c r="C764" s="166" t="s">
        <v>1374</v>
      </c>
      <c r="D764" s="166" t="s">
        <v>185</v>
      </c>
      <c r="E764" s="166" t="s">
        <v>2524</v>
      </c>
      <c r="F764" s="166" t="s">
        <v>366</v>
      </c>
      <c r="G764" s="166" t="s">
        <v>2524</v>
      </c>
      <c r="H764" s="166" t="s">
        <v>8852</v>
      </c>
      <c r="I764" s="166" t="s">
        <v>8852</v>
      </c>
      <c r="J764" s="166" t="s">
        <v>1687</v>
      </c>
      <c r="K764" s="166" t="s">
        <v>1395</v>
      </c>
      <c r="L764" s="166" t="s">
        <v>2524</v>
      </c>
      <c r="M764" s="166">
        <v>3183089</v>
      </c>
      <c r="N764" s="166" t="str">
        <f>_xlfn.IFNA(VLOOKUP($C764,'20201102 Property'!C:C,1,FALSE),"FR")</f>
        <v>HLA-C allel 1 (match det.)</v>
      </c>
    </row>
    <row r="765" spans="1:14" x14ac:dyDescent="0.45">
      <c r="A765" s="166" t="s">
        <v>1252</v>
      </c>
      <c r="B765" s="166" t="s">
        <v>6428</v>
      </c>
      <c r="C765" s="166" t="s">
        <v>6428</v>
      </c>
      <c r="D765" s="166" t="s">
        <v>185</v>
      </c>
      <c r="E765" s="166" t="s">
        <v>2524</v>
      </c>
      <c r="F765" s="166" t="s">
        <v>366</v>
      </c>
      <c r="G765" s="166" t="s">
        <v>2524</v>
      </c>
      <c r="H765" s="166" t="s">
        <v>2524</v>
      </c>
      <c r="I765" s="166" t="s">
        <v>2524</v>
      </c>
      <c r="J765" s="166" t="s">
        <v>2039</v>
      </c>
      <c r="K765" s="166" t="s">
        <v>1252</v>
      </c>
      <c r="L765" s="166" t="s">
        <v>2524</v>
      </c>
      <c r="M765" s="166">
        <v>3101595</v>
      </c>
      <c r="N765" s="166" t="str">
        <f>_xlfn.IFNA(VLOOKUP($C765,'20201102 Property'!C:C,1,FALSE),"FR")</f>
        <v>Cm2 ext</v>
      </c>
    </row>
    <row r="766" spans="1:14" x14ac:dyDescent="0.45">
      <c r="A766" s="166" t="s">
        <v>8700</v>
      </c>
      <c r="B766" s="166" t="s">
        <v>8744</v>
      </c>
      <c r="C766" s="166" t="s">
        <v>329</v>
      </c>
      <c r="D766" s="166" t="s">
        <v>185</v>
      </c>
      <c r="E766" s="166" t="s">
        <v>2524</v>
      </c>
      <c r="F766" s="166" t="s">
        <v>2798</v>
      </c>
      <c r="G766" s="166" t="s">
        <v>102</v>
      </c>
      <c r="H766" s="166" t="s">
        <v>8852</v>
      </c>
      <c r="I766" s="166" t="s">
        <v>8852</v>
      </c>
      <c r="J766" s="166" t="s">
        <v>8811</v>
      </c>
      <c r="K766" s="166" t="s">
        <v>8700</v>
      </c>
      <c r="L766" s="166" t="s">
        <v>2524</v>
      </c>
      <c r="M766" s="166">
        <v>8823068</v>
      </c>
      <c r="N766" s="166" t="str">
        <f>_xlfn.IFNA(VLOOKUP($C766,'20201102 Property'!C:C,1,FALSE),"FR")</f>
        <v>HLA-C allel 2 (lage resolutie)</v>
      </c>
    </row>
    <row r="767" spans="1:14" x14ac:dyDescent="0.45">
      <c r="A767" s="166" t="s">
        <v>189</v>
      </c>
      <c r="B767" s="166" t="s">
        <v>6429</v>
      </c>
      <c r="C767" s="166" t="s">
        <v>1375</v>
      </c>
      <c r="D767" s="166" t="s">
        <v>185</v>
      </c>
      <c r="E767" s="166" t="s">
        <v>2524</v>
      </c>
      <c r="F767" s="166" t="s">
        <v>366</v>
      </c>
      <c r="G767" s="166" t="s">
        <v>2524</v>
      </c>
      <c r="H767" s="166" t="s">
        <v>8852</v>
      </c>
      <c r="I767" s="166" t="s">
        <v>8852</v>
      </c>
      <c r="J767" s="166" t="s">
        <v>1644</v>
      </c>
      <c r="K767" s="166" t="s">
        <v>189</v>
      </c>
      <c r="L767" s="166" t="s">
        <v>2524</v>
      </c>
      <c r="M767" s="166">
        <v>3099495</v>
      </c>
      <c r="N767" s="166" t="str">
        <f>_xlfn.IFNA(VLOOKUP($C767,'20201102 Property'!C:C,1,FALSE),"FR")</f>
        <v>HLA-C allel 2 (match det.)</v>
      </c>
    </row>
    <row r="768" spans="1:14" x14ac:dyDescent="0.45">
      <c r="A768" s="166" t="s">
        <v>1396</v>
      </c>
      <c r="B768" s="166" t="s">
        <v>6430</v>
      </c>
      <c r="C768" s="166" t="s">
        <v>1375</v>
      </c>
      <c r="D768" s="166" t="s">
        <v>185</v>
      </c>
      <c r="E768" s="166" t="s">
        <v>2524</v>
      </c>
      <c r="F768" s="166" t="s">
        <v>366</v>
      </c>
      <c r="G768" s="166" t="s">
        <v>2524</v>
      </c>
      <c r="H768" s="166" t="s">
        <v>8852</v>
      </c>
      <c r="I768" s="166" t="s">
        <v>8852</v>
      </c>
      <c r="J768" s="166" t="s">
        <v>1688</v>
      </c>
      <c r="K768" s="166" t="s">
        <v>1396</v>
      </c>
      <c r="L768" s="166" t="s">
        <v>2524</v>
      </c>
      <c r="M768" s="166">
        <v>3183100</v>
      </c>
      <c r="N768" s="166" t="str">
        <f>_xlfn.IFNA(VLOOKUP($C768,'20201102 Property'!C:C,1,FALSE),"FR")</f>
        <v>HLA-C allel 2 (match det.)</v>
      </c>
    </row>
    <row r="769" spans="1:14" x14ac:dyDescent="0.45">
      <c r="A769" s="166" t="s">
        <v>8191</v>
      </c>
      <c r="B769" s="166" t="s">
        <v>8322</v>
      </c>
      <c r="C769" s="166" t="s">
        <v>8323</v>
      </c>
      <c r="D769" s="166" t="s">
        <v>1357</v>
      </c>
      <c r="F769" s="166" t="s">
        <v>366</v>
      </c>
      <c r="G769" s="166" t="s">
        <v>102</v>
      </c>
      <c r="H769" s="166" t="s">
        <v>2524</v>
      </c>
      <c r="I769" s="166" t="s">
        <v>2524</v>
      </c>
      <c r="J769" s="166" t="s">
        <v>8198</v>
      </c>
      <c r="K769" s="166" t="s">
        <v>8191</v>
      </c>
      <c r="L769" s="166" t="s">
        <v>2524</v>
      </c>
      <c r="M769" s="166">
        <v>7356691</v>
      </c>
      <c r="N769" s="166" t="str">
        <f>_xlfn.IFNA(VLOOKUP($C769,'20201102 Property'!C:C,1,FALSE),"FR")</f>
        <v>HLA-C allel 1 (allelic resolutie)</v>
      </c>
    </row>
    <row r="770" spans="1:14" x14ac:dyDescent="0.45">
      <c r="A770" s="166" t="s">
        <v>8192</v>
      </c>
      <c r="B770" s="166" t="s">
        <v>8324</v>
      </c>
      <c r="C770" s="166" t="s">
        <v>8325</v>
      </c>
      <c r="D770" s="166" t="s">
        <v>1357</v>
      </c>
      <c r="F770" s="166" t="s">
        <v>366</v>
      </c>
      <c r="G770" s="166" t="s">
        <v>102</v>
      </c>
      <c r="H770" s="166" t="s">
        <v>2524</v>
      </c>
      <c r="I770" s="166" t="s">
        <v>2524</v>
      </c>
      <c r="J770" s="166" t="s">
        <v>8199</v>
      </c>
      <c r="K770" s="166" t="s">
        <v>8192</v>
      </c>
      <c r="L770" s="166" t="s">
        <v>2524</v>
      </c>
      <c r="M770" s="166">
        <v>7356698</v>
      </c>
      <c r="N770" s="166" t="str">
        <f>_xlfn.IFNA(VLOOKUP($C770,'20201102 Property'!C:C,1,FALSE),"FR")</f>
        <v>HLA-C allel 2 (allelic resolutie)</v>
      </c>
    </row>
    <row r="771" spans="1:14" x14ac:dyDescent="0.45">
      <c r="A771" s="166" t="s">
        <v>21</v>
      </c>
      <c r="B771" s="166" t="s">
        <v>6431</v>
      </c>
      <c r="C771" s="166" t="s">
        <v>336</v>
      </c>
      <c r="D771" s="166" t="s">
        <v>185</v>
      </c>
      <c r="E771" s="166" t="s">
        <v>2524</v>
      </c>
      <c r="F771" s="166" t="s">
        <v>366</v>
      </c>
      <c r="G771" s="166" t="s">
        <v>102</v>
      </c>
      <c r="H771" s="166" t="s">
        <v>8852</v>
      </c>
      <c r="I771" s="166" t="s">
        <v>8852</v>
      </c>
      <c r="J771" s="166" t="s">
        <v>1685</v>
      </c>
      <c r="K771" s="166" t="s">
        <v>21</v>
      </c>
      <c r="L771" s="166" t="s">
        <v>2524</v>
      </c>
      <c r="M771" s="166">
        <v>1512244</v>
      </c>
      <c r="N771" s="166" t="str">
        <f>_xlfn.IFNA(VLOOKUP($C771,'20201102 Property'!C:C,1,FALSE),"FR")</f>
        <v>HLA-C allel 1 (hoge resolutie)</v>
      </c>
    </row>
    <row r="772" spans="1:14" x14ac:dyDescent="0.45">
      <c r="A772" s="166" t="s">
        <v>245</v>
      </c>
      <c r="B772" s="166" t="s">
        <v>245</v>
      </c>
      <c r="C772" s="166" t="s">
        <v>6432</v>
      </c>
      <c r="D772" s="166" t="s">
        <v>185</v>
      </c>
      <c r="E772" s="166" t="s">
        <v>2524</v>
      </c>
      <c r="F772" s="166" t="s">
        <v>366</v>
      </c>
      <c r="G772" s="166" t="s">
        <v>2524</v>
      </c>
      <c r="H772" s="166" t="s">
        <v>2524</v>
      </c>
      <c r="I772" s="166" t="s">
        <v>2524</v>
      </c>
      <c r="J772" s="166" t="s">
        <v>1689</v>
      </c>
      <c r="K772" s="166" t="s">
        <v>245</v>
      </c>
      <c r="L772" s="166" t="s">
        <v>2524</v>
      </c>
      <c r="M772" s="166">
        <v>3099616</v>
      </c>
      <c r="N772" s="166" t="str">
        <f>_xlfn.IFNA(VLOOKUP($C772,'20201102 Property'!C:C,1,FALSE),"FR")</f>
        <v>Groepselectie CmHR1</v>
      </c>
    </row>
    <row r="773" spans="1:14" x14ac:dyDescent="0.45">
      <c r="A773" s="166" t="s">
        <v>1318</v>
      </c>
      <c r="B773" s="166" t="s">
        <v>1318</v>
      </c>
      <c r="C773" s="166" t="s">
        <v>6433</v>
      </c>
      <c r="D773" s="166" t="s">
        <v>1357</v>
      </c>
      <c r="E773" s="166" t="s">
        <v>2524</v>
      </c>
      <c r="F773" s="166" t="s">
        <v>366</v>
      </c>
      <c r="G773" s="166" t="s">
        <v>2524</v>
      </c>
      <c r="H773" s="166" t="s">
        <v>2524</v>
      </c>
      <c r="I773" s="166" t="s">
        <v>2524</v>
      </c>
      <c r="J773" s="166" t="s">
        <v>1695</v>
      </c>
      <c r="K773" s="166" t="s">
        <v>1318</v>
      </c>
      <c r="L773" s="166" t="s">
        <v>2524</v>
      </c>
      <c r="M773" s="166">
        <v>3134763</v>
      </c>
      <c r="N773" s="166" t="str">
        <f>_xlfn.IFNA(VLOOKUP($C773,'20201102 Property'!C:C,1,FALSE),"FR")</f>
        <v>Conclusie C allel1</v>
      </c>
    </row>
    <row r="774" spans="1:14" x14ac:dyDescent="0.45">
      <c r="A774" s="166" t="s">
        <v>1320</v>
      </c>
      <c r="B774" s="166" t="s">
        <v>1320</v>
      </c>
      <c r="C774" s="166" t="s">
        <v>8575</v>
      </c>
      <c r="D774" s="166" t="s">
        <v>1357</v>
      </c>
      <c r="E774" s="166" t="s">
        <v>2524</v>
      </c>
      <c r="F774" s="166" t="s">
        <v>366</v>
      </c>
      <c r="G774" s="166" t="s">
        <v>2524</v>
      </c>
      <c r="H774" s="166" t="s">
        <v>8852</v>
      </c>
      <c r="I774" s="166" t="s">
        <v>8852</v>
      </c>
      <c r="J774" s="166" t="s">
        <v>1697</v>
      </c>
      <c r="K774" s="166" t="s">
        <v>1320</v>
      </c>
      <c r="L774" s="166" t="s">
        <v>2524</v>
      </c>
      <c r="M774" s="166">
        <v>3134803</v>
      </c>
      <c r="N774" s="166" t="str">
        <f>_xlfn.IFNA(VLOOKUP($C774,'20201102 Property'!C:C,1,FALSE),"FR")</f>
        <v>HLA-C allel 1</v>
      </c>
    </row>
    <row r="775" spans="1:14" x14ac:dyDescent="0.45">
      <c r="A775" s="166" t="s">
        <v>22</v>
      </c>
      <c r="B775" s="166" t="s">
        <v>6434</v>
      </c>
      <c r="C775" s="166" t="s">
        <v>337</v>
      </c>
      <c r="D775" s="166" t="s">
        <v>185</v>
      </c>
      <c r="E775" s="166" t="s">
        <v>2524</v>
      </c>
      <c r="F775" s="166" t="s">
        <v>366</v>
      </c>
      <c r="G775" s="166" t="s">
        <v>102</v>
      </c>
      <c r="H775" s="166" t="s">
        <v>8852</v>
      </c>
      <c r="I775" s="166" t="s">
        <v>8852</v>
      </c>
      <c r="J775" s="166" t="s">
        <v>1686</v>
      </c>
      <c r="K775" s="166" t="s">
        <v>22</v>
      </c>
      <c r="L775" s="166" t="s">
        <v>2524</v>
      </c>
      <c r="M775" s="166">
        <v>1512261</v>
      </c>
      <c r="N775" s="166" t="str">
        <f>_xlfn.IFNA(VLOOKUP($C775,'20201102 Property'!C:C,1,FALSE),"FR")</f>
        <v>HLA-C allel 2 (hoge resolutie)</v>
      </c>
    </row>
    <row r="776" spans="1:14" x14ac:dyDescent="0.45">
      <c r="A776" s="166" t="s">
        <v>246</v>
      </c>
      <c r="B776" s="166" t="s">
        <v>246</v>
      </c>
      <c r="C776" s="166" t="s">
        <v>6435</v>
      </c>
      <c r="D776" s="166" t="s">
        <v>185</v>
      </c>
      <c r="E776" s="166" t="s">
        <v>2524</v>
      </c>
      <c r="F776" s="166" t="s">
        <v>366</v>
      </c>
      <c r="G776" s="166" t="s">
        <v>2524</v>
      </c>
      <c r="H776" s="166" t="s">
        <v>2524</v>
      </c>
      <c r="I776" s="166" t="s">
        <v>2524</v>
      </c>
      <c r="J776" s="166" t="s">
        <v>1690</v>
      </c>
      <c r="K776" s="166" t="s">
        <v>246</v>
      </c>
      <c r="L776" s="166" t="s">
        <v>2524</v>
      </c>
      <c r="M776" s="166">
        <v>3099622</v>
      </c>
      <c r="N776" s="166" t="str">
        <f>_xlfn.IFNA(VLOOKUP($C776,'20201102 Property'!C:C,1,FALSE),"FR")</f>
        <v>Groepselectie CmHR2</v>
      </c>
    </row>
    <row r="777" spans="1:14" x14ac:dyDescent="0.45">
      <c r="A777" s="166" t="s">
        <v>1319</v>
      </c>
      <c r="B777" s="166" t="s">
        <v>1319</v>
      </c>
      <c r="C777" s="166" t="s">
        <v>6436</v>
      </c>
      <c r="D777" s="166" t="s">
        <v>1357</v>
      </c>
      <c r="E777" s="166" t="s">
        <v>2524</v>
      </c>
      <c r="F777" s="166" t="s">
        <v>366</v>
      </c>
      <c r="G777" s="166" t="s">
        <v>2524</v>
      </c>
      <c r="H777" s="166" t="s">
        <v>2524</v>
      </c>
      <c r="I777" s="166" t="s">
        <v>2524</v>
      </c>
      <c r="J777" s="166" t="s">
        <v>1696</v>
      </c>
      <c r="K777" s="166" t="s">
        <v>1319</v>
      </c>
      <c r="L777" s="166" t="s">
        <v>2524</v>
      </c>
      <c r="M777" s="166">
        <v>3134768</v>
      </c>
      <c r="N777" s="166" t="str">
        <f>_xlfn.IFNA(VLOOKUP($C777,'20201102 Property'!C:C,1,FALSE),"FR")</f>
        <v>Conclusie C allel 2</v>
      </c>
    </row>
    <row r="778" spans="1:14" x14ac:dyDescent="0.45">
      <c r="A778" s="166" t="s">
        <v>1321</v>
      </c>
      <c r="B778" s="166" t="s">
        <v>1321</v>
      </c>
      <c r="C778" s="166" t="s">
        <v>8576</v>
      </c>
      <c r="D778" s="166" t="s">
        <v>1357</v>
      </c>
      <c r="E778" s="166" t="s">
        <v>2524</v>
      </c>
      <c r="F778" s="166" t="s">
        <v>366</v>
      </c>
      <c r="G778" s="166" t="s">
        <v>2524</v>
      </c>
      <c r="H778" s="166" t="s">
        <v>8852</v>
      </c>
      <c r="I778" s="166" t="s">
        <v>8852</v>
      </c>
      <c r="J778" s="166" t="s">
        <v>1698</v>
      </c>
      <c r="K778" s="166" t="s">
        <v>1321</v>
      </c>
      <c r="L778" s="166" t="s">
        <v>2524</v>
      </c>
      <c r="M778" s="166">
        <v>3134798</v>
      </c>
      <c r="N778" s="166" t="str">
        <f>_xlfn.IFNA(VLOOKUP($C778,'20201102 Property'!C:C,1,FALSE),"FR")</f>
        <v>HLA-C allel 2</v>
      </c>
    </row>
    <row r="779" spans="1:14" x14ac:dyDescent="0.45">
      <c r="A779" s="166" t="s">
        <v>110</v>
      </c>
      <c r="B779" s="166" t="s">
        <v>110</v>
      </c>
      <c r="C779" s="166" t="s">
        <v>6437</v>
      </c>
      <c r="D779" s="166" t="s">
        <v>1357</v>
      </c>
      <c r="E779" s="166" t="s">
        <v>2524</v>
      </c>
      <c r="F779" s="166" t="s">
        <v>366</v>
      </c>
      <c r="G779" s="166" t="s">
        <v>2524</v>
      </c>
      <c r="H779" s="166" t="s">
        <v>2524</v>
      </c>
      <c r="I779" s="166" t="s">
        <v>2524</v>
      </c>
      <c r="J779" s="166" t="s">
        <v>2524</v>
      </c>
      <c r="K779" s="166" t="s">
        <v>110</v>
      </c>
      <c r="L779" s="166" t="s">
        <v>2524</v>
      </c>
      <c r="M779" s="166">
        <v>1516250</v>
      </c>
      <c r="N779" s="166" t="str">
        <f>_xlfn.IFNA(VLOOKUP($C779,'20201102 Property'!C:C,1,FALSE),"FR")</f>
        <v>HLA-C (hoge resolutie)</v>
      </c>
    </row>
    <row r="780" spans="1:14" x14ac:dyDescent="0.45">
      <c r="A780" s="166" t="s">
        <v>1403</v>
      </c>
      <c r="B780" s="166" t="s">
        <v>1403</v>
      </c>
      <c r="C780" s="166" t="s">
        <v>1410</v>
      </c>
      <c r="D780" s="166" t="s">
        <v>1357</v>
      </c>
      <c r="E780" s="166" t="s">
        <v>2524</v>
      </c>
      <c r="F780" s="166" t="s">
        <v>366</v>
      </c>
      <c r="G780" s="166" t="s">
        <v>2524</v>
      </c>
      <c r="H780" s="166" t="s">
        <v>8852</v>
      </c>
      <c r="I780" s="166" t="s">
        <v>8852</v>
      </c>
      <c r="J780" s="166" t="s">
        <v>1645</v>
      </c>
      <c r="K780" s="166" t="s">
        <v>1403</v>
      </c>
      <c r="L780" s="166" t="s">
        <v>2524</v>
      </c>
      <c r="M780" s="166">
        <v>3137952</v>
      </c>
      <c r="N780" s="166" t="str">
        <f>_xlfn.IFNA(VLOOKUP($C780,'20201102 Property'!C:C,1,FALSE),"FR")</f>
        <v>HLA-C (lage resolutie)</v>
      </c>
    </row>
    <row r="781" spans="1:14" x14ac:dyDescent="0.45">
      <c r="A781" s="166" t="s">
        <v>3170</v>
      </c>
      <c r="B781" s="166" t="s">
        <v>3170</v>
      </c>
      <c r="C781" s="166" t="s">
        <v>7971</v>
      </c>
      <c r="D781" s="166" t="s">
        <v>185</v>
      </c>
      <c r="E781" s="166" t="s">
        <v>2524</v>
      </c>
      <c r="F781" s="166" t="s">
        <v>2798</v>
      </c>
      <c r="G781" s="166" t="s">
        <v>2524</v>
      </c>
      <c r="H781" s="166" t="s">
        <v>8851</v>
      </c>
      <c r="I781" s="166" t="s">
        <v>2524</v>
      </c>
      <c r="J781" s="166" t="s">
        <v>3171</v>
      </c>
      <c r="K781" s="166" t="s">
        <v>3170</v>
      </c>
      <c r="L781" s="166" t="s">
        <v>2524</v>
      </c>
      <c r="M781" s="166">
        <v>7289471</v>
      </c>
      <c r="N781" s="166" t="str">
        <f>_xlfn.IFNA(VLOOKUP($C781,'20201102 Property'!C:C,1,FALSE),"FR")</f>
        <v>Co3 Antigeen</v>
      </c>
    </row>
    <row r="782" spans="1:14" x14ac:dyDescent="0.45">
      <c r="A782" s="166" t="s">
        <v>3167</v>
      </c>
      <c r="B782" s="166" t="s">
        <v>3167</v>
      </c>
      <c r="C782" s="166" t="s">
        <v>7984</v>
      </c>
      <c r="D782" s="166" t="s">
        <v>185</v>
      </c>
      <c r="E782" s="166" t="s">
        <v>2524</v>
      </c>
      <c r="F782" s="166" t="s">
        <v>2798</v>
      </c>
      <c r="G782" s="166" t="s">
        <v>2524</v>
      </c>
      <c r="H782" s="166" t="s">
        <v>2524</v>
      </c>
      <c r="I782" s="166" t="s">
        <v>2524</v>
      </c>
      <c r="J782" s="166" t="s">
        <v>3169</v>
      </c>
      <c r="K782" s="166" t="s">
        <v>3167</v>
      </c>
      <c r="L782" s="166" t="s">
        <v>2524</v>
      </c>
      <c r="M782" s="166">
        <v>7289671</v>
      </c>
      <c r="N782" s="166" t="str">
        <f>_xlfn.IFNA(VLOOKUP($C782,'20201102 Property'!C:C,1,FALSE),"FR")</f>
        <v>Co3 reactie</v>
      </c>
    </row>
    <row r="783" spans="1:14" hidden="1" x14ac:dyDescent="0.45">
      <c r="A783" s="166" t="s">
        <v>2144</v>
      </c>
      <c r="B783" s="166" t="s">
        <v>2144</v>
      </c>
      <c r="C783" s="166" t="s">
        <v>4613</v>
      </c>
      <c r="D783" s="166" t="s">
        <v>185</v>
      </c>
      <c r="E783" s="166" t="s">
        <v>2524</v>
      </c>
      <c r="F783" s="166" t="s">
        <v>2798</v>
      </c>
      <c r="G783" s="166" t="s">
        <v>5449</v>
      </c>
      <c r="H783" s="166" t="s">
        <v>8851</v>
      </c>
      <c r="I783" s="166" t="s">
        <v>2524</v>
      </c>
      <c r="J783" s="166" t="s">
        <v>3071</v>
      </c>
      <c r="K783" s="166" t="s">
        <v>2144</v>
      </c>
      <c r="L783" s="166" t="s">
        <v>2524</v>
      </c>
      <c r="M783" s="166">
        <v>142489</v>
      </c>
      <c r="N783" s="166" t="str">
        <f>_xlfn.IFNA(VLOOKUP($C783,'20201102 Property'!C:C,1,FALSE),"FR")</f>
        <v>FR</v>
      </c>
    </row>
    <row r="784" spans="1:14" x14ac:dyDescent="0.45">
      <c r="A784" s="166" t="s">
        <v>3068</v>
      </c>
      <c r="B784" s="166" t="s">
        <v>3168</v>
      </c>
      <c r="C784" s="166" t="s">
        <v>3069</v>
      </c>
      <c r="D784" s="166" t="s">
        <v>185</v>
      </c>
      <c r="E784" s="166" t="s">
        <v>2524</v>
      </c>
      <c r="F784" s="166" t="s">
        <v>2798</v>
      </c>
      <c r="G784" s="166" t="s">
        <v>5449</v>
      </c>
      <c r="H784" s="166" t="s">
        <v>2524</v>
      </c>
      <c r="I784" s="166" t="s">
        <v>2524</v>
      </c>
      <c r="J784" s="166" t="s">
        <v>3070</v>
      </c>
      <c r="K784" s="166" t="s">
        <v>3068</v>
      </c>
      <c r="L784" s="166" t="s">
        <v>2524</v>
      </c>
      <c r="M784" s="166">
        <v>142503</v>
      </c>
      <c r="N784" s="166" t="str">
        <f>_xlfn.IFNA(VLOOKUP($C784,'20201102 Property'!C:C,1,FALSE),"FR")</f>
        <v>Coa bepaling</v>
      </c>
    </row>
    <row r="785" spans="1:14" x14ac:dyDescent="0.45">
      <c r="A785" s="166" t="s">
        <v>200</v>
      </c>
      <c r="B785" s="166" t="s">
        <v>6439</v>
      </c>
      <c r="C785" s="166" t="s">
        <v>1554</v>
      </c>
      <c r="D785" s="166" t="s">
        <v>185</v>
      </c>
      <c r="E785" s="166" t="s">
        <v>2524</v>
      </c>
      <c r="F785" s="166" t="s">
        <v>2798</v>
      </c>
      <c r="G785" s="166" t="s">
        <v>2524</v>
      </c>
      <c r="H785" s="166" t="s">
        <v>8852</v>
      </c>
      <c r="I785" s="166" t="s">
        <v>2524</v>
      </c>
      <c r="J785" s="166" t="s">
        <v>1960</v>
      </c>
      <c r="K785" s="166" t="s">
        <v>200</v>
      </c>
      <c r="L785" s="166" t="s">
        <v>2524</v>
      </c>
      <c r="M785" s="166">
        <v>3099856</v>
      </c>
      <c r="N785" s="166" t="str">
        <f>_xlfn.IFNA(VLOOKUP($C785,'20201102 Property'!C:C,1,FALSE),"FR")</f>
        <v>Coa genotype (Colton)</v>
      </c>
    </row>
    <row r="786" spans="1:14" x14ac:dyDescent="0.45">
      <c r="A786" s="166" t="s">
        <v>1471</v>
      </c>
      <c r="B786" s="166" t="s">
        <v>6440</v>
      </c>
      <c r="C786" s="166" t="s">
        <v>1555</v>
      </c>
      <c r="D786" s="166" t="s">
        <v>185</v>
      </c>
      <c r="E786" s="166" t="s">
        <v>2524</v>
      </c>
      <c r="F786" s="166" t="s">
        <v>2798</v>
      </c>
      <c r="G786" s="166" t="s">
        <v>2524</v>
      </c>
      <c r="H786" s="166" t="s">
        <v>8852</v>
      </c>
      <c r="I786" s="166" t="s">
        <v>2524</v>
      </c>
      <c r="J786" s="166" t="s">
        <v>1961</v>
      </c>
      <c r="K786" s="166" t="s">
        <v>1471</v>
      </c>
      <c r="L786" s="166" t="s">
        <v>2524</v>
      </c>
      <c r="M786" s="166">
        <v>3225716</v>
      </c>
      <c r="N786" s="166" t="str">
        <f>_xlfn.IFNA(VLOOKUP($C786,'20201102 Property'!C:C,1,FALSE),"FR")</f>
        <v>Coa conclusie fenotype (Colton)</v>
      </c>
    </row>
    <row r="787" spans="1:14" hidden="1" x14ac:dyDescent="0.45">
      <c r="A787" s="166" t="s">
        <v>2145</v>
      </c>
      <c r="B787" s="166" t="s">
        <v>2145</v>
      </c>
      <c r="C787" s="166" t="s">
        <v>4614</v>
      </c>
      <c r="D787" s="166" t="s">
        <v>185</v>
      </c>
      <c r="E787" s="166" t="s">
        <v>2524</v>
      </c>
      <c r="F787" s="166" t="s">
        <v>2798</v>
      </c>
      <c r="G787" s="166" t="s">
        <v>5449</v>
      </c>
      <c r="H787" s="166" t="s">
        <v>8851</v>
      </c>
      <c r="I787" s="166" t="s">
        <v>2524</v>
      </c>
      <c r="J787" s="166" t="s">
        <v>3075</v>
      </c>
      <c r="K787" s="166" t="s">
        <v>2145</v>
      </c>
      <c r="L787" s="166" t="s">
        <v>2524</v>
      </c>
      <c r="M787" s="166">
        <v>142520</v>
      </c>
      <c r="N787" s="166" t="str">
        <f>_xlfn.IFNA(VLOOKUP($C787,'20201102 Property'!C:C,1,FALSE),"FR")</f>
        <v>FR</v>
      </c>
    </row>
    <row r="788" spans="1:14" x14ac:dyDescent="0.45">
      <c r="A788" s="166" t="s">
        <v>3072</v>
      </c>
      <c r="B788" s="166" t="s">
        <v>6442</v>
      </c>
      <c r="C788" s="166" t="s">
        <v>3073</v>
      </c>
      <c r="D788" s="166" t="s">
        <v>185</v>
      </c>
      <c r="E788" s="166" t="s">
        <v>2524</v>
      </c>
      <c r="F788" s="166" t="s">
        <v>2798</v>
      </c>
      <c r="G788" s="166" t="s">
        <v>5449</v>
      </c>
      <c r="H788" s="166" t="s">
        <v>2524</v>
      </c>
      <c r="I788" s="166" t="s">
        <v>2524</v>
      </c>
      <c r="J788" s="166" t="s">
        <v>3074</v>
      </c>
      <c r="K788" s="166" t="s">
        <v>3072</v>
      </c>
      <c r="L788" s="166" t="s">
        <v>2524</v>
      </c>
      <c r="M788" s="166">
        <v>142533</v>
      </c>
      <c r="N788" s="166" t="str">
        <f>_xlfn.IFNA(VLOOKUP($C788,'20201102 Property'!C:C,1,FALSE),"FR")</f>
        <v>Cob bepaling</v>
      </c>
    </row>
    <row r="789" spans="1:14" x14ac:dyDescent="0.45">
      <c r="A789" s="166" t="s">
        <v>201</v>
      </c>
      <c r="B789" s="166" t="s">
        <v>6443</v>
      </c>
      <c r="C789" s="166" t="s">
        <v>4615</v>
      </c>
      <c r="D789" s="166" t="s">
        <v>185</v>
      </c>
      <c r="E789" s="166" t="s">
        <v>2524</v>
      </c>
      <c r="F789" s="166" t="s">
        <v>2798</v>
      </c>
      <c r="G789" s="166" t="s">
        <v>2524</v>
      </c>
      <c r="H789" s="166" t="s">
        <v>8852</v>
      </c>
      <c r="I789" s="166" t="s">
        <v>2524</v>
      </c>
      <c r="J789" s="166" t="s">
        <v>1962</v>
      </c>
      <c r="K789" s="166" t="s">
        <v>201</v>
      </c>
      <c r="L789" s="166" t="s">
        <v>2524</v>
      </c>
      <c r="M789" s="166">
        <v>3099861</v>
      </c>
      <c r="N789" s="166" t="str">
        <f>_xlfn.IFNA(VLOOKUP($C789,'20201102 Property'!C:C,1,FALSE),"FR")</f>
        <v>Cob genotype, Colton</v>
      </c>
    </row>
    <row r="790" spans="1:14" x14ac:dyDescent="0.45">
      <c r="A790" s="166" t="s">
        <v>1472</v>
      </c>
      <c r="B790" s="166" t="s">
        <v>6444</v>
      </c>
      <c r="C790" s="166" t="s">
        <v>1556</v>
      </c>
      <c r="D790" s="166" t="s">
        <v>185</v>
      </c>
      <c r="E790" s="166" t="s">
        <v>2524</v>
      </c>
      <c r="F790" s="166" t="s">
        <v>2798</v>
      </c>
      <c r="G790" s="166" t="s">
        <v>2524</v>
      </c>
      <c r="H790" s="166" t="s">
        <v>8852</v>
      </c>
      <c r="I790" s="166" t="s">
        <v>2524</v>
      </c>
      <c r="J790" s="166" t="s">
        <v>1963</v>
      </c>
      <c r="K790" s="166" t="s">
        <v>1472</v>
      </c>
      <c r="L790" s="166" t="s">
        <v>2524</v>
      </c>
      <c r="M790" s="166">
        <v>3225721</v>
      </c>
      <c r="N790" s="166" t="str">
        <f>_xlfn.IFNA(VLOOKUP($C790,'20201102 Property'!C:C,1,FALSE),"FR")</f>
        <v>Cob conclusie fenotype (Colton)</v>
      </c>
    </row>
    <row r="791" spans="1:14" x14ac:dyDescent="0.45">
      <c r="A791" s="166" t="s">
        <v>1596</v>
      </c>
      <c r="B791" s="166" t="s">
        <v>1596</v>
      </c>
      <c r="C791" s="166" t="s">
        <v>6445</v>
      </c>
      <c r="D791" s="166" t="s">
        <v>1357</v>
      </c>
      <c r="E791" s="166" t="s">
        <v>2524</v>
      </c>
      <c r="F791" s="166" t="s">
        <v>366</v>
      </c>
      <c r="G791" s="166" t="s">
        <v>2524</v>
      </c>
      <c r="H791" s="166" t="s">
        <v>2524</v>
      </c>
      <c r="I791" s="166" t="s">
        <v>2524</v>
      </c>
      <c r="J791" s="166" t="s">
        <v>1785</v>
      </c>
      <c r="K791" s="166" t="s">
        <v>1596</v>
      </c>
      <c r="L791" s="166" t="s">
        <v>2524</v>
      </c>
      <c r="M791" s="166">
        <v>3216907</v>
      </c>
      <c r="N791" s="166" t="str">
        <f>_xlfn.IFNA(VLOOKUP($C791,'20201102 Property'!C:C,1,FALSE),"FR")</f>
        <v>Comment LM1</v>
      </c>
    </row>
    <row r="792" spans="1:14" x14ac:dyDescent="0.45">
      <c r="A792" s="166" t="s">
        <v>1597</v>
      </c>
      <c r="B792" s="166" t="s">
        <v>1597</v>
      </c>
      <c r="C792" s="166" t="s">
        <v>6446</v>
      </c>
      <c r="D792" s="166" t="s">
        <v>1357</v>
      </c>
      <c r="E792" s="166" t="s">
        <v>2524</v>
      </c>
      <c r="F792" s="166" t="s">
        <v>366</v>
      </c>
      <c r="G792" s="166" t="s">
        <v>2524</v>
      </c>
      <c r="H792" s="166" t="s">
        <v>2524</v>
      </c>
      <c r="I792" s="166" t="s">
        <v>2524</v>
      </c>
      <c r="J792" s="166" t="s">
        <v>1787</v>
      </c>
      <c r="K792" s="166" t="s">
        <v>1597</v>
      </c>
      <c r="L792" s="166" t="s">
        <v>2524</v>
      </c>
      <c r="M792" s="166">
        <v>3217831</v>
      </c>
      <c r="N792" s="166" t="str">
        <f>_xlfn.IFNA(VLOOKUP($C792,'20201102 Property'!C:C,1,FALSE),"FR")</f>
        <v>Comment LM2</v>
      </c>
    </row>
    <row r="793" spans="1:14" x14ac:dyDescent="0.45">
      <c r="A793" s="166" t="s">
        <v>1598</v>
      </c>
      <c r="B793" s="166" t="s">
        <v>1598</v>
      </c>
      <c r="C793" s="166" t="s">
        <v>6447</v>
      </c>
      <c r="D793" s="166" t="s">
        <v>1357</v>
      </c>
      <c r="E793" s="166" t="s">
        <v>2524</v>
      </c>
      <c r="F793" s="166" t="s">
        <v>366</v>
      </c>
      <c r="G793" s="166" t="s">
        <v>2524</v>
      </c>
      <c r="H793" s="166" t="s">
        <v>2524</v>
      </c>
      <c r="I793" s="166" t="s">
        <v>2524</v>
      </c>
      <c r="J793" s="166" t="s">
        <v>1789</v>
      </c>
      <c r="K793" s="166" t="s">
        <v>1598</v>
      </c>
      <c r="L793" s="166" t="s">
        <v>2524</v>
      </c>
      <c r="M793" s="166">
        <v>3224465</v>
      </c>
      <c r="N793" s="166" t="str">
        <f>_xlfn.IFNA(VLOOKUP($C793,'20201102 Property'!C:C,1,FALSE),"FR")</f>
        <v>Comment LSA1</v>
      </c>
    </row>
    <row r="794" spans="1:14" x14ac:dyDescent="0.45">
      <c r="A794" s="166" t="s">
        <v>1599</v>
      </c>
      <c r="B794" s="166" t="s">
        <v>1599</v>
      </c>
      <c r="C794" s="166" t="s">
        <v>6448</v>
      </c>
      <c r="D794" s="166" t="s">
        <v>1357</v>
      </c>
      <c r="E794" s="166" t="s">
        <v>2524</v>
      </c>
      <c r="F794" s="166" t="s">
        <v>366</v>
      </c>
      <c r="G794" s="166" t="s">
        <v>2524</v>
      </c>
      <c r="H794" s="166" t="s">
        <v>2524</v>
      </c>
      <c r="I794" s="166" t="s">
        <v>2524</v>
      </c>
      <c r="J794" s="166" t="s">
        <v>1791</v>
      </c>
      <c r="K794" s="166" t="s">
        <v>1599</v>
      </c>
      <c r="L794" s="166" t="s">
        <v>2524</v>
      </c>
      <c r="M794" s="166">
        <v>3224469</v>
      </c>
      <c r="N794" s="166" t="str">
        <f>_xlfn.IFNA(VLOOKUP($C794,'20201102 Property'!C:C,1,FALSE),"FR")</f>
        <v>Comment LSA2</v>
      </c>
    </row>
    <row r="795" spans="1:14" x14ac:dyDescent="0.45">
      <c r="A795" s="166" t="s">
        <v>148</v>
      </c>
      <c r="B795" s="166" t="s">
        <v>148</v>
      </c>
      <c r="C795" s="166" t="s">
        <v>6449</v>
      </c>
      <c r="D795" s="166" t="s">
        <v>185</v>
      </c>
      <c r="E795" s="166" t="s">
        <v>2524</v>
      </c>
      <c r="F795" s="166" t="s">
        <v>2798</v>
      </c>
      <c r="G795" s="166" t="s">
        <v>2524</v>
      </c>
      <c r="H795" s="166" t="s">
        <v>2524</v>
      </c>
      <c r="I795" s="166" t="s">
        <v>2524</v>
      </c>
      <c r="J795" s="166" t="s">
        <v>2524</v>
      </c>
      <c r="K795" s="166" t="s">
        <v>148</v>
      </c>
      <c r="L795" s="166" t="s">
        <v>2524</v>
      </c>
      <c r="M795" s="166">
        <v>2409189</v>
      </c>
      <c r="N795" s="166" t="str">
        <f>_xlfn.IFNA(VLOOKUP($C795,'20201102 Property'!C:C,1,FALSE),"FR")</f>
        <v>Kandidaat PBSC donor ?</v>
      </c>
    </row>
    <row r="796" spans="1:14" x14ac:dyDescent="0.45">
      <c r="A796" s="166" t="s">
        <v>147</v>
      </c>
      <c r="B796" s="166" t="s">
        <v>147</v>
      </c>
      <c r="C796" s="166" t="s">
        <v>6450</v>
      </c>
      <c r="D796" s="166" t="s">
        <v>185</v>
      </c>
      <c r="E796" s="166" t="s">
        <v>2524</v>
      </c>
      <c r="F796" s="166" t="s">
        <v>2798</v>
      </c>
      <c r="G796" s="166" t="s">
        <v>2524</v>
      </c>
      <c r="H796" s="166" t="s">
        <v>2524</v>
      </c>
      <c r="I796" s="166" t="s">
        <v>2524</v>
      </c>
      <c r="J796" s="166" t="s">
        <v>2524</v>
      </c>
      <c r="K796" s="166" t="s">
        <v>147</v>
      </c>
      <c r="L796" s="166" t="s">
        <v>2524</v>
      </c>
      <c r="M796" s="166">
        <v>2409224</v>
      </c>
      <c r="N796" s="166" t="str">
        <f>_xlfn.IFNA(VLOOKUP($C796,'20201102 Property'!C:C,1,FALSE),"FR")</f>
        <v>Kandidaat Plaatjes donor ?</v>
      </c>
    </row>
    <row r="797" spans="1:14" x14ac:dyDescent="0.45">
      <c r="A797" s="166" t="s">
        <v>4616</v>
      </c>
      <c r="B797" s="166" t="s">
        <v>4616</v>
      </c>
      <c r="C797" s="166" t="s">
        <v>6451</v>
      </c>
      <c r="D797" s="166" t="s">
        <v>1357</v>
      </c>
      <c r="E797" s="166" t="s">
        <v>2524</v>
      </c>
      <c r="F797" s="166" t="s">
        <v>366</v>
      </c>
      <c r="G797" s="166" t="s">
        <v>2524</v>
      </c>
      <c r="H797" s="166" t="s">
        <v>2524</v>
      </c>
      <c r="I797" s="166" t="s">
        <v>2524</v>
      </c>
      <c r="J797" s="166" t="s">
        <v>2524</v>
      </c>
      <c r="K797" s="166" t="s">
        <v>4616</v>
      </c>
      <c r="L797" s="166" t="s">
        <v>2524</v>
      </c>
      <c r="M797" s="166">
        <v>2681336</v>
      </c>
      <c r="N797" s="166" t="str">
        <f>_xlfn.IFNA(VLOOKUP($C797,'20201102 Property'!C:C,1,FALSE),"FR")</f>
        <v>QC Complement titration tray ABC</v>
      </c>
    </row>
    <row r="798" spans="1:14" x14ac:dyDescent="0.45">
      <c r="A798" s="166" t="s">
        <v>4617</v>
      </c>
      <c r="B798" s="166" t="s">
        <v>6452</v>
      </c>
      <c r="C798" s="166" t="s">
        <v>6453</v>
      </c>
      <c r="D798" s="166" t="s">
        <v>1357</v>
      </c>
      <c r="E798" s="166" t="s">
        <v>2524</v>
      </c>
      <c r="F798" s="166" t="s">
        <v>366</v>
      </c>
      <c r="G798" s="166" t="s">
        <v>2524</v>
      </c>
      <c r="H798" s="166" t="s">
        <v>2524</v>
      </c>
      <c r="I798" s="166" t="s">
        <v>2524</v>
      </c>
      <c r="J798" s="166" t="s">
        <v>2524</v>
      </c>
      <c r="K798" s="166" t="s">
        <v>4617</v>
      </c>
      <c r="L798" s="166" t="s">
        <v>2524</v>
      </c>
      <c r="M798" s="166">
        <v>2681351</v>
      </c>
      <c r="N798" s="166" t="str">
        <f>_xlfn.IFNA(VLOOKUP($C798,'20201102 Property'!C:C,1,FALSE),"FR")</f>
        <v>QC Complement titration tray andere cellen</v>
      </c>
    </row>
    <row r="799" spans="1:14" x14ac:dyDescent="0.45">
      <c r="A799" s="166" t="s">
        <v>4618</v>
      </c>
      <c r="B799" s="166" t="s">
        <v>4618</v>
      </c>
      <c r="C799" s="166" t="s">
        <v>6454</v>
      </c>
      <c r="D799" s="166" t="s">
        <v>1357</v>
      </c>
      <c r="E799" s="166" t="s">
        <v>2524</v>
      </c>
      <c r="F799" s="166" t="s">
        <v>366</v>
      </c>
      <c r="G799" s="166" t="s">
        <v>2524</v>
      </c>
      <c r="H799" s="166" t="s">
        <v>2524</v>
      </c>
      <c r="I799" s="166" t="s">
        <v>2524</v>
      </c>
      <c r="J799" s="166" t="s">
        <v>2524</v>
      </c>
      <c r="K799" s="166" t="s">
        <v>4618</v>
      </c>
      <c r="L799" s="166" t="s">
        <v>2524</v>
      </c>
      <c r="M799" s="166">
        <v>2681341</v>
      </c>
      <c r="N799" s="166" t="str">
        <f>_xlfn.IFNA(VLOOKUP($C799,'20201102 Property'!C:C,1,FALSE),"FR")</f>
        <v>QC Complement titration tray DR2</v>
      </c>
    </row>
    <row r="800" spans="1:14" x14ac:dyDescent="0.45">
      <c r="A800" s="166" t="s">
        <v>4619</v>
      </c>
      <c r="B800" s="166" t="s">
        <v>4619</v>
      </c>
      <c r="C800" s="166" t="s">
        <v>6455</v>
      </c>
      <c r="D800" s="166" t="s">
        <v>1357</v>
      </c>
      <c r="E800" s="166" t="s">
        <v>2524</v>
      </c>
      <c r="F800" s="166" t="s">
        <v>366</v>
      </c>
      <c r="G800" s="166" t="s">
        <v>2524</v>
      </c>
      <c r="H800" s="166" t="s">
        <v>2524</v>
      </c>
      <c r="I800" s="166" t="s">
        <v>2524</v>
      </c>
      <c r="J800" s="166" t="s">
        <v>2524</v>
      </c>
      <c r="K800" s="166" t="s">
        <v>4619</v>
      </c>
      <c r="L800" s="166" t="s">
        <v>2524</v>
      </c>
      <c r="M800" s="166">
        <v>2681346</v>
      </c>
      <c r="N800" s="166" t="str">
        <f>_xlfn.IFNA(VLOOKUP($C800,'20201102 Property'!C:C,1,FALSE),"FR")</f>
        <v>QC Complement titration tray DR7</v>
      </c>
    </row>
    <row r="801" spans="1:14" x14ac:dyDescent="0.45">
      <c r="A801" s="166" t="s">
        <v>4620</v>
      </c>
      <c r="B801" s="166" t="s">
        <v>6456</v>
      </c>
      <c r="C801" s="166" t="s">
        <v>6456</v>
      </c>
      <c r="D801" s="166" t="s">
        <v>1246</v>
      </c>
      <c r="E801" s="166" t="s">
        <v>6457</v>
      </c>
      <c r="F801" s="166" t="s">
        <v>366</v>
      </c>
      <c r="G801" s="166" t="s">
        <v>2524</v>
      </c>
      <c r="H801" s="166" t="s">
        <v>2524</v>
      </c>
      <c r="I801" s="166" t="s">
        <v>2524</v>
      </c>
      <c r="J801" s="166" t="s">
        <v>2524</v>
      </c>
      <c r="K801" s="166" t="s">
        <v>4620</v>
      </c>
      <c r="L801" s="166" t="s">
        <v>2524</v>
      </c>
      <c r="M801" s="166">
        <v>426793</v>
      </c>
      <c r="N801" s="166" t="str">
        <f>_xlfn.IFNA(VLOOKUP($C801,'20201102 Property'!C:C,1,FALSE),"FR")</f>
        <v>Concentratie DNA</v>
      </c>
    </row>
    <row r="802" spans="1:14" x14ac:dyDescent="0.45">
      <c r="A802" s="166" t="s">
        <v>4621</v>
      </c>
      <c r="B802" s="166" t="s">
        <v>6458</v>
      </c>
      <c r="C802" s="166" t="s">
        <v>6459</v>
      </c>
      <c r="D802" s="166" t="s">
        <v>185</v>
      </c>
      <c r="E802" s="166" t="s">
        <v>2524</v>
      </c>
      <c r="F802" s="166" t="s">
        <v>2798</v>
      </c>
      <c r="G802" s="166" t="s">
        <v>404</v>
      </c>
      <c r="H802" s="166" t="s">
        <v>2524</v>
      </c>
      <c r="I802" s="166" t="s">
        <v>2524</v>
      </c>
      <c r="J802" s="166" t="s">
        <v>2524</v>
      </c>
      <c r="K802" s="166" t="s">
        <v>4621</v>
      </c>
      <c r="L802" s="166" t="s">
        <v>2524</v>
      </c>
      <c r="M802" s="166">
        <v>2483658</v>
      </c>
      <c r="N802" s="166" t="str">
        <f>_xlfn.IFNA(VLOOKUP($C802,'20201102 Property'!C:C,1,FALSE),"FR")</f>
        <v>HPC-donorkruisproef (eindbeoordeling)</v>
      </c>
    </row>
    <row r="803" spans="1:14" x14ac:dyDescent="0.45">
      <c r="A803" s="166" t="s">
        <v>171</v>
      </c>
      <c r="B803" s="166" t="s">
        <v>6460</v>
      </c>
      <c r="C803" s="166" t="s">
        <v>8623</v>
      </c>
      <c r="D803" s="166" t="s">
        <v>185</v>
      </c>
      <c r="E803" s="166" t="s">
        <v>2524</v>
      </c>
      <c r="F803" s="166" t="s">
        <v>2798</v>
      </c>
      <c r="G803" s="166" t="s">
        <v>404</v>
      </c>
      <c r="H803" s="166" t="s">
        <v>8852</v>
      </c>
      <c r="I803" s="166" t="s">
        <v>8852</v>
      </c>
      <c r="J803" s="166" t="s">
        <v>1865</v>
      </c>
      <c r="K803" s="166" t="s">
        <v>2529</v>
      </c>
      <c r="L803" s="166" t="s">
        <v>2524</v>
      </c>
      <c r="M803" s="166">
        <v>2483664</v>
      </c>
      <c r="N803" s="166" t="str">
        <f>_xlfn.IFNA(VLOOKUP($C803,'20201102 Property'!C:C,1,FALSE),"FR")</f>
        <v>CDC kruisproef</v>
      </c>
    </row>
    <row r="804" spans="1:14" x14ac:dyDescent="0.45">
      <c r="A804" s="166" t="s">
        <v>8608</v>
      </c>
      <c r="B804" s="166" t="s">
        <v>8745</v>
      </c>
      <c r="C804" s="166" t="s">
        <v>8622</v>
      </c>
      <c r="D804" s="166" t="s">
        <v>185</v>
      </c>
      <c r="E804" s="166" t="s">
        <v>2524</v>
      </c>
      <c r="F804" s="166" t="s">
        <v>2798</v>
      </c>
      <c r="G804" s="166" t="s">
        <v>404</v>
      </c>
      <c r="H804" s="166" t="s">
        <v>8852</v>
      </c>
      <c r="I804" s="166" t="s">
        <v>8852</v>
      </c>
      <c r="J804" s="166" t="s">
        <v>8657</v>
      </c>
      <c r="K804" s="166" t="s">
        <v>8746</v>
      </c>
      <c r="L804" s="166" t="s">
        <v>2524</v>
      </c>
      <c r="M804" s="166">
        <v>7931534</v>
      </c>
      <c r="N804" s="166" t="str">
        <f>_xlfn.IFNA(VLOOKUP($C804,'20201102 Property'!C:C,1,FALSE),"FR")</f>
        <v>Flowcytometrische kruisproef</v>
      </c>
    </row>
    <row r="805" spans="1:14" x14ac:dyDescent="0.45">
      <c r="A805" s="166" t="s">
        <v>8618</v>
      </c>
      <c r="B805" s="166" t="s">
        <v>8747</v>
      </c>
      <c r="C805" s="166" t="s">
        <v>8621</v>
      </c>
      <c r="D805" s="166" t="s">
        <v>185</v>
      </c>
      <c r="E805" s="166" t="s">
        <v>2524</v>
      </c>
      <c r="F805" s="166" t="s">
        <v>2798</v>
      </c>
      <c r="G805" s="166" t="s">
        <v>404</v>
      </c>
      <c r="H805" s="166" t="s">
        <v>8852</v>
      </c>
      <c r="I805" s="166" t="s">
        <v>8852</v>
      </c>
      <c r="J805" s="166" t="s">
        <v>8658</v>
      </c>
      <c r="K805" s="166" t="s">
        <v>8618</v>
      </c>
      <c r="L805" s="166" t="s">
        <v>2524</v>
      </c>
      <c r="M805" s="166">
        <v>7931580</v>
      </c>
      <c r="N805" s="166" t="str">
        <f>_xlfn.IFNA(VLOOKUP($C805,'20201102 Property'!C:C,1,FALSE),"FR")</f>
        <v>Auto flowcytometrische kruisproef</v>
      </c>
    </row>
    <row r="806" spans="1:14" x14ac:dyDescent="0.45">
      <c r="A806" s="166" t="s">
        <v>170</v>
      </c>
      <c r="B806" s="166" t="s">
        <v>6461</v>
      </c>
      <c r="C806" s="166" t="s">
        <v>8620</v>
      </c>
      <c r="D806" s="166" t="s">
        <v>185</v>
      </c>
      <c r="E806" s="166" t="s">
        <v>2524</v>
      </c>
      <c r="F806" s="166" t="s">
        <v>2798</v>
      </c>
      <c r="G806" s="166" t="s">
        <v>404</v>
      </c>
      <c r="H806" s="166" t="s">
        <v>8852</v>
      </c>
      <c r="I806" s="166" t="s">
        <v>8852</v>
      </c>
      <c r="J806" s="166" t="s">
        <v>1873</v>
      </c>
      <c r="K806" s="166" t="s">
        <v>170</v>
      </c>
      <c r="L806" s="166" t="s">
        <v>2524</v>
      </c>
      <c r="M806" s="166">
        <v>2483633</v>
      </c>
      <c r="N806" s="166" t="str">
        <f>_xlfn.IFNA(VLOOKUP($C806,'20201102 Property'!C:C,1,FALSE),"FR")</f>
        <v>Auto CDC kruisproef</v>
      </c>
    </row>
    <row r="807" spans="1:14" x14ac:dyDescent="0.45">
      <c r="A807" s="166" t="s">
        <v>1389</v>
      </c>
      <c r="B807" s="166" t="s">
        <v>6462</v>
      </c>
      <c r="C807" s="166" t="s">
        <v>6463</v>
      </c>
      <c r="D807" s="166" t="s">
        <v>185</v>
      </c>
      <c r="E807" s="166" t="s">
        <v>2524</v>
      </c>
      <c r="F807" s="166" t="s">
        <v>366</v>
      </c>
      <c r="G807" s="166" t="s">
        <v>2524</v>
      </c>
      <c r="H807" s="166" t="s">
        <v>2524</v>
      </c>
      <c r="I807" s="166" t="s">
        <v>2524</v>
      </c>
      <c r="J807" s="166" t="s">
        <v>1798</v>
      </c>
      <c r="K807" s="166" t="s">
        <v>1389</v>
      </c>
      <c r="L807" s="166" t="s">
        <v>2524</v>
      </c>
      <c r="M807" s="166">
        <v>3182220</v>
      </c>
      <c r="N807" s="166" t="str">
        <f>_xlfn.IFNA(VLOOKUP($C807,'20201102 Property'!C:C,1,FALSE),"FR")</f>
        <v>Conclusieresultaat CDC</v>
      </c>
    </row>
    <row r="808" spans="1:14" x14ac:dyDescent="0.45">
      <c r="A808" s="166" t="s">
        <v>1390</v>
      </c>
      <c r="B808" s="166" t="s">
        <v>6464</v>
      </c>
      <c r="C808" s="166" t="s">
        <v>6465</v>
      </c>
      <c r="D808" s="166" t="s">
        <v>185</v>
      </c>
      <c r="E808" s="166" t="s">
        <v>2524</v>
      </c>
      <c r="F808" s="166" t="s">
        <v>366</v>
      </c>
      <c r="G808" s="166" t="s">
        <v>2524</v>
      </c>
      <c r="H808" s="166" t="s">
        <v>2524</v>
      </c>
      <c r="I808" s="166" t="s">
        <v>2524</v>
      </c>
      <c r="J808" s="166" t="s">
        <v>1805</v>
      </c>
      <c r="K808" s="166" t="s">
        <v>1390</v>
      </c>
      <c r="L808" s="166" t="s">
        <v>2524</v>
      </c>
      <c r="M808" s="166">
        <v>3182230</v>
      </c>
      <c r="N808" s="166" t="str">
        <f>_xlfn.IFNA(VLOOKUP($C808,'20201102 Property'!C:C,1,FALSE),"FR")</f>
        <v>Conclusieresultaat CDC +/-DTT</v>
      </c>
    </row>
    <row r="809" spans="1:14" x14ac:dyDescent="0.45">
      <c r="A809" s="166" t="s">
        <v>1485</v>
      </c>
      <c r="B809" s="166" t="s">
        <v>6466</v>
      </c>
      <c r="C809" s="166" t="s">
        <v>6467</v>
      </c>
      <c r="D809" s="166" t="s">
        <v>185</v>
      </c>
      <c r="E809" s="166" t="s">
        <v>2524</v>
      </c>
      <c r="F809" s="166" t="s">
        <v>366</v>
      </c>
      <c r="G809" s="166" t="s">
        <v>2524</v>
      </c>
      <c r="H809" s="166" t="s">
        <v>2524</v>
      </c>
      <c r="I809" s="166" t="s">
        <v>2524</v>
      </c>
      <c r="J809" s="166" t="s">
        <v>1812</v>
      </c>
      <c r="K809" s="166" t="s">
        <v>1485</v>
      </c>
      <c r="L809" s="166" t="s">
        <v>2524</v>
      </c>
      <c r="M809" s="166">
        <v>3182235</v>
      </c>
      <c r="N809" s="166" t="str">
        <f>_xlfn.IFNA(VLOOKUP($C809,'20201102 Property'!C:C,1,FALSE),"FR")</f>
        <v>Conclusieresultaat Frozen Cell Panel</v>
      </c>
    </row>
    <row r="810" spans="1:14" x14ac:dyDescent="0.45">
      <c r="A810" s="166" t="s">
        <v>4622</v>
      </c>
      <c r="B810" s="166" t="s">
        <v>6468</v>
      </c>
      <c r="C810" s="166" t="s">
        <v>6469</v>
      </c>
      <c r="D810" s="166" t="s">
        <v>185</v>
      </c>
      <c r="E810" s="166" t="s">
        <v>2524</v>
      </c>
      <c r="F810" s="166" t="s">
        <v>366</v>
      </c>
      <c r="G810" s="166" t="s">
        <v>5936</v>
      </c>
      <c r="H810" s="166" t="s">
        <v>2524</v>
      </c>
      <c r="I810" s="166" t="s">
        <v>2524</v>
      </c>
      <c r="J810" s="166" t="s">
        <v>2524</v>
      </c>
      <c r="K810" s="166" t="s">
        <v>4622</v>
      </c>
      <c r="L810" s="166" t="s">
        <v>2524</v>
      </c>
      <c r="M810" s="166">
        <v>35952</v>
      </c>
      <c r="N810" s="166" t="str">
        <f>_xlfn.IFNA(VLOOKUP($C810,'20201102 Property'!C:C,1,FALSE),"FR")</f>
        <v>Immunoblot HCV</v>
      </c>
    </row>
    <row r="811" spans="1:14" x14ac:dyDescent="0.45">
      <c r="A811" s="166" t="s">
        <v>4623</v>
      </c>
      <c r="B811" s="166" t="s">
        <v>6470</v>
      </c>
      <c r="C811" s="166" t="s">
        <v>6471</v>
      </c>
      <c r="D811" s="166" t="s">
        <v>185</v>
      </c>
      <c r="E811" s="166" t="s">
        <v>2524</v>
      </c>
      <c r="F811" s="166" t="s">
        <v>366</v>
      </c>
      <c r="G811" s="166" t="s">
        <v>5936</v>
      </c>
      <c r="H811" s="166" t="s">
        <v>2524</v>
      </c>
      <c r="I811" s="166" t="s">
        <v>2524</v>
      </c>
      <c r="J811" s="166" t="s">
        <v>2524</v>
      </c>
      <c r="K811" s="166" t="s">
        <v>6472</v>
      </c>
      <c r="L811" s="166" t="s">
        <v>2524</v>
      </c>
      <c r="M811" s="166">
        <v>35918</v>
      </c>
      <c r="N811" s="166" t="str">
        <f>_xlfn.IFNA(VLOOKUP($C811,'20201102 Property'!C:C,1,FALSE),"FR")</f>
        <v>Immunoblot HIV</v>
      </c>
    </row>
    <row r="812" spans="1:14" x14ac:dyDescent="0.45">
      <c r="A812" s="166" t="s">
        <v>4624</v>
      </c>
      <c r="B812" s="166" t="s">
        <v>6473</v>
      </c>
      <c r="C812" s="166" t="s">
        <v>6474</v>
      </c>
      <c r="D812" s="166" t="s">
        <v>185</v>
      </c>
      <c r="E812" s="166" t="s">
        <v>2524</v>
      </c>
      <c r="F812" s="166" t="s">
        <v>366</v>
      </c>
      <c r="G812" s="166" t="s">
        <v>2524</v>
      </c>
      <c r="H812" s="166" t="s">
        <v>2524</v>
      </c>
      <c r="I812" s="166" t="s">
        <v>2524</v>
      </c>
      <c r="J812" s="166" t="s">
        <v>2524</v>
      </c>
      <c r="K812" s="166" t="s">
        <v>4624</v>
      </c>
      <c r="L812" s="166" t="s">
        <v>2524</v>
      </c>
      <c r="M812" s="166">
        <v>35974</v>
      </c>
      <c r="N812" s="166" t="str">
        <f>_xlfn.IFNA(VLOOKUP($C812,'20201102 Property'!C:C,1,FALSE),"FR")</f>
        <v>Immunoblot HTLV</v>
      </c>
    </row>
    <row r="813" spans="1:14" x14ac:dyDescent="0.45">
      <c r="A813" s="166" t="s">
        <v>4625</v>
      </c>
      <c r="B813" s="166" t="s">
        <v>6475</v>
      </c>
      <c r="C813" s="166" t="s">
        <v>6476</v>
      </c>
      <c r="D813" s="166" t="s">
        <v>185</v>
      </c>
      <c r="E813" s="166" t="s">
        <v>2524</v>
      </c>
      <c r="F813" s="166" t="s">
        <v>366</v>
      </c>
      <c r="G813" s="166" t="s">
        <v>5936</v>
      </c>
      <c r="H813" s="166" t="s">
        <v>2524</v>
      </c>
      <c r="I813" s="166" t="s">
        <v>2524</v>
      </c>
      <c r="J813" s="166" t="s">
        <v>2524</v>
      </c>
      <c r="K813" s="166" t="s">
        <v>4625</v>
      </c>
      <c r="L813" s="166" t="s">
        <v>2524</v>
      </c>
      <c r="M813" s="166">
        <v>35927</v>
      </c>
      <c r="N813" s="166" t="str">
        <f>_xlfn.IFNA(VLOOKUP($C813,'20201102 Property'!C:C,1,FALSE),"FR")</f>
        <v>ELISA HIV (2)</v>
      </c>
    </row>
    <row r="814" spans="1:14" x14ac:dyDescent="0.45">
      <c r="A814" s="166" t="s">
        <v>4626</v>
      </c>
      <c r="B814" s="166" t="s">
        <v>6477</v>
      </c>
      <c r="C814" s="166" t="s">
        <v>6478</v>
      </c>
      <c r="D814" s="166" t="s">
        <v>185</v>
      </c>
      <c r="E814" s="166" t="s">
        <v>2524</v>
      </c>
      <c r="F814" s="166" t="s">
        <v>366</v>
      </c>
      <c r="G814" s="166" t="s">
        <v>5936</v>
      </c>
      <c r="H814" s="166" t="s">
        <v>2524</v>
      </c>
      <c r="I814" s="166" t="s">
        <v>2524</v>
      </c>
      <c r="J814" s="166" t="s">
        <v>2524</v>
      </c>
      <c r="K814" s="166" t="s">
        <v>4626</v>
      </c>
      <c r="L814" s="166" t="s">
        <v>2524</v>
      </c>
      <c r="M814" s="166">
        <v>36034</v>
      </c>
      <c r="N814" s="166" t="str">
        <f>_xlfn.IFNA(VLOOKUP($C814,'20201102 Property'!C:C,1,FALSE),"FR")</f>
        <v>MEIA HBcAb</v>
      </c>
    </row>
    <row r="815" spans="1:14" x14ac:dyDescent="0.45">
      <c r="A815" s="166" t="s">
        <v>4627</v>
      </c>
      <c r="B815" s="166" t="s">
        <v>6479</v>
      </c>
      <c r="C815" s="166" t="s">
        <v>6480</v>
      </c>
      <c r="D815" s="166" t="s">
        <v>185</v>
      </c>
      <c r="E815" s="166" t="s">
        <v>2524</v>
      </c>
      <c r="F815" s="166" t="s">
        <v>366</v>
      </c>
      <c r="G815" s="166" t="s">
        <v>404</v>
      </c>
      <c r="H815" s="166" t="s">
        <v>2524</v>
      </c>
      <c r="I815" s="166" t="s">
        <v>2524</v>
      </c>
      <c r="J815" s="166" t="s">
        <v>2524</v>
      </c>
      <c r="K815" s="166" t="s">
        <v>4627</v>
      </c>
      <c r="L815" s="166" t="s">
        <v>2524</v>
      </c>
      <c r="M815" s="166">
        <v>36005</v>
      </c>
      <c r="N815" s="166" t="str">
        <f>_xlfn.IFNA(VLOOKUP($C815,'20201102 Property'!C:C,1,FALSE),"FR")</f>
        <v>MEIA HBsAg en neutralisatietest</v>
      </c>
    </row>
    <row r="816" spans="1:14" x14ac:dyDescent="0.45">
      <c r="A816" s="166" t="s">
        <v>4628</v>
      </c>
      <c r="B816" s="166" t="s">
        <v>6481</v>
      </c>
      <c r="C816" s="166" t="s">
        <v>2524</v>
      </c>
      <c r="D816" s="166" t="s">
        <v>185</v>
      </c>
      <c r="E816" s="166" t="s">
        <v>2524</v>
      </c>
      <c r="F816" s="166" t="s">
        <v>366</v>
      </c>
      <c r="G816" s="166" t="s">
        <v>404</v>
      </c>
      <c r="H816" s="166" t="s">
        <v>2524</v>
      </c>
      <c r="I816" s="166" t="s">
        <v>2524</v>
      </c>
      <c r="J816" s="166" t="s">
        <v>2524</v>
      </c>
      <c r="K816" s="166" t="s">
        <v>4628</v>
      </c>
      <c r="L816" s="166" t="s">
        <v>2524</v>
      </c>
      <c r="M816" s="166">
        <v>56193</v>
      </c>
      <c r="N816" s="166" t="str">
        <f>_xlfn.IFNA(VLOOKUP($C816,'20201102 Property'!C:C,1,FALSE),"FR")</f>
        <v>?</v>
      </c>
    </row>
    <row r="817" spans="1:14" x14ac:dyDescent="0.45">
      <c r="A817" s="166" t="s">
        <v>4629</v>
      </c>
      <c r="B817" s="166" t="s">
        <v>6482</v>
      </c>
      <c r="C817" s="166" t="s">
        <v>6483</v>
      </c>
      <c r="D817" s="166" t="s">
        <v>185</v>
      </c>
      <c r="E817" s="166" t="s">
        <v>2524</v>
      </c>
      <c r="F817" s="166" t="s">
        <v>366</v>
      </c>
      <c r="G817" s="166" t="s">
        <v>5936</v>
      </c>
      <c r="H817" s="166" t="s">
        <v>2524</v>
      </c>
      <c r="I817" s="166" t="s">
        <v>2524</v>
      </c>
      <c r="J817" s="166" t="s">
        <v>2524</v>
      </c>
      <c r="K817" s="166" t="s">
        <v>4629</v>
      </c>
      <c r="L817" s="166" t="s">
        <v>2524</v>
      </c>
      <c r="M817" s="166">
        <v>36085</v>
      </c>
      <c r="N817" s="166" t="str">
        <f>_xlfn.IFNA(VLOOKUP($C817,'20201102 Property'!C:C,1,FALSE),"FR")</f>
        <v>Immuunfluorescentie syphilis</v>
      </c>
    </row>
    <row r="818" spans="1:14" x14ac:dyDescent="0.45">
      <c r="A818" s="166" t="s">
        <v>4630</v>
      </c>
      <c r="B818" s="166" t="s">
        <v>6484</v>
      </c>
      <c r="C818" s="166" t="s">
        <v>6485</v>
      </c>
      <c r="D818" s="166" t="s">
        <v>185</v>
      </c>
      <c r="E818" s="166" t="s">
        <v>2524</v>
      </c>
      <c r="F818" s="166" t="s">
        <v>366</v>
      </c>
      <c r="G818" s="166" t="s">
        <v>2524</v>
      </c>
      <c r="H818" s="166" t="s">
        <v>2524</v>
      </c>
      <c r="I818" s="166" t="s">
        <v>2524</v>
      </c>
      <c r="J818" s="166" t="s">
        <v>2524</v>
      </c>
      <c r="K818" s="166" t="s">
        <v>4630</v>
      </c>
      <c r="L818" s="166" t="s">
        <v>8853</v>
      </c>
      <c r="M818" s="166">
        <v>35936</v>
      </c>
      <c r="N818" s="166" t="str">
        <f>_xlfn.IFNA(VLOOKUP($C818,'20201102 Property'!C:C,1,FALSE),"FR")</f>
        <v>Interpretatie confirmatietesten</v>
      </c>
    </row>
    <row r="819" spans="1:14" x14ac:dyDescent="0.45">
      <c r="A819" s="166" t="s">
        <v>4631</v>
      </c>
      <c r="B819" s="166" t="s">
        <v>6486</v>
      </c>
      <c r="C819" s="166" t="s">
        <v>6485</v>
      </c>
      <c r="D819" s="166" t="s">
        <v>185</v>
      </c>
      <c r="E819" s="166" t="s">
        <v>2524</v>
      </c>
      <c r="F819" s="166" t="s">
        <v>366</v>
      </c>
      <c r="G819" s="166" t="s">
        <v>2524</v>
      </c>
      <c r="H819" s="166" t="s">
        <v>2524</v>
      </c>
      <c r="I819" s="166" t="s">
        <v>2524</v>
      </c>
      <c r="J819" s="166" t="s">
        <v>2524</v>
      </c>
      <c r="K819" s="166" t="s">
        <v>4631</v>
      </c>
      <c r="L819" s="166" t="s">
        <v>8853</v>
      </c>
      <c r="M819" s="166">
        <v>36043</v>
      </c>
      <c r="N819" s="166" t="str">
        <f>_xlfn.IFNA(VLOOKUP($C819,'20201102 Property'!C:C,1,FALSE),"FR")</f>
        <v>Interpretatie confirmatietesten</v>
      </c>
    </row>
    <row r="820" spans="1:14" x14ac:dyDescent="0.45">
      <c r="A820" s="166" t="s">
        <v>4632</v>
      </c>
      <c r="B820" s="166" t="s">
        <v>6487</v>
      </c>
      <c r="C820" s="166" t="s">
        <v>6485</v>
      </c>
      <c r="D820" s="166" t="s">
        <v>185</v>
      </c>
      <c r="E820" s="166" t="s">
        <v>2524</v>
      </c>
      <c r="F820" s="166" t="s">
        <v>366</v>
      </c>
      <c r="G820" s="166" t="s">
        <v>2524</v>
      </c>
      <c r="H820" s="166" t="s">
        <v>2524</v>
      </c>
      <c r="I820" s="166" t="s">
        <v>2524</v>
      </c>
      <c r="J820" s="166" t="s">
        <v>2524</v>
      </c>
      <c r="K820" s="166" t="s">
        <v>4632</v>
      </c>
      <c r="L820" s="166" t="s">
        <v>8853</v>
      </c>
      <c r="M820" s="166">
        <v>36014</v>
      </c>
      <c r="N820" s="166" t="str">
        <f>_xlfn.IFNA(VLOOKUP($C820,'20201102 Property'!C:C,1,FALSE),"FR")</f>
        <v>Interpretatie confirmatietesten</v>
      </c>
    </row>
    <row r="821" spans="1:14" x14ac:dyDescent="0.45">
      <c r="A821" s="166" t="s">
        <v>4633</v>
      </c>
      <c r="B821" s="166" t="s">
        <v>6488</v>
      </c>
      <c r="C821" s="166" t="s">
        <v>6485</v>
      </c>
      <c r="D821" s="166" t="s">
        <v>185</v>
      </c>
      <c r="E821" s="166" t="s">
        <v>2524</v>
      </c>
      <c r="F821" s="166" t="s">
        <v>366</v>
      </c>
      <c r="G821" s="166" t="s">
        <v>2524</v>
      </c>
      <c r="H821" s="166" t="s">
        <v>2524</v>
      </c>
      <c r="I821" s="166" t="s">
        <v>2524</v>
      </c>
      <c r="J821" s="166" t="s">
        <v>2524</v>
      </c>
      <c r="K821" s="166" t="s">
        <v>4633</v>
      </c>
      <c r="L821" s="166" t="s">
        <v>8853</v>
      </c>
      <c r="M821" s="166">
        <v>35963</v>
      </c>
      <c r="N821" s="166" t="str">
        <f>_xlfn.IFNA(VLOOKUP($C821,'20201102 Property'!C:C,1,FALSE),"FR")</f>
        <v>Interpretatie confirmatietesten</v>
      </c>
    </row>
    <row r="822" spans="1:14" x14ac:dyDescent="0.45">
      <c r="A822" s="166" t="s">
        <v>4634</v>
      </c>
      <c r="B822" s="166" t="s">
        <v>6489</v>
      </c>
      <c r="C822" s="166" t="s">
        <v>6485</v>
      </c>
      <c r="D822" s="166" t="s">
        <v>185</v>
      </c>
      <c r="E822" s="166" t="s">
        <v>2524</v>
      </c>
      <c r="F822" s="166" t="s">
        <v>366</v>
      </c>
      <c r="G822" s="166" t="s">
        <v>2524</v>
      </c>
      <c r="H822" s="166" t="s">
        <v>2524</v>
      </c>
      <c r="I822" s="166" t="s">
        <v>2524</v>
      </c>
      <c r="J822" s="166" t="s">
        <v>2524</v>
      </c>
      <c r="K822" s="166" t="s">
        <v>4634</v>
      </c>
      <c r="L822" s="166" t="s">
        <v>8853</v>
      </c>
      <c r="M822" s="166">
        <v>35985</v>
      </c>
      <c r="N822" s="166" t="str">
        <f>_xlfn.IFNA(VLOOKUP($C822,'20201102 Property'!C:C,1,FALSE),"FR")</f>
        <v>Interpretatie confirmatietesten</v>
      </c>
    </row>
    <row r="823" spans="1:14" x14ac:dyDescent="0.45">
      <c r="A823" s="166" t="s">
        <v>4635</v>
      </c>
      <c r="B823" s="166" t="s">
        <v>6490</v>
      </c>
      <c r="C823" s="166" t="s">
        <v>6485</v>
      </c>
      <c r="D823" s="166" t="s">
        <v>185</v>
      </c>
      <c r="E823" s="166" t="s">
        <v>2524</v>
      </c>
      <c r="F823" s="166" t="s">
        <v>366</v>
      </c>
      <c r="G823" s="166" t="s">
        <v>2524</v>
      </c>
      <c r="H823" s="166" t="s">
        <v>2524</v>
      </c>
      <c r="I823" s="166" t="s">
        <v>2524</v>
      </c>
      <c r="J823" s="166" t="s">
        <v>2524</v>
      </c>
      <c r="K823" s="166" t="s">
        <v>4635</v>
      </c>
      <c r="L823" s="166" t="s">
        <v>8853</v>
      </c>
      <c r="M823" s="166">
        <v>36096</v>
      </c>
      <c r="N823" s="166" t="str">
        <f>_xlfn.IFNA(VLOOKUP($C823,'20201102 Property'!C:C,1,FALSE),"FR")</f>
        <v>Interpretatie confirmatietesten</v>
      </c>
    </row>
    <row r="824" spans="1:14" x14ac:dyDescent="0.45">
      <c r="A824" s="166" t="s">
        <v>4636</v>
      </c>
      <c r="B824" s="166" t="s">
        <v>6491</v>
      </c>
      <c r="C824" s="166" t="s">
        <v>6492</v>
      </c>
      <c r="D824" s="166" t="s">
        <v>185</v>
      </c>
      <c r="E824" s="166" t="s">
        <v>2524</v>
      </c>
      <c r="F824" s="166" t="s">
        <v>366</v>
      </c>
      <c r="G824" s="166" t="s">
        <v>404</v>
      </c>
      <c r="H824" s="166" t="s">
        <v>2524</v>
      </c>
      <c r="I824" s="166" t="s">
        <v>2524</v>
      </c>
      <c r="J824" s="166" t="s">
        <v>2524</v>
      </c>
      <c r="K824" s="166" t="s">
        <v>6493</v>
      </c>
      <c r="L824" s="166" t="s">
        <v>2524</v>
      </c>
      <c r="M824" s="166">
        <v>56196</v>
      </c>
      <c r="N824" s="166" t="str">
        <f>_xlfn.IFNA(VLOOKUP($C824,'20201102 Property'!C:C,1,FALSE),"FR")</f>
        <v>confirmatie MEIA</v>
      </c>
    </row>
    <row r="825" spans="1:14" x14ac:dyDescent="0.45">
      <c r="A825" s="166" t="s">
        <v>4637</v>
      </c>
      <c r="B825" s="166" t="s">
        <v>6494</v>
      </c>
      <c r="C825" s="166" t="s">
        <v>6495</v>
      </c>
      <c r="D825" s="166" t="s">
        <v>1357</v>
      </c>
      <c r="E825" s="166" t="s">
        <v>2524</v>
      </c>
      <c r="F825" s="166" t="s">
        <v>366</v>
      </c>
      <c r="G825" s="166" t="s">
        <v>5936</v>
      </c>
      <c r="H825" s="166" t="s">
        <v>2524</v>
      </c>
      <c r="I825" s="166" t="s">
        <v>2524</v>
      </c>
      <c r="J825" s="166" t="s">
        <v>2524</v>
      </c>
      <c r="K825" s="166" t="s">
        <v>4637</v>
      </c>
      <c r="L825" s="166" t="s">
        <v>2524</v>
      </c>
      <c r="M825" s="166">
        <v>36063</v>
      </c>
      <c r="N825" s="166" t="str">
        <f>_xlfn.IFNA(VLOOKUP($C825,'20201102 Property'!C:C,1,FALSE),"FR")</f>
        <v>Syfilis RPR</v>
      </c>
    </row>
    <row r="826" spans="1:14" x14ac:dyDescent="0.45">
      <c r="A826" s="166" t="s">
        <v>4638</v>
      </c>
      <c r="B826" s="166" t="s">
        <v>6496</v>
      </c>
      <c r="C826" s="166" t="s">
        <v>6497</v>
      </c>
      <c r="D826" s="166" t="s">
        <v>185</v>
      </c>
      <c r="E826" s="166" t="s">
        <v>2524</v>
      </c>
      <c r="F826" s="166" t="s">
        <v>366</v>
      </c>
      <c r="G826" s="166" t="s">
        <v>5936</v>
      </c>
      <c r="H826" s="166" t="s">
        <v>2524</v>
      </c>
      <c r="I826" s="166" t="s">
        <v>2524</v>
      </c>
      <c r="J826" s="166" t="s">
        <v>2524</v>
      </c>
      <c r="K826" s="166" t="s">
        <v>4638</v>
      </c>
      <c r="L826" s="166" t="s">
        <v>2524</v>
      </c>
      <c r="M826" s="166">
        <v>36074</v>
      </c>
      <c r="N826" s="166" t="str">
        <f>_xlfn.IFNA(VLOOKUP($C826,'20201102 Property'!C:C,1,FALSE),"FR")</f>
        <v xml:space="preserve">TPHA </v>
      </c>
    </row>
    <row r="827" spans="1:14" x14ac:dyDescent="0.45">
      <c r="A827" s="166" t="s">
        <v>3355</v>
      </c>
      <c r="B827" s="166" t="s">
        <v>6498</v>
      </c>
      <c r="C827" s="166" t="s">
        <v>3356</v>
      </c>
      <c r="D827" s="166" t="s">
        <v>185</v>
      </c>
      <c r="E827" s="166" t="s">
        <v>2524</v>
      </c>
      <c r="F827" s="166" t="s">
        <v>2798</v>
      </c>
      <c r="G827" s="166" t="s">
        <v>2803</v>
      </c>
      <c r="H827" s="166" t="s">
        <v>2524</v>
      </c>
      <c r="I827" s="166" t="s">
        <v>2524</v>
      </c>
      <c r="J827" s="166" t="s">
        <v>3357</v>
      </c>
      <c r="K827" s="166" t="s">
        <v>3355</v>
      </c>
      <c r="L827" s="166" t="s">
        <v>2524</v>
      </c>
      <c r="M827" s="166">
        <v>150186</v>
      </c>
      <c r="N827" s="166" t="str">
        <f>_xlfn.IFNA(VLOOKUP($C827,'20201102 Property'!C:C,1,FALSE),"FR")</f>
        <v>Controle urgente kruisproeven</v>
      </c>
    </row>
    <row r="828" spans="1:14" x14ac:dyDescent="0.45">
      <c r="A828" s="166" t="s">
        <v>2910</v>
      </c>
      <c r="B828" s="166" t="s">
        <v>6499</v>
      </c>
      <c r="C828" s="166" t="s">
        <v>2911</v>
      </c>
      <c r="D828" s="166" t="s">
        <v>185</v>
      </c>
      <c r="E828" s="166" t="s">
        <v>2524</v>
      </c>
      <c r="F828" s="166" t="s">
        <v>2798</v>
      </c>
      <c r="G828" s="166" t="s">
        <v>2524</v>
      </c>
      <c r="H828" s="166" t="s">
        <v>2524</v>
      </c>
      <c r="I828" s="166" t="s">
        <v>2524</v>
      </c>
      <c r="J828" s="166" t="s">
        <v>2912</v>
      </c>
      <c r="K828" s="166" t="s">
        <v>2910</v>
      </c>
      <c r="L828" s="166" t="s">
        <v>2524</v>
      </c>
      <c r="M828" s="166">
        <v>898442</v>
      </c>
      <c r="N828" s="166" t="str">
        <f>_xlfn.IFNA(VLOOKUP($C828,'20201102 Property'!C:C,1,FALSE),"FR")</f>
        <v>Controlereagens bloedgroep BMT patient</v>
      </c>
    </row>
    <row r="829" spans="1:14" x14ac:dyDescent="0.45">
      <c r="A829" s="166" t="s">
        <v>8838</v>
      </c>
      <c r="B829" s="166" t="s">
        <v>8838</v>
      </c>
      <c r="C829" s="166" t="s">
        <v>8839</v>
      </c>
      <c r="D829" s="166" t="s">
        <v>185</v>
      </c>
      <c r="E829" s="166" t="s">
        <v>2524</v>
      </c>
      <c r="F829" s="166" t="s">
        <v>2798</v>
      </c>
      <c r="G829" s="166" t="s">
        <v>2524</v>
      </c>
      <c r="H829" s="166" t="s">
        <v>2524</v>
      </c>
      <c r="I829" s="166" t="s">
        <v>2524</v>
      </c>
      <c r="J829" s="166" t="s">
        <v>8840</v>
      </c>
      <c r="K829" s="166" t="s">
        <v>8838</v>
      </c>
      <c r="L829" s="166" t="s">
        <v>2524</v>
      </c>
      <c r="M829" s="166">
        <v>8928512</v>
      </c>
      <c r="N829" s="166" t="str">
        <f>_xlfn.IFNA(VLOOKUP($C829,'20201102 Property'!C:C,1,FALSE),"FR")</f>
        <v>Controle Cw</v>
      </c>
    </row>
    <row r="830" spans="1:14" x14ac:dyDescent="0.45">
      <c r="A830" s="166" t="s">
        <v>8326</v>
      </c>
      <c r="B830" s="166" t="s">
        <v>8326</v>
      </c>
      <c r="C830" s="166" t="s">
        <v>7954</v>
      </c>
      <c r="D830" s="166" t="s">
        <v>185</v>
      </c>
      <c r="E830" s="166" t="s">
        <v>2524</v>
      </c>
      <c r="F830" s="166" t="s">
        <v>2798</v>
      </c>
      <c r="G830" s="166" t="s">
        <v>2524</v>
      </c>
      <c r="H830" s="166" t="s">
        <v>2524</v>
      </c>
      <c r="I830" s="166" t="s">
        <v>2524</v>
      </c>
      <c r="J830" s="166" t="s">
        <v>7955</v>
      </c>
      <c r="K830" s="166" t="s">
        <v>8326</v>
      </c>
      <c r="L830" s="166" t="s">
        <v>2524</v>
      </c>
      <c r="M830" s="166">
        <v>7292395</v>
      </c>
      <c r="N830" s="166" t="str">
        <f>_xlfn.IFNA(VLOOKUP($C830,'20201102 Property'!C:C,1,FALSE),"FR")</f>
        <v>Controle Fy</v>
      </c>
    </row>
    <row r="831" spans="1:14" x14ac:dyDescent="0.45">
      <c r="A831" s="166" t="s">
        <v>3191</v>
      </c>
      <c r="B831" s="166" t="s">
        <v>3191</v>
      </c>
      <c r="C831" s="166" t="s">
        <v>3192</v>
      </c>
      <c r="D831" s="166" t="s">
        <v>185</v>
      </c>
      <c r="E831" s="166" t="s">
        <v>2524</v>
      </c>
      <c r="F831" s="166" t="s">
        <v>2798</v>
      </c>
      <c r="G831" s="166" t="s">
        <v>2524</v>
      </c>
      <c r="H831" s="166" t="s">
        <v>2524</v>
      </c>
      <c r="I831" s="166" t="s">
        <v>2524</v>
      </c>
      <c r="J831" s="166" t="s">
        <v>8508</v>
      </c>
      <c r="K831" s="166" t="s">
        <v>3191</v>
      </c>
      <c r="L831" s="166" t="s">
        <v>2524</v>
      </c>
      <c r="M831" s="166">
        <v>3181</v>
      </c>
      <c r="N831" s="166" t="str">
        <f>_xlfn.IFNA(VLOOKUP($C831,'20201102 Property'!C:C,1,FALSE),"FR")</f>
        <v>Controle op indirecte bepalingen</v>
      </c>
    </row>
    <row r="832" spans="1:14" x14ac:dyDescent="0.45">
      <c r="A832" s="166" t="s">
        <v>7944</v>
      </c>
      <c r="B832" s="166" t="s">
        <v>7944</v>
      </c>
      <c r="C832" s="166" t="s">
        <v>7945</v>
      </c>
      <c r="D832" s="166" t="s">
        <v>185</v>
      </c>
      <c r="E832" s="166" t="s">
        <v>2524</v>
      </c>
      <c r="F832" s="166" t="s">
        <v>2798</v>
      </c>
      <c r="G832" s="166" t="s">
        <v>2524</v>
      </c>
      <c r="H832" s="166" t="s">
        <v>2524</v>
      </c>
      <c r="I832" s="166" t="s">
        <v>2524</v>
      </c>
      <c r="J832" s="166" t="s">
        <v>7946</v>
      </c>
      <c r="K832" s="166" t="s">
        <v>7944</v>
      </c>
      <c r="L832" s="166" t="s">
        <v>2524</v>
      </c>
      <c r="M832" s="166">
        <v>7292409</v>
      </c>
      <c r="N832" s="166" t="str">
        <f>_xlfn.IFNA(VLOOKUP($C832,'20201102 Property'!C:C,1,FALSE),"FR")</f>
        <v>Controle Jk</v>
      </c>
    </row>
    <row r="833" spans="1:14" x14ac:dyDescent="0.45">
      <c r="A833" s="166" t="s">
        <v>7947</v>
      </c>
      <c r="B833" s="166" t="s">
        <v>7947</v>
      </c>
      <c r="C833" s="166" t="s">
        <v>7948</v>
      </c>
      <c r="D833" s="166" t="s">
        <v>185</v>
      </c>
      <c r="E833" s="166" t="s">
        <v>2524</v>
      </c>
      <c r="F833" s="166" t="s">
        <v>2798</v>
      </c>
      <c r="G833" s="166" t="s">
        <v>2524</v>
      </c>
      <c r="H833" s="166" t="s">
        <v>2524</v>
      </c>
      <c r="I833" s="166" t="s">
        <v>2524</v>
      </c>
      <c r="J833" s="166" t="s">
        <v>7949</v>
      </c>
      <c r="K833" s="166" t="s">
        <v>7947</v>
      </c>
      <c r="L833" s="166" t="s">
        <v>2524</v>
      </c>
      <c r="M833" s="166">
        <v>7292435</v>
      </c>
      <c r="N833" s="166" t="str">
        <f>_xlfn.IFNA(VLOOKUP($C833,'20201102 Property'!C:C,1,FALSE),"FR")</f>
        <v>Controle Le</v>
      </c>
    </row>
    <row r="834" spans="1:14" x14ac:dyDescent="0.45">
      <c r="A834" s="166" t="s">
        <v>7950</v>
      </c>
      <c r="B834" s="166" t="s">
        <v>7950</v>
      </c>
      <c r="C834" s="166" t="s">
        <v>7951</v>
      </c>
      <c r="D834" s="166" t="s">
        <v>185</v>
      </c>
      <c r="E834" s="166" t="s">
        <v>2524</v>
      </c>
      <c r="F834" s="166" t="s">
        <v>2798</v>
      </c>
      <c r="G834" s="166" t="s">
        <v>2524</v>
      </c>
      <c r="H834" s="166" t="s">
        <v>2524</v>
      </c>
      <c r="I834" s="166" t="s">
        <v>2524</v>
      </c>
      <c r="J834" s="166" t="s">
        <v>7952</v>
      </c>
      <c r="K834" s="166" t="s">
        <v>7950</v>
      </c>
      <c r="L834" s="166" t="s">
        <v>2524</v>
      </c>
      <c r="M834" s="166">
        <v>7292426</v>
      </c>
      <c r="N834" s="166" t="str">
        <f>_xlfn.IFNA(VLOOKUP($C834,'20201102 Property'!C:C,1,FALSE),"FR")</f>
        <v>Controle MN</v>
      </c>
    </row>
    <row r="835" spans="1:14" x14ac:dyDescent="0.45">
      <c r="A835" s="166" t="s">
        <v>7956</v>
      </c>
      <c r="B835" s="166" t="s">
        <v>7956</v>
      </c>
      <c r="C835" s="166" t="s">
        <v>7957</v>
      </c>
      <c r="D835" s="166" t="s">
        <v>185</v>
      </c>
      <c r="E835" s="166" t="s">
        <v>2524</v>
      </c>
      <c r="F835" s="166" t="s">
        <v>2798</v>
      </c>
      <c r="G835" s="166" t="s">
        <v>2524</v>
      </c>
      <c r="H835" s="166" t="s">
        <v>2524</v>
      </c>
      <c r="I835" s="166" t="s">
        <v>2524</v>
      </c>
      <c r="J835" s="166" t="s">
        <v>7958</v>
      </c>
      <c r="K835" s="166" t="s">
        <v>7956</v>
      </c>
      <c r="L835" s="166" t="s">
        <v>2524</v>
      </c>
      <c r="M835" s="166">
        <v>7292414</v>
      </c>
      <c r="N835" s="166" t="str">
        <f>_xlfn.IFNA(VLOOKUP($C835,'20201102 Property'!C:C,1,FALSE),"FR")</f>
        <v>Controle Ss</v>
      </c>
    </row>
    <row r="836" spans="1:14" x14ac:dyDescent="0.45">
      <c r="A836" s="166" t="s">
        <v>4639</v>
      </c>
      <c r="B836" s="166" t="s">
        <v>4639</v>
      </c>
      <c r="C836" s="166" t="s">
        <v>6500</v>
      </c>
      <c r="D836" s="166" t="s">
        <v>185</v>
      </c>
      <c r="E836" s="166" t="s">
        <v>2524</v>
      </c>
      <c r="F836" s="166" t="s">
        <v>366</v>
      </c>
      <c r="G836" s="166" t="s">
        <v>2524</v>
      </c>
      <c r="H836" s="166" t="s">
        <v>2524</v>
      </c>
      <c r="I836" s="166" t="s">
        <v>2524</v>
      </c>
      <c r="J836" s="166" t="s">
        <v>2524</v>
      </c>
      <c r="K836" s="166" t="s">
        <v>4639</v>
      </c>
      <c r="L836" s="166" t="s">
        <v>2524</v>
      </c>
      <c r="M836" s="166">
        <v>624938</v>
      </c>
      <c r="N836" s="166" t="str">
        <f>_xlfn.IFNA(VLOOKUP($C836,'20201102 Property'!C:C,1,FALSE),"FR")</f>
        <v>Controlereagens ondergroepen op celsuspensie</v>
      </c>
    </row>
    <row r="837" spans="1:14" x14ac:dyDescent="0.45">
      <c r="A837" s="166" t="s">
        <v>7959</v>
      </c>
      <c r="B837" s="166" t="s">
        <v>7959</v>
      </c>
      <c r="C837" s="166" t="s">
        <v>7960</v>
      </c>
      <c r="D837" s="166" t="s">
        <v>185</v>
      </c>
      <c r="E837" s="166" t="s">
        <v>2524</v>
      </c>
      <c r="F837" s="166" t="s">
        <v>2798</v>
      </c>
      <c r="G837" s="166" t="s">
        <v>2524</v>
      </c>
      <c r="H837" s="166" t="s">
        <v>2524</v>
      </c>
      <c r="I837" s="166" t="s">
        <v>2524</v>
      </c>
      <c r="J837" s="166" t="s">
        <v>7961</v>
      </c>
      <c r="K837" s="166" t="s">
        <v>7959</v>
      </c>
      <c r="L837" s="166" t="s">
        <v>2524</v>
      </c>
      <c r="M837" s="166">
        <v>7292443</v>
      </c>
      <c r="N837" s="166" t="str">
        <f>_xlfn.IFNA(VLOOKUP($C837,'20201102 Property'!C:C,1,FALSE),"FR")</f>
        <v>Controle Wra</v>
      </c>
    </row>
    <row r="838" spans="1:14" x14ac:dyDescent="0.45">
      <c r="A838" s="166" t="s">
        <v>4640</v>
      </c>
      <c r="B838" s="166" t="s">
        <v>4640</v>
      </c>
      <c r="C838" s="166" t="s">
        <v>6501</v>
      </c>
      <c r="D838" s="166" t="s">
        <v>185</v>
      </c>
      <c r="E838" s="166" t="s">
        <v>2524</v>
      </c>
      <c r="F838" s="166" t="s">
        <v>366</v>
      </c>
      <c r="G838" s="166" t="s">
        <v>2524</v>
      </c>
      <c r="H838" s="166" t="s">
        <v>2524</v>
      </c>
      <c r="I838" s="166" t="s">
        <v>2524</v>
      </c>
      <c r="J838" s="166" t="s">
        <v>2524</v>
      </c>
      <c r="K838" s="166" t="s">
        <v>4640</v>
      </c>
      <c r="L838" s="166" t="s">
        <v>2524</v>
      </c>
      <c r="M838" s="166">
        <v>3123</v>
      </c>
      <c r="N838" s="166" t="str">
        <f>_xlfn.IFNA(VLOOKUP($C838,'20201102 Property'!C:C,1,FALSE),"FR")</f>
        <v>Controle op directe bepalingen</v>
      </c>
    </row>
    <row r="839" spans="1:14" x14ac:dyDescent="0.45">
      <c r="A839" s="166" t="s">
        <v>220</v>
      </c>
      <c r="B839" s="166" t="s">
        <v>6502</v>
      </c>
      <c r="C839" s="166" t="s">
        <v>1560</v>
      </c>
      <c r="D839" s="166" t="s">
        <v>185</v>
      </c>
      <c r="E839" s="166" t="s">
        <v>2524</v>
      </c>
      <c r="F839" s="166" t="s">
        <v>2798</v>
      </c>
      <c r="G839" s="166" t="s">
        <v>2524</v>
      </c>
      <c r="H839" s="166" t="s">
        <v>2524</v>
      </c>
      <c r="I839" s="166" t="s">
        <v>2524</v>
      </c>
      <c r="J839" s="166" t="s">
        <v>1968</v>
      </c>
      <c r="K839" s="166" t="s">
        <v>220</v>
      </c>
      <c r="L839" s="166" t="s">
        <v>2524</v>
      </c>
      <c r="M839" s="166">
        <v>3100070</v>
      </c>
      <c r="N839" s="166" t="str">
        <f>_xlfn.IFNA(VLOOKUP($C839,'20201102 Property'!C:C,1,FALSE),"FR")</f>
        <v>Cra genotype (Cromer)</v>
      </c>
    </row>
    <row r="840" spans="1:14" x14ac:dyDescent="0.45">
      <c r="A840" s="166" t="s">
        <v>1475</v>
      </c>
      <c r="B840" s="166" t="s">
        <v>6503</v>
      </c>
      <c r="C840" s="166" t="s">
        <v>1561</v>
      </c>
      <c r="D840" s="166" t="s">
        <v>185</v>
      </c>
      <c r="E840" s="166" t="s">
        <v>2524</v>
      </c>
      <c r="F840" s="166" t="s">
        <v>2798</v>
      </c>
      <c r="G840" s="166" t="s">
        <v>2524</v>
      </c>
      <c r="H840" s="166" t="s">
        <v>2524</v>
      </c>
      <c r="I840" s="166" t="s">
        <v>2524</v>
      </c>
      <c r="J840" s="166" t="s">
        <v>1969</v>
      </c>
      <c r="K840" s="166" t="s">
        <v>1475</v>
      </c>
      <c r="L840" s="166" t="s">
        <v>2524</v>
      </c>
      <c r="M840" s="166">
        <v>3225765</v>
      </c>
      <c r="N840" s="166" t="str">
        <f>_xlfn.IFNA(VLOOKUP($C840,'20201102 Property'!C:C,1,FALSE),"FR")</f>
        <v>Cra conclusie fenotype (Cromer)</v>
      </c>
    </row>
    <row r="841" spans="1:14" x14ac:dyDescent="0.45">
      <c r="A841" s="166" t="s">
        <v>3342</v>
      </c>
      <c r="B841" s="166" t="s">
        <v>3342</v>
      </c>
      <c r="C841" s="166" t="s">
        <v>3343</v>
      </c>
      <c r="D841" s="166" t="s">
        <v>185</v>
      </c>
      <c r="E841" s="166" t="s">
        <v>2524</v>
      </c>
      <c r="F841" s="166" t="s">
        <v>2798</v>
      </c>
      <c r="G841" s="166" t="s">
        <v>2524</v>
      </c>
      <c r="H841" s="166" t="s">
        <v>2524</v>
      </c>
      <c r="I841" s="166" t="s">
        <v>2524</v>
      </c>
      <c r="J841" s="166" t="s">
        <v>3344</v>
      </c>
      <c r="K841" s="166" t="s">
        <v>3342</v>
      </c>
      <c r="L841" s="166" t="s">
        <v>2524</v>
      </c>
      <c r="M841" s="166">
        <v>7061581</v>
      </c>
      <c r="N841" s="166" t="str">
        <f>_xlfn.IFNA(VLOOKUP($C841,'20201102 Property'!C:C,1,FALSE),"FR")</f>
        <v>Kruisproef cryo ECL</v>
      </c>
    </row>
    <row r="842" spans="1:14" x14ac:dyDescent="0.45">
      <c r="A842" s="166" t="s">
        <v>4641</v>
      </c>
      <c r="B842" s="166" t="s">
        <v>4641</v>
      </c>
      <c r="C842" s="166" t="s">
        <v>6504</v>
      </c>
      <c r="D842" s="166" t="s">
        <v>185</v>
      </c>
      <c r="E842" s="166" t="s">
        <v>2524</v>
      </c>
      <c r="F842" s="166" t="s">
        <v>366</v>
      </c>
      <c r="G842" s="166" t="s">
        <v>5852</v>
      </c>
      <c r="H842" s="166" t="s">
        <v>2524</v>
      </c>
      <c r="I842" s="166" t="s">
        <v>2524</v>
      </c>
      <c r="J842" s="166" t="s">
        <v>2524</v>
      </c>
      <c r="K842" s="166" t="s">
        <v>4641</v>
      </c>
      <c r="L842" s="166" t="s">
        <v>2524</v>
      </c>
      <c r="M842" s="166">
        <v>101527</v>
      </c>
      <c r="N842" s="166" t="str">
        <f>_xlfn.IFNA(VLOOKUP($C842,'20201102 Property'!C:C,1,FALSE),"FR")</f>
        <v>HLA-C (allel 1)</v>
      </c>
    </row>
    <row r="843" spans="1:14" x14ac:dyDescent="0.45">
      <c r="A843" s="166" t="s">
        <v>4642</v>
      </c>
      <c r="B843" s="166" t="s">
        <v>4642</v>
      </c>
      <c r="C843" s="166" t="s">
        <v>6505</v>
      </c>
      <c r="D843" s="166" t="s">
        <v>185</v>
      </c>
      <c r="E843" s="166" t="s">
        <v>2524</v>
      </c>
      <c r="F843" s="166" t="s">
        <v>366</v>
      </c>
      <c r="G843" s="166" t="s">
        <v>5852</v>
      </c>
      <c r="H843" s="166" t="s">
        <v>2524</v>
      </c>
      <c r="I843" s="166" t="s">
        <v>2524</v>
      </c>
      <c r="J843" s="166" t="s">
        <v>2524</v>
      </c>
      <c r="K843" s="166" t="s">
        <v>4642</v>
      </c>
      <c r="L843" s="166" t="s">
        <v>2524</v>
      </c>
      <c r="M843" s="166">
        <v>101531</v>
      </c>
      <c r="N843" s="166" t="str">
        <f>_xlfn.IFNA(VLOOKUP($C843,'20201102 Property'!C:C,1,FALSE),"FR")</f>
        <v>HLA-C (allel 2)</v>
      </c>
    </row>
    <row r="844" spans="1:14" hidden="1" x14ac:dyDescent="0.45">
      <c r="A844" s="166" t="s">
        <v>2118</v>
      </c>
      <c r="B844" s="166" t="s">
        <v>2118</v>
      </c>
      <c r="C844" s="166" t="s">
        <v>4643</v>
      </c>
      <c r="D844" s="166" t="s">
        <v>185</v>
      </c>
      <c r="E844" s="166" t="s">
        <v>2524</v>
      </c>
      <c r="F844" s="166" t="s">
        <v>2798</v>
      </c>
      <c r="G844" s="166" t="s">
        <v>5449</v>
      </c>
      <c r="H844" s="166" t="s">
        <v>8852</v>
      </c>
      <c r="I844" s="166" t="s">
        <v>2524</v>
      </c>
      <c r="J844" s="166" t="s">
        <v>2943</v>
      </c>
      <c r="K844" s="166" t="s">
        <v>2118</v>
      </c>
      <c r="L844" s="166" t="s">
        <v>2524</v>
      </c>
      <c r="M844" s="166">
        <v>3120</v>
      </c>
      <c r="N844" s="166" t="str">
        <f>_xlfn.IFNA(VLOOKUP($C844,'20201102 Property'!C:C,1,FALSE),"FR")</f>
        <v>FR</v>
      </c>
    </row>
    <row r="845" spans="1:14" x14ac:dyDescent="0.45">
      <c r="A845" s="166" t="s">
        <v>11</v>
      </c>
      <c r="B845" s="166" t="s">
        <v>6507</v>
      </c>
      <c r="C845" s="166" t="s">
        <v>328</v>
      </c>
      <c r="D845" s="166" t="s">
        <v>185</v>
      </c>
      <c r="E845" s="166" t="s">
        <v>2524</v>
      </c>
      <c r="F845" s="166" t="s">
        <v>2798</v>
      </c>
      <c r="G845" s="166" t="s">
        <v>102</v>
      </c>
      <c r="H845" s="166" t="s">
        <v>8852</v>
      </c>
      <c r="I845" s="166" t="s">
        <v>8852</v>
      </c>
      <c r="J845" s="166" t="s">
        <v>1641</v>
      </c>
      <c r="K845" s="166" t="s">
        <v>11</v>
      </c>
      <c r="L845" s="166" t="s">
        <v>2524</v>
      </c>
      <c r="M845" s="166">
        <v>360</v>
      </c>
      <c r="N845" s="166" t="str">
        <f>_xlfn.IFNA(VLOOKUP($C845,'20201102 Property'!C:C,1,FALSE),"FR")</f>
        <v>HLA-C allel 1 (lage resolutie)</v>
      </c>
    </row>
    <row r="846" spans="1:14" x14ac:dyDescent="0.45">
      <c r="A846" s="166" t="s">
        <v>12</v>
      </c>
      <c r="B846" s="166" t="s">
        <v>6508</v>
      </c>
      <c r="C846" s="166" t="s">
        <v>329</v>
      </c>
      <c r="D846" s="166" t="s">
        <v>185</v>
      </c>
      <c r="E846" s="166" t="s">
        <v>2524</v>
      </c>
      <c r="F846" s="166" t="s">
        <v>2798</v>
      </c>
      <c r="G846" s="166" t="s">
        <v>102</v>
      </c>
      <c r="H846" s="166" t="s">
        <v>8852</v>
      </c>
      <c r="I846" s="166" t="s">
        <v>8852</v>
      </c>
      <c r="J846" s="166" t="s">
        <v>1642</v>
      </c>
      <c r="K846" s="166" t="s">
        <v>12</v>
      </c>
      <c r="L846" s="166" t="s">
        <v>2524</v>
      </c>
      <c r="M846" s="166">
        <v>363</v>
      </c>
      <c r="N846" s="166" t="str">
        <f>_xlfn.IFNA(VLOOKUP($C846,'20201102 Property'!C:C,1,FALSE),"FR")</f>
        <v>HLA-C allel 2 (lage resolutie)</v>
      </c>
    </row>
    <row r="847" spans="1:14" x14ac:dyDescent="0.45">
      <c r="A847" s="166" t="s">
        <v>2226</v>
      </c>
      <c r="B847" s="166" t="s">
        <v>6509</v>
      </c>
      <c r="C847" s="166" t="s">
        <v>1410</v>
      </c>
      <c r="D847" s="166" t="s">
        <v>1357</v>
      </c>
      <c r="E847" s="166" t="s">
        <v>2524</v>
      </c>
      <c r="F847" s="166" t="s">
        <v>366</v>
      </c>
      <c r="G847" s="166" t="s">
        <v>2524</v>
      </c>
      <c r="H847" s="166" t="s">
        <v>2524</v>
      </c>
      <c r="I847" s="166" t="s">
        <v>2524</v>
      </c>
      <c r="J847" s="166" t="s">
        <v>2524</v>
      </c>
      <c r="K847" s="166" t="s">
        <v>2226</v>
      </c>
      <c r="L847" s="166" t="s">
        <v>2524</v>
      </c>
      <c r="M847" s="166">
        <v>153466</v>
      </c>
      <c r="N847" s="166" t="str">
        <f>_xlfn.IFNA(VLOOKUP($C847,'20201102 Property'!C:C,1,FALSE),"FR")</f>
        <v>HLA-C (lage resolutie)</v>
      </c>
    </row>
    <row r="848" spans="1:14" x14ac:dyDescent="0.45">
      <c r="A848" s="166" t="s">
        <v>2938</v>
      </c>
      <c r="B848" s="166" t="s">
        <v>2939</v>
      </c>
      <c r="C848" s="166" t="s">
        <v>2939</v>
      </c>
      <c r="D848" s="166" t="s">
        <v>185</v>
      </c>
      <c r="E848" s="166" t="s">
        <v>2524</v>
      </c>
      <c r="F848" s="166" t="s">
        <v>2798</v>
      </c>
      <c r="G848" s="166" t="s">
        <v>5449</v>
      </c>
      <c r="H848" s="166" t="s">
        <v>2524</v>
      </c>
      <c r="I848" s="166" t="s">
        <v>2524</v>
      </c>
      <c r="J848" s="166" t="s">
        <v>2940</v>
      </c>
      <c r="K848" s="166" t="s">
        <v>2937</v>
      </c>
      <c r="L848" s="166" t="s">
        <v>2524</v>
      </c>
      <c r="M848" s="166">
        <v>3198</v>
      </c>
      <c r="N848" s="166" t="str">
        <f>_xlfn.IFNA(VLOOKUP($C848,'20201102 Property'!C:C,1,FALSE),"FR")</f>
        <v>Cw typering</v>
      </c>
    </row>
    <row r="849" spans="1:14" x14ac:dyDescent="0.45">
      <c r="A849" s="166" t="s">
        <v>4644</v>
      </c>
      <c r="B849" s="166" t="s">
        <v>4644</v>
      </c>
      <c r="C849" s="166" t="s">
        <v>6510</v>
      </c>
      <c r="D849" s="166" t="s">
        <v>1357</v>
      </c>
      <c r="E849" s="166" t="s">
        <v>2524</v>
      </c>
      <c r="F849" s="166" t="s">
        <v>366</v>
      </c>
      <c r="G849" s="166" t="s">
        <v>2524</v>
      </c>
      <c r="H849" s="166" t="s">
        <v>2524</v>
      </c>
      <c r="I849" s="166" t="s">
        <v>2524</v>
      </c>
      <c r="J849" s="166" t="s">
        <v>2524</v>
      </c>
      <c r="K849" s="166" t="s">
        <v>4644</v>
      </c>
      <c r="L849" s="166" t="s">
        <v>2524</v>
      </c>
      <c r="M849" s="166">
        <v>2685407</v>
      </c>
      <c r="N849" s="166" t="str">
        <f>_xlfn.IFNA(VLOOKUP($C849,'20201102 Property'!C:C,1,FALSE),"FR")</f>
        <v>CyclerCheck MQCP</v>
      </c>
    </row>
    <row r="850" spans="1:14" x14ac:dyDescent="0.45">
      <c r="A850" s="166" t="s">
        <v>8197</v>
      </c>
      <c r="B850" s="166" t="s">
        <v>8197</v>
      </c>
      <c r="C850" s="166" t="s">
        <v>8327</v>
      </c>
      <c r="D850" s="166" t="s">
        <v>1357</v>
      </c>
      <c r="E850" s="166" t="s">
        <v>2524</v>
      </c>
      <c r="F850" s="166" t="s">
        <v>366</v>
      </c>
      <c r="G850" s="166" t="s">
        <v>2524</v>
      </c>
      <c r="H850" s="166" t="s">
        <v>2524</v>
      </c>
      <c r="I850" s="166" t="s">
        <v>2524</v>
      </c>
      <c r="J850" s="166" t="s">
        <v>8564</v>
      </c>
      <c r="K850" s="166" t="s">
        <v>8197</v>
      </c>
      <c r="L850" s="166" t="s">
        <v>2524</v>
      </c>
      <c r="M850" s="166">
        <v>7530307</v>
      </c>
      <c r="N850" s="166" t="str">
        <f>_xlfn.IFNA(VLOOKUP($C850,'20201102 Property'!C:C,1,FALSE),"FR")</f>
        <v>glstring HLA-C</v>
      </c>
    </row>
    <row r="851" spans="1:14" x14ac:dyDescent="0.45">
      <c r="A851" s="166" t="s">
        <v>8193</v>
      </c>
      <c r="B851" s="166" t="s">
        <v>8193</v>
      </c>
      <c r="C851" s="166" t="s">
        <v>8308</v>
      </c>
      <c r="D851" s="166" t="s">
        <v>1357</v>
      </c>
      <c r="E851" s="166" t="s">
        <v>2524</v>
      </c>
      <c r="F851" s="166" t="s">
        <v>366</v>
      </c>
      <c r="G851" s="166" t="s">
        <v>102</v>
      </c>
      <c r="H851" s="166" t="s">
        <v>2524</v>
      </c>
      <c r="I851" s="166" t="s">
        <v>2524</v>
      </c>
      <c r="J851" s="166" t="s">
        <v>8200</v>
      </c>
      <c r="K851" s="166" t="s">
        <v>8193</v>
      </c>
      <c r="L851" s="166" t="s">
        <v>2524</v>
      </c>
      <c r="M851" s="166">
        <v>7356947</v>
      </c>
      <c r="N851" s="166" t="str">
        <f>_xlfn.IFNA(VLOOKUP($C851,'20201102 Property'!C:C,1,FALSE),"FR")</f>
        <v>IMGT databank</v>
      </c>
    </row>
    <row r="852" spans="1:14" x14ac:dyDescent="0.45">
      <c r="A852" s="166" t="s">
        <v>8194</v>
      </c>
      <c r="B852" s="166" t="s">
        <v>8194</v>
      </c>
      <c r="C852" s="166" t="s">
        <v>8309</v>
      </c>
      <c r="D852" s="166" t="s">
        <v>1357</v>
      </c>
      <c r="E852" s="166" t="s">
        <v>2524</v>
      </c>
      <c r="F852" s="166" t="s">
        <v>366</v>
      </c>
      <c r="G852" s="166" t="s">
        <v>102</v>
      </c>
      <c r="H852" s="166" t="s">
        <v>2524</v>
      </c>
      <c r="I852" s="166" t="s">
        <v>2524</v>
      </c>
      <c r="J852" s="166" t="s">
        <v>8201</v>
      </c>
      <c r="K852" s="166" t="s">
        <v>8194</v>
      </c>
      <c r="L852" s="166" t="s">
        <v>2524</v>
      </c>
      <c r="M852" s="166">
        <v>7357009</v>
      </c>
      <c r="N852" s="166" t="str">
        <f>_xlfn.IFNA(VLOOKUP($C852,'20201102 Property'!C:C,1,FALSE),"FR")</f>
        <v>MIA FORA softwareversie</v>
      </c>
    </row>
    <row r="853" spans="1:14" hidden="1" x14ac:dyDescent="0.45">
      <c r="A853" s="166" t="s">
        <v>140</v>
      </c>
      <c r="B853" s="166" t="s">
        <v>6511</v>
      </c>
      <c r="C853" s="166" t="s">
        <v>4645</v>
      </c>
      <c r="D853" s="166" t="s">
        <v>185</v>
      </c>
      <c r="E853" s="166" t="s">
        <v>2524</v>
      </c>
      <c r="F853" s="166" t="s">
        <v>2798</v>
      </c>
      <c r="G853" s="166" t="s">
        <v>102</v>
      </c>
      <c r="H853" s="166" t="s">
        <v>8852</v>
      </c>
      <c r="I853" s="166" t="s">
        <v>2524</v>
      </c>
      <c r="J853" s="166" t="s">
        <v>1932</v>
      </c>
      <c r="K853" s="166" t="s">
        <v>140</v>
      </c>
      <c r="L853" s="166" t="s">
        <v>2524</v>
      </c>
      <c r="M853" s="166">
        <v>1478058</v>
      </c>
      <c r="N853" s="166" t="str">
        <f>_xlfn.IFNA(VLOOKUP($C853,'20201102 Property'!C:C,1,FALSE),"FR")</f>
        <v>FR</v>
      </c>
    </row>
    <row r="854" spans="1:14" hidden="1" x14ac:dyDescent="0.45">
      <c r="A854" s="166" t="s">
        <v>1455</v>
      </c>
      <c r="B854" s="166" t="s">
        <v>6512</v>
      </c>
      <c r="C854" s="166" t="s">
        <v>4645</v>
      </c>
      <c r="D854" s="166" t="s">
        <v>185</v>
      </c>
      <c r="E854" s="166" t="s">
        <v>2524</v>
      </c>
      <c r="F854" s="166" t="s">
        <v>2798</v>
      </c>
      <c r="G854" s="166" t="s">
        <v>102</v>
      </c>
      <c r="H854" s="166" t="s">
        <v>8852</v>
      </c>
      <c r="I854" s="166" t="s">
        <v>2524</v>
      </c>
      <c r="J854" s="166" t="s">
        <v>1933</v>
      </c>
      <c r="K854" s="166" t="s">
        <v>1455</v>
      </c>
      <c r="L854" s="166" t="s">
        <v>2524</v>
      </c>
      <c r="M854" s="166">
        <v>3225358</v>
      </c>
      <c r="N854" s="166" t="str">
        <f>_xlfn.IFNA(VLOOKUP($C854,'20201102 Property'!C:C,1,FALSE),"FR")</f>
        <v>FR</v>
      </c>
    </row>
    <row r="855" spans="1:14" x14ac:dyDescent="0.45">
      <c r="A855" s="166" t="s">
        <v>1441</v>
      </c>
      <c r="B855" s="166" t="s">
        <v>6513</v>
      </c>
      <c r="C855" s="166" t="s">
        <v>1583</v>
      </c>
      <c r="D855" s="166" t="s">
        <v>185</v>
      </c>
      <c r="E855" s="166" t="s">
        <v>2524</v>
      </c>
      <c r="F855" s="166" t="s">
        <v>2798</v>
      </c>
      <c r="G855" s="166" t="s">
        <v>2524</v>
      </c>
      <c r="H855" s="166" t="s">
        <v>2524</v>
      </c>
      <c r="I855" s="166" t="s">
        <v>2524</v>
      </c>
      <c r="J855" s="166" t="s">
        <v>1903</v>
      </c>
      <c r="K855" s="166" t="s">
        <v>1441</v>
      </c>
      <c r="L855" s="166" t="s">
        <v>2524</v>
      </c>
      <c r="M855" s="166">
        <v>3222445</v>
      </c>
      <c r="N855" s="166" t="str">
        <f>_xlfn.IFNA(VLOOKUP($C855,'20201102 Property'!C:C,1,FALSE),"FR")</f>
        <v>C STAT conclusie fenotype (RhCE)</v>
      </c>
    </row>
    <row r="856" spans="1:14" x14ac:dyDescent="0.45">
      <c r="A856" s="166" t="s">
        <v>1433</v>
      </c>
      <c r="B856" s="166" t="s">
        <v>6514</v>
      </c>
      <c r="C856" s="166" t="s">
        <v>6515</v>
      </c>
      <c r="D856" s="166" t="s">
        <v>185</v>
      </c>
      <c r="E856" s="166" t="s">
        <v>2524</v>
      </c>
      <c r="F856" s="166" t="s">
        <v>2798</v>
      </c>
      <c r="G856" s="166" t="s">
        <v>2524</v>
      </c>
      <c r="H856" s="166" t="s">
        <v>2524</v>
      </c>
      <c r="I856" s="166" t="s">
        <v>2524</v>
      </c>
      <c r="J856" s="166" t="s">
        <v>1902</v>
      </c>
      <c r="K856" s="166" t="s">
        <v>1433</v>
      </c>
      <c r="L856" s="166" t="s">
        <v>2524</v>
      </c>
      <c r="M856" s="166">
        <v>3222450</v>
      </c>
      <c r="N856" s="166" t="str">
        <f>_xlfn.IFNA(VLOOKUP($C856,'20201102 Property'!C:C,1,FALSE),"FR")</f>
        <v>C STAT bep. genotype (RhCE)</v>
      </c>
    </row>
    <row r="857" spans="1:14" x14ac:dyDescent="0.45">
      <c r="A857" s="166" t="s">
        <v>8195</v>
      </c>
      <c r="B857" s="166" t="s">
        <v>8195</v>
      </c>
      <c r="C857" s="166" t="s">
        <v>8328</v>
      </c>
      <c r="D857" s="166" t="s">
        <v>1357</v>
      </c>
      <c r="E857" s="166" t="s">
        <v>2524</v>
      </c>
      <c r="F857" s="166" t="s">
        <v>366</v>
      </c>
      <c r="G857" s="166" t="s">
        <v>102</v>
      </c>
      <c r="H857" s="166" t="s">
        <v>2524</v>
      </c>
      <c r="I857" s="166" t="s">
        <v>2524</v>
      </c>
      <c r="J857" s="166" t="s">
        <v>8202</v>
      </c>
      <c r="K857" s="166" t="s">
        <v>8195</v>
      </c>
      <c r="L857" s="166" t="s">
        <v>2524</v>
      </c>
      <c r="M857" s="166">
        <v>7357081</v>
      </c>
      <c r="N857" s="166" t="str">
        <f>_xlfn.IFNA(VLOOKUP($C857,'20201102 Property'!C:C,1,FALSE),"FR")</f>
        <v>Ambiguïteiten HLA-C met NGS</v>
      </c>
    </row>
    <row r="858" spans="1:14" x14ac:dyDescent="0.45">
      <c r="A858" s="166" t="s">
        <v>8196</v>
      </c>
      <c r="B858" s="166" t="s">
        <v>8329</v>
      </c>
      <c r="C858" s="166" t="s">
        <v>8312</v>
      </c>
      <c r="D858" s="166" t="s">
        <v>1357</v>
      </c>
      <c r="E858" s="166" t="s">
        <v>2524</v>
      </c>
      <c r="F858" s="166" t="s">
        <v>366</v>
      </c>
      <c r="G858" s="166" t="s">
        <v>102</v>
      </c>
      <c r="H858" s="166" t="s">
        <v>2524</v>
      </c>
      <c r="I858" s="166" t="s">
        <v>2524</v>
      </c>
      <c r="J858" s="166" t="s">
        <v>8203</v>
      </c>
      <c r="K858" s="166" t="s">
        <v>8196</v>
      </c>
      <c r="L858" s="166" t="s">
        <v>2524</v>
      </c>
      <c r="M858" s="166">
        <v>7357131</v>
      </c>
      <c r="N858" s="166" t="str">
        <f>_xlfn.IFNA(VLOOKUP($C858,'20201102 Property'!C:C,1,FALSE),"FR")</f>
        <v>NGS commentaar</v>
      </c>
    </row>
    <row r="859" spans="1:14" hidden="1" x14ac:dyDescent="0.45">
      <c r="A859" s="166" t="s">
        <v>1857</v>
      </c>
      <c r="B859" s="166" t="s">
        <v>1857</v>
      </c>
      <c r="C859" s="166" t="s">
        <v>8926</v>
      </c>
      <c r="D859" s="166" t="s">
        <v>185</v>
      </c>
      <c r="E859" s="166" t="s">
        <v>2524</v>
      </c>
      <c r="F859" s="166" t="s">
        <v>2798</v>
      </c>
      <c r="G859" s="166" t="s">
        <v>2524</v>
      </c>
      <c r="H859" s="166" t="s">
        <v>8852</v>
      </c>
      <c r="I859" s="166" t="s">
        <v>2524</v>
      </c>
      <c r="J859" s="166" t="s">
        <v>2841</v>
      </c>
      <c r="K859" s="166" t="s">
        <v>1857</v>
      </c>
      <c r="L859" s="166" t="s">
        <v>2524</v>
      </c>
      <c r="M859" s="166">
        <v>4835422</v>
      </c>
      <c r="N859" s="166" t="str">
        <f>_xlfn.IFNA(VLOOKUP($C859,'20201102 Property'!C:C,1,FALSE),"FR")</f>
        <v>FR</v>
      </c>
    </row>
    <row r="860" spans="1:14" x14ac:dyDescent="0.45">
      <c r="A860" s="166" t="s">
        <v>4646</v>
      </c>
      <c r="B860" s="166" t="s">
        <v>4646</v>
      </c>
      <c r="C860" s="166" t="s">
        <v>6516</v>
      </c>
      <c r="D860" s="166" t="s">
        <v>185</v>
      </c>
      <c r="E860" s="166" t="s">
        <v>2524</v>
      </c>
      <c r="F860" s="166" t="s">
        <v>366</v>
      </c>
      <c r="G860" s="166" t="s">
        <v>2524</v>
      </c>
      <c r="H860" s="166" t="s">
        <v>2524</v>
      </c>
      <c r="I860" s="166" t="s">
        <v>2524</v>
      </c>
      <c r="J860" s="166" t="s">
        <v>2524</v>
      </c>
      <c r="K860" s="166" t="s">
        <v>4646</v>
      </c>
      <c r="L860" s="166" t="s">
        <v>2524</v>
      </c>
      <c r="M860" s="166">
        <v>161128</v>
      </c>
      <c r="N860" s="166" t="str">
        <f>_xlfn.IFNA(VLOOKUP($C860,'20201102 Property'!C:C,1,FALSE),"FR")</f>
        <v>D-Controle bloedgroepen 1</v>
      </c>
    </row>
    <row r="861" spans="1:14" x14ac:dyDescent="0.45">
      <c r="A861" s="166" t="s">
        <v>4647</v>
      </c>
      <c r="B861" s="166" t="s">
        <v>4647</v>
      </c>
      <c r="C861" s="166" t="s">
        <v>6517</v>
      </c>
      <c r="D861" s="166" t="s">
        <v>185</v>
      </c>
      <c r="E861" s="166" t="s">
        <v>2524</v>
      </c>
      <c r="F861" s="166" t="s">
        <v>366</v>
      </c>
      <c r="G861" s="166" t="s">
        <v>2524</v>
      </c>
      <c r="H861" s="166" t="s">
        <v>2524</v>
      </c>
      <c r="I861" s="166" t="s">
        <v>2524</v>
      </c>
      <c r="J861" s="166" t="s">
        <v>2524</v>
      </c>
      <c r="K861" s="166" t="s">
        <v>4647</v>
      </c>
      <c r="L861" s="166" t="s">
        <v>2524</v>
      </c>
      <c r="M861" s="166">
        <v>161132</v>
      </c>
      <c r="N861" s="166" t="str">
        <f>_xlfn.IFNA(VLOOKUP($C861,'20201102 Property'!C:C,1,FALSE),"FR")</f>
        <v>D-Controle bloedgroepen 2</v>
      </c>
    </row>
    <row r="862" spans="1:14" x14ac:dyDescent="0.45">
      <c r="A862" s="166" t="s">
        <v>2843</v>
      </c>
      <c r="B862" s="166" t="s">
        <v>2844</v>
      </c>
      <c r="C862" s="166" t="s">
        <v>2845</v>
      </c>
      <c r="D862" s="166" t="s">
        <v>185</v>
      </c>
      <c r="E862" s="166" t="s">
        <v>2524</v>
      </c>
      <c r="F862" s="166" t="s">
        <v>2798</v>
      </c>
      <c r="G862" s="166" t="s">
        <v>2524</v>
      </c>
      <c r="H862" s="166" t="s">
        <v>8852</v>
      </c>
      <c r="I862" s="166" t="s">
        <v>2524</v>
      </c>
      <c r="J862" s="166" t="s">
        <v>2848</v>
      </c>
      <c r="K862" s="166" t="s">
        <v>2843</v>
      </c>
      <c r="L862" s="166" t="s">
        <v>2524</v>
      </c>
      <c r="M862" s="166">
        <v>131531</v>
      </c>
      <c r="N862" s="166" t="str">
        <f>_xlfn.IFNA(VLOOKUP($C862,'20201102 Property'!C:C,1,FALSE),"FR")</f>
        <v>Resus D variant (DVI +)</v>
      </c>
    </row>
    <row r="863" spans="1:14" x14ac:dyDescent="0.45">
      <c r="A863" s="166" t="s">
        <v>4648</v>
      </c>
      <c r="B863" s="166" t="s">
        <v>4648</v>
      </c>
      <c r="C863" s="166" t="s">
        <v>6518</v>
      </c>
      <c r="D863" s="166" t="s">
        <v>185</v>
      </c>
      <c r="E863" s="166" t="s">
        <v>2524</v>
      </c>
      <c r="F863" s="166" t="s">
        <v>366</v>
      </c>
      <c r="G863" s="166" t="s">
        <v>2524</v>
      </c>
      <c r="H863" s="166" t="s">
        <v>2524</v>
      </c>
      <c r="I863" s="166" t="s">
        <v>2524</v>
      </c>
      <c r="J863" s="166" t="s">
        <v>2524</v>
      </c>
      <c r="K863" s="166" t="s">
        <v>4648</v>
      </c>
      <c r="L863" s="166" t="s">
        <v>2524</v>
      </c>
      <c r="M863" s="166">
        <v>625246</v>
      </c>
      <c r="N863" s="166" t="str">
        <f>_xlfn.IFNA(VLOOKUP($C863,'20201102 Property'!C:C,1,FALSE),"FR")</f>
        <v>resus D (inclusief zwakke D) op 3% celsuspensie</v>
      </c>
    </row>
    <row r="864" spans="1:14" x14ac:dyDescent="0.45">
      <c r="A864" s="166" t="s">
        <v>3375</v>
      </c>
      <c r="B864" s="166" t="s">
        <v>3375</v>
      </c>
      <c r="C864" s="166" t="s">
        <v>3376</v>
      </c>
      <c r="D864" s="166" t="s">
        <v>185</v>
      </c>
      <c r="E864" s="166" t="s">
        <v>2524</v>
      </c>
      <c r="F864" s="166" t="s">
        <v>2798</v>
      </c>
      <c r="G864" s="166" t="s">
        <v>2524</v>
      </c>
      <c r="H864" s="166" t="s">
        <v>2524</v>
      </c>
      <c r="I864" s="166" t="s">
        <v>2524</v>
      </c>
      <c r="J864" s="166" t="s">
        <v>3377</v>
      </c>
      <c r="K864" s="166" t="s">
        <v>3375</v>
      </c>
      <c r="L864" s="166" t="s">
        <v>2524</v>
      </c>
      <c r="M864" s="166">
        <v>3684</v>
      </c>
      <c r="N864" s="166" t="str">
        <f>_xlfn.IFNA(VLOOKUP($C864,'20201102 Property'!C:C,1,FALSE),"FR")</f>
        <v>DAT reactiviteit</v>
      </c>
    </row>
    <row r="865" spans="1:14" x14ac:dyDescent="0.45">
      <c r="A865" s="166" t="s">
        <v>4649</v>
      </c>
      <c r="B865" s="166" t="s">
        <v>4649</v>
      </c>
      <c r="C865" s="166" t="s">
        <v>6519</v>
      </c>
      <c r="D865" s="166" t="s">
        <v>1357</v>
      </c>
      <c r="E865" s="166" t="s">
        <v>2524</v>
      </c>
      <c r="F865" s="166" t="s">
        <v>366</v>
      </c>
      <c r="G865" s="166" t="s">
        <v>2524</v>
      </c>
      <c r="H865" s="166" t="s">
        <v>2524</v>
      </c>
      <c r="I865" s="166" t="s">
        <v>2524</v>
      </c>
      <c r="J865" s="166" t="s">
        <v>2524</v>
      </c>
      <c r="K865" s="166" t="s">
        <v>4649</v>
      </c>
      <c r="L865" s="166" t="s">
        <v>2524</v>
      </c>
      <c r="M865" s="166">
        <v>22092</v>
      </c>
      <c r="N865" s="166" t="str">
        <f>_xlfn.IFNA(VLOOKUP($C865,'20201102 Property'!C:C,1,FALSE),"FR")</f>
        <v>Collectedag</v>
      </c>
    </row>
    <row r="866" spans="1:14" x14ac:dyDescent="0.45">
      <c r="A866" s="166" t="s">
        <v>4650</v>
      </c>
      <c r="B866" s="166" t="s">
        <v>6520</v>
      </c>
      <c r="C866" s="166" t="s">
        <v>6521</v>
      </c>
      <c r="D866" s="166" t="s">
        <v>185</v>
      </c>
      <c r="E866" s="166" t="s">
        <v>2524</v>
      </c>
      <c r="F866" s="166" t="s">
        <v>2798</v>
      </c>
      <c r="G866" s="166" t="s">
        <v>2524</v>
      </c>
      <c r="H866" s="166" t="s">
        <v>2524</v>
      </c>
      <c r="I866" s="166" t="s">
        <v>2524</v>
      </c>
      <c r="J866" s="166" t="s">
        <v>8509</v>
      </c>
      <c r="K866" s="166" t="s">
        <v>4650</v>
      </c>
      <c r="L866" s="166" t="s">
        <v>2524</v>
      </c>
      <c r="M866" s="166">
        <v>770334</v>
      </c>
      <c r="N866" s="166" t="str">
        <f>_xlfn.IFNA(VLOOKUP($C866,'20201102 Property'!C:C,1,FALSE),"FR")</f>
        <v>DC met polyvalent reactiviteit</v>
      </c>
    </row>
    <row r="867" spans="1:14" x14ac:dyDescent="0.45">
      <c r="A867" s="166" t="s">
        <v>4651</v>
      </c>
      <c r="B867" s="166" t="s">
        <v>6520</v>
      </c>
      <c r="C867" s="166" t="s">
        <v>6521</v>
      </c>
      <c r="D867" s="166" t="s">
        <v>185</v>
      </c>
      <c r="E867" s="166" t="s">
        <v>2524</v>
      </c>
      <c r="F867" s="166" t="s">
        <v>366</v>
      </c>
      <c r="G867" s="166" t="s">
        <v>2524</v>
      </c>
      <c r="H867" s="166" t="s">
        <v>2524</v>
      </c>
      <c r="I867" s="166" t="s">
        <v>2524</v>
      </c>
      <c r="J867" s="166" t="s">
        <v>2524</v>
      </c>
      <c r="K867" s="166" t="s">
        <v>6522</v>
      </c>
      <c r="L867" s="166" t="s">
        <v>2524</v>
      </c>
      <c r="M867" s="166">
        <v>770328</v>
      </c>
      <c r="N867" s="166" t="str">
        <f>_xlfn.IFNA(VLOOKUP($C867,'20201102 Property'!C:C,1,FALSE),"FR")</f>
        <v>DC met polyvalent reactiviteit</v>
      </c>
    </row>
    <row r="868" spans="1:14" hidden="1" x14ac:dyDescent="0.45">
      <c r="A868" s="166" t="s">
        <v>3394</v>
      </c>
      <c r="B868" s="166" t="s">
        <v>7779</v>
      </c>
      <c r="C868" s="166" t="s">
        <v>4654</v>
      </c>
      <c r="D868" s="166" t="s">
        <v>185</v>
      </c>
      <c r="E868" s="166" t="s">
        <v>2524</v>
      </c>
      <c r="F868" s="166" t="s">
        <v>2798</v>
      </c>
      <c r="G868" s="166" t="s">
        <v>2803</v>
      </c>
      <c r="H868" s="166" t="s">
        <v>8852</v>
      </c>
      <c r="I868" s="166" t="s">
        <v>2524</v>
      </c>
      <c r="J868" s="166" t="s">
        <v>3396</v>
      </c>
      <c r="K868" s="166" t="s">
        <v>7778</v>
      </c>
      <c r="L868" s="166" t="s">
        <v>2524</v>
      </c>
      <c r="M868" s="166">
        <v>6164165</v>
      </c>
      <c r="N868" s="166" t="str">
        <f>_xlfn.IFNA(VLOOKUP($C868,'20201102 Property'!C:C,1,FALSE),"FR")</f>
        <v>FR</v>
      </c>
    </row>
    <row r="869" spans="1:14" hidden="1" x14ac:dyDescent="0.45">
      <c r="A869" s="166" t="s">
        <v>2200</v>
      </c>
      <c r="B869" s="166" t="s">
        <v>6523</v>
      </c>
      <c r="C869" s="166" t="s">
        <v>4652</v>
      </c>
      <c r="D869" s="166" t="s">
        <v>185</v>
      </c>
      <c r="E869" s="166" t="s">
        <v>2524</v>
      </c>
      <c r="F869" s="166" t="s">
        <v>2798</v>
      </c>
      <c r="G869" s="166" t="s">
        <v>2803</v>
      </c>
      <c r="H869" s="166" t="s">
        <v>2524</v>
      </c>
      <c r="I869" s="166" t="s">
        <v>2524</v>
      </c>
      <c r="J869" s="166" t="s">
        <v>3396</v>
      </c>
      <c r="K869" s="166" t="s">
        <v>2200</v>
      </c>
      <c r="L869" s="166" t="s">
        <v>2524</v>
      </c>
      <c r="M869" s="166">
        <v>3580</v>
      </c>
      <c r="N869" s="166" t="str">
        <f>_xlfn.IFNA(VLOOKUP($C869,'20201102 Property'!C:C,1,FALSE),"FR")</f>
        <v>FR</v>
      </c>
    </row>
    <row r="870" spans="1:14" x14ac:dyDescent="0.45">
      <c r="A870" s="166" t="s">
        <v>3382</v>
      </c>
      <c r="B870" s="166" t="s">
        <v>6524</v>
      </c>
      <c r="C870" s="166" t="s">
        <v>3383</v>
      </c>
      <c r="D870" s="166" t="s">
        <v>185</v>
      </c>
      <c r="E870" s="166" t="s">
        <v>2524</v>
      </c>
      <c r="F870" s="166" t="s">
        <v>2798</v>
      </c>
      <c r="G870" s="166" t="s">
        <v>2524</v>
      </c>
      <c r="H870" s="166" t="s">
        <v>2524</v>
      </c>
      <c r="I870" s="166" t="s">
        <v>2524</v>
      </c>
      <c r="J870" s="166" t="s">
        <v>3384</v>
      </c>
      <c r="K870" s="166" t="s">
        <v>3382</v>
      </c>
      <c r="L870" s="166" t="s">
        <v>2524</v>
      </c>
      <c r="M870" s="166">
        <v>3583</v>
      </c>
      <c r="N870" s="166" t="str">
        <f>_xlfn.IFNA(VLOOKUP($C870,'20201102 Property'!C:C,1,FALSE),"FR")</f>
        <v>Controle DAT</v>
      </c>
    </row>
    <row r="871" spans="1:14" hidden="1" x14ac:dyDescent="0.45">
      <c r="A871" s="166" t="s">
        <v>2197</v>
      </c>
      <c r="B871" s="166" t="s">
        <v>6525</v>
      </c>
      <c r="C871" s="166" t="s">
        <v>4653</v>
      </c>
      <c r="D871" s="166" t="s">
        <v>185</v>
      </c>
      <c r="E871" s="166" t="s">
        <v>2524</v>
      </c>
      <c r="F871" s="166" t="s">
        <v>2798</v>
      </c>
      <c r="G871" s="166" t="s">
        <v>2803</v>
      </c>
      <c r="H871" s="166" t="s">
        <v>2524</v>
      </c>
      <c r="I871" s="166" t="s">
        <v>2524</v>
      </c>
      <c r="J871" s="166" t="s">
        <v>8510</v>
      </c>
      <c r="K871" s="166" t="s">
        <v>2197</v>
      </c>
      <c r="L871" s="166" t="s">
        <v>2524</v>
      </c>
      <c r="M871" s="166">
        <v>3570</v>
      </c>
      <c r="N871" s="166" t="str">
        <f>_xlfn.IFNA(VLOOKUP($C871,'20201102 Property'!C:C,1,FALSE),"FR")</f>
        <v>FR</v>
      </c>
    </row>
    <row r="872" spans="1:14" hidden="1" x14ac:dyDescent="0.45">
      <c r="A872" s="166" t="s">
        <v>2196</v>
      </c>
      <c r="B872" s="166" t="s">
        <v>6526</v>
      </c>
      <c r="C872" s="166" t="s">
        <v>4654</v>
      </c>
      <c r="D872" s="166" t="s">
        <v>185</v>
      </c>
      <c r="E872" s="166" t="s">
        <v>2524</v>
      </c>
      <c r="F872" s="166" t="s">
        <v>2798</v>
      </c>
      <c r="G872" s="166" t="s">
        <v>2803</v>
      </c>
      <c r="H872" s="166" t="s">
        <v>8852</v>
      </c>
      <c r="I872" s="166" t="s">
        <v>2524</v>
      </c>
      <c r="J872" s="166" t="s">
        <v>3391</v>
      </c>
      <c r="K872" s="166" t="s">
        <v>2196</v>
      </c>
      <c r="L872" s="166" t="s">
        <v>2524</v>
      </c>
      <c r="M872" s="166">
        <v>3567</v>
      </c>
      <c r="N872" s="166" t="str">
        <f>_xlfn.IFNA(VLOOKUP($C872,'20201102 Property'!C:C,1,FALSE),"FR")</f>
        <v>FR</v>
      </c>
    </row>
    <row r="873" spans="1:14" x14ac:dyDescent="0.45">
      <c r="A873" s="166" t="s">
        <v>210</v>
      </c>
      <c r="B873" s="166" t="s">
        <v>6527</v>
      </c>
      <c r="C873" s="166" t="s">
        <v>1533</v>
      </c>
      <c r="D873" s="166" t="s">
        <v>185</v>
      </c>
      <c r="E873" s="166" t="s">
        <v>2524</v>
      </c>
      <c r="F873" s="166" t="s">
        <v>2798</v>
      </c>
      <c r="G873" s="166" t="s">
        <v>2524</v>
      </c>
      <c r="H873" s="166" t="s">
        <v>8852</v>
      </c>
      <c r="I873" s="166" t="s">
        <v>2524</v>
      </c>
      <c r="J873" s="166" t="s">
        <v>1941</v>
      </c>
      <c r="K873" s="166" t="s">
        <v>210</v>
      </c>
      <c r="L873" s="166" t="s">
        <v>2524</v>
      </c>
      <c r="M873" s="166">
        <v>3099704</v>
      </c>
      <c r="N873" s="166" t="str">
        <f>_xlfn.IFNA(VLOOKUP($C873,'20201102 Property'!C:C,1,FALSE),"FR")</f>
        <v>Dia genotype (Diego)</v>
      </c>
    </row>
    <row r="874" spans="1:14" x14ac:dyDescent="0.45">
      <c r="A874" s="166" t="s">
        <v>1459</v>
      </c>
      <c r="B874" s="166" t="s">
        <v>6528</v>
      </c>
      <c r="C874" s="166" t="s">
        <v>1534</v>
      </c>
      <c r="D874" s="166" t="s">
        <v>185</v>
      </c>
      <c r="E874" s="166" t="s">
        <v>2524</v>
      </c>
      <c r="F874" s="166" t="s">
        <v>2798</v>
      </c>
      <c r="G874" s="166" t="s">
        <v>2524</v>
      </c>
      <c r="H874" s="166" t="s">
        <v>8852</v>
      </c>
      <c r="I874" s="166" t="s">
        <v>2524</v>
      </c>
      <c r="J874" s="166" t="s">
        <v>1942</v>
      </c>
      <c r="K874" s="166" t="s">
        <v>1459</v>
      </c>
      <c r="L874" s="166" t="s">
        <v>2524</v>
      </c>
      <c r="M874" s="166">
        <v>3225539</v>
      </c>
      <c r="N874" s="166" t="str">
        <f>_xlfn.IFNA(VLOOKUP($C874,'20201102 Property'!C:C,1,FALSE),"FR")</f>
        <v>Dia conclusie fenotype (Diego)</v>
      </c>
    </row>
    <row r="875" spans="1:14" hidden="1" x14ac:dyDescent="0.45">
      <c r="A875" s="166" t="s">
        <v>2154</v>
      </c>
      <c r="B875" s="166" t="s">
        <v>2154</v>
      </c>
      <c r="C875" s="166" t="s">
        <v>4655</v>
      </c>
      <c r="D875" s="166" t="s">
        <v>185</v>
      </c>
      <c r="E875" s="166" t="s">
        <v>2524</v>
      </c>
      <c r="F875" s="166" t="s">
        <v>2798</v>
      </c>
      <c r="G875" s="166" t="s">
        <v>5449</v>
      </c>
      <c r="H875" s="166" t="s">
        <v>8851</v>
      </c>
      <c r="I875" s="166" t="s">
        <v>2524</v>
      </c>
      <c r="J875" s="166" t="s">
        <v>3113</v>
      </c>
      <c r="K875" s="166" t="s">
        <v>2154</v>
      </c>
      <c r="L875" s="166" t="s">
        <v>2524</v>
      </c>
      <c r="M875" s="166">
        <v>280212</v>
      </c>
      <c r="N875" s="166" t="str">
        <f>_xlfn.IFNA(VLOOKUP($C875,'20201102 Property'!C:C,1,FALSE),"FR")</f>
        <v>FR</v>
      </c>
    </row>
    <row r="876" spans="1:14" x14ac:dyDescent="0.45">
      <c r="A876" s="166" t="s">
        <v>3110</v>
      </c>
      <c r="B876" s="166" t="s">
        <v>6530</v>
      </c>
      <c r="C876" s="166" t="s">
        <v>3111</v>
      </c>
      <c r="D876" s="166" t="s">
        <v>185</v>
      </c>
      <c r="E876" s="166" t="s">
        <v>2524</v>
      </c>
      <c r="F876" s="166" t="s">
        <v>2798</v>
      </c>
      <c r="G876" s="166" t="s">
        <v>5449</v>
      </c>
      <c r="H876" s="166" t="s">
        <v>2524</v>
      </c>
      <c r="I876" s="166" t="s">
        <v>2524</v>
      </c>
      <c r="J876" s="166" t="s">
        <v>3112</v>
      </c>
      <c r="K876" s="166" t="s">
        <v>3110</v>
      </c>
      <c r="L876" s="166" t="s">
        <v>2524</v>
      </c>
      <c r="M876" s="166">
        <v>280216</v>
      </c>
      <c r="N876" s="166" t="str">
        <f>_xlfn.IFNA(VLOOKUP($C876,'20201102 Property'!C:C,1,FALSE),"FR")</f>
        <v>Diego bepaling</v>
      </c>
    </row>
    <row r="877" spans="1:14" x14ac:dyDescent="0.45">
      <c r="A877" s="166" t="s">
        <v>211</v>
      </c>
      <c r="B877" s="166" t="s">
        <v>6531</v>
      </c>
      <c r="C877" s="166" t="s">
        <v>1535</v>
      </c>
      <c r="D877" s="166" t="s">
        <v>185</v>
      </c>
      <c r="E877" s="166" t="s">
        <v>2524</v>
      </c>
      <c r="F877" s="166" t="s">
        <v>2798</v>
      </c>
      <c r="G877" s="166" t="s">
        <v>2524</v>
      </c>
      <c r="H877" s="166" t="s">
        <v>8852</v>
      </c>
      <c r="I877" s="166" t="s">
        <v>2524</v>
      </c>
      <c r="J877" s="166" t="s">
        <v>1943</v>
      </c>
      <c r="K877" s="166" t="s">
        <v>211</v>
      </c>
      <c r="L877" s="166" t="s">
        <v>2524</v>
      </c>
      <c r="M877" s="166">
        <v>3099709</v>
      </c>
      <c r="N877" s="166" t="str">
        <f>_xlfn.IFNA(VLOOKUP($C877,'20201102 Property'!C:C,1,FALSE),"FR")</f>
        <v>Dib genotype (Diego)</v>
      </c>
    </row>
    <row r="878" spans="1:14" x14ac:dyDescent="0.45">
      <c r="A878" s="166" t="s">
        <v>1460</v>
      </c>
      <c r="B878" s="166" t="s">
        <v>6532</v>
      </c>
      <c r="C878" s="166" t="s">
        <v>1536</v>
      </c>
      <c r="D878" s="166" t="s">
        <v>185</v>
      </c>
      <c r="E878" s="166" t="s">
        <v>2524</v>
      </c>
      <c r="F878" s="166" t="s">
        <v>2798</v>
      </c>
      <c r="G878" s="166" t="s">
        <v>2524</v>
      </c>
      <c r="H878" s="166" t="s">
        <v>8852</v>
      </c>
      <c r="I878" s="166" t="s">
        <v>2524</v>
      </c>
      <c r="J878" s="166" t="s">
        <v>1944</v>
      </c>
      <c r="K878" s="166" t="s">
        <v>1460</v>
      </c>
      <c r="L878" s="166" t="s">
        <v>2524</v>
      </c>
      <c r="M878" s="166">
        <v>3225548</v>
      </c>
      <c r="N878" s="166" t="str">
        <f>_xlfn.IFNA(VLOOKUP($C878,'20201102 Property'!C:C,1,FALSE),"FR")</f>
        <v>Dib conclusie fenotype (Diego)</v>
      </c>
    </row>
    <row r="879" spans="1:14" hidden="1" x14ac:dyDescent="0.45">
      <c r="A879" s="166" t="s">
        <v>2199</v>
      </c>
      <c r="B879" s="166" t="s">
        <v>6533</v>
      </c>
      <c r="C879" s="166" t="s">
        <v>4656</v>
      </c>
      <c r="D879" s="166" t="s">
        <v>185</v>
      </c>
      <c r="E879" s="166" t="s">
        <v>2524</v>
      </c>
      <c r="F879" s="166" t="s">
        <v>2798</v>
      </c>
      <c r="G879" s="166" t="s">
        <v>2803</v>
      </c>
      <c r="H879" s="166" t="s">
        <v>2524</v>
      </c>
      <c r="I879" s="166" t="s">
        <v>2524</v>
      </c>
      <c r="J879" s="166" t="s">
        <v>8511</v>
      </c>
      <c r="K879" s="166" t="s">
        <v>2199</v>
      </c>
      <c r="L879" s="166" t="s">
        <v>2524</v>
      </c>
      <c r="M879" s="166">
        <v>3576</v>
      </c>
      <c r="N879" s="166" t="str">
        <f>_xlfn.IFNA(VLOOKUP($C879,'20201102 Property'!C:C,1,FALSE),"FR")</f>
        <v>FR</v>
      </c>
    </row>
    <row r="880" spans="1:14" hidden="1" x14ac:dyDescent="0.45">
      <c r="A880" s="166" t="s">
        <v>2195</v>
      </c>
      <c r="B880" s="166" t="s">
        <v>6534</v>
      </c>
      <c r="C880" s="166" t="s">
        <v>4657</v>
      </c>
      <c r="D880" s="166" t="s">
        <v>185</v>
      </c>
      <c r="E880" s="166" t="s">
        <v>2524</v>
      </c>
      <c r="F880" s="166" t="s">
        <v>2798</v>
      </c>
      <c r="G880" s="166" t="s">
        <v>2803</v>
      </c>
      <c r="H880" s="166" t="s">
        <v>8852</v>
      </c>
      <c r="I880" s="166" t="s">
        <v>2524</v>
      </c>
      <c r="J880" s="166" t="s">
        <v>3381</v>
      </c>
      <c r="K880" s="166" t="s">
        <v>3379</v>
      </c>
      <c r="L880" s="166" t="s">
        <v>2524</v>
      </c>
      <c r="M880" s="166">
        <v>3564</v>
      </c>
      <c r="N880" s="166" t="str">
        <f>_xlfn.IFNA(VLOOKUP($C880,'20201102 Property'!C:C,1,FALSE),"FR")</f>
        <v>FR</v>
      </c>
    </row>
    <row r="881" spans="1:14" hidden="1" x14ac:dyDescent="0.45">
      <c r="A881" s="166" t="s">
        <v>2198</v>
      </c>
      <c r="B881" s="166" t="s">
        <v>6535</v>
      </c>
      <c r="C881" s="166" t="s">
        <v>4658</v>
      </c>
      <c r="D881" s="166" t="s">
        <v>185</v>
      </c>
      <c r="E881" s="166" t="s">
        <v>2524</v>
      </c>
      <c r="F881" s="166" t="s">
        <v>2798</v>
      </c>
      <c r="G881" s="166" t="s">
        <v>2803</v>
      </c>
      <c r="H881" s="166" t="s">
        <v>2524</v>
      </c>
      <c r="I881" s="166" t="s">
        <v>2524</v>
      </c>
      <c r="J881" s="166" t="s">
        <v>8512</v>
      </c>
      <c r="K881" s="166" t="s">
        <v>2198</v>
      </c>
      <c r="L881" s="166" t="s">
        <v>2524</v>
      </c>
      <c r="M881" s="166">
        <v>3573</v>
      </c>
      <c r="N881" s="166" t="str">
        <f>_xlfn.IFNA(VLOOKUP($C881,'20201102 Property'!C:C,1,FALSE),"FR")</f>
        <v>FR</v>
      </c>
    </row>
    <row r="882" spans="1:14" x14ac:dyDescent="0.45">
      <c r="A882" s="166" t="s">
        <v>2217</v>
      </c>
      <c r="B882" s="166" t="s">
        <v>6536</v>
      </c>
      <c r="C882" s="166" t="s">
        <v>6537</v>
      </c>
      <c r="D882" s="166" t="s">
        <v>1357</v>
      </c>
      <c r="E882" s="166" t="s">
        <v>2524</v>
      </c>
      <c r="F882" s="166" t="s">
        <v>366</v>
      </c>
      <c r="G882" s="166" t="s">
        <v>2524</v>
      </c>
      <c r="H882" s="166" t="s">
        <v>2524</v>
      </c>
      <c r="I882" s="166" t="s">
        <v>2524</v>
      </c>
      <c r="J882" s="166" t="s">
        <v>2524</v>
      </c>
      <c r="K882" s="166" t="s">
        <v>2217</v>
      </c>
      <c r="L882" s="166" t="s">
        <v>2524</v>
      </c>
      <c r="M882" s="166">
        <v>2174451</v>
      </c>
      <c r="N882" s="166" t="str">
        <f>_xlfn.IFNA(VLOOKUP($C882,'20201102 Property'!C:C,1,FALSE),"FR")</f>
        <v>Discordantie:</v>
      </c>
    </row>
    <row r="883" spans="1:14" x14ac:dyDescent="0.45">
      <c r="A883" s="166" t="s">
        <v>8330</v>
      </c>
      <c r="B883" s="166" t="s">
        <v>8330</v>
      </c>
      <c r="C883" s="166" t="s">
        <v>8331</v>
      </c>
      <c r="D883" s="166" t="s">
        <v>1357</v>
      </c>
      <c r="E883" s="166" t="s">
        <v>2524</v>
      </c>
      <c r="F883" s="166" t="s">
        <v>366</v>
      </c>
      <c r="G883" s="166" t="s">
        <v>2524</v>
      </c>
      <c r="H883" s="166" t="s">
        <v>2524</v>
      </c>
      <c r="I883" s="166" t="s">
        <v>2524</v>
      </c>
      <c r="J883" s="166" t="s">
        <v>2524</v>
      </c>
      <c r="K883" s="166" t="s">
        <v>8330</v>
      </c>
      <c r="L883" s="166" t="s">
        <v>2524</v>
      </c>
      <c r="M883" s="166">
        <v>7406272</v>
      </c>
      <c r="N883" s="166" t="str">
        <f>_xlfn.IFNA(VLOOKUP($C883,'20201102 Property'!C:C,1,FALSE),"FR")</f>
        <v>Reagens DNA standaard</v>
      </c>
    </row>
    <row r="884" spans="1:14" x14ac:dyDescent="0.45">
      <c r="A884" s="166" t="s">
        <v>1226</v>
      </c>
      <c r="B884" s="166" t="s">
        <v>6538</v>
      </c>
      <c r="C884" s="166" t="s">
        <v>6538</v>
      </c>
      <c r="D884" s="166" t="s">
        <v>185</v>
      </c>
      <c r="E884" s="166" t="s">
        <v>2524</v>
      </c>
      <c r="F884" s="166" t="s">
        <v>366</v>
      </c>
      <c r="G884" s="166" t="s">
        <v>2524</v>
      </c>
      <c r="H884" s="166" t="s">
        <v>2524</v>
      </c>
      <c r="I884" s="166" t="s">
        <v>2524</v>
      </c>
      <c r="J884" s="166" t="s">
        <v>1984</v>
      </c>
      <c r="K884" s="166" t="s">
        <v>1226</v>
      </c>
      <c r="L884" s="166" t="s">
        <v>2524</v>
      </c>
      <c r="M884" s="166">
        <v>3100431</v>
      </c>
      <c r="N884" s="166" t="str">
        <f>_xlfn.IFNA(VLOOKUP($C884,'20201102 Property'!C:C,1,FALSE),"FR")</f>
        <v>DNA acceptatie</v>
      </c>
    </row>
    <row r="885" spans="1:14" x14ac:dyDescent="0.45">
      <c r="A885" s="166" t="s">
        <v>4659</v>
      </c>
      <c r="B885" s="166" t="s">
        <v>4659</v>
      </c>
      <c r="C885" s="166" t="s">
        <v>6539</v>
      </c>
      <c r="D885" s="166" t="s">
        <v>185</v>
      </c>
      <c r="E885" s="166" t="s">
        <v>2524</v>
      </c>
      <c r="F885" s="166" t="s">
        <v>2798</v>
      </c>
      <c r="G885" s="166" t="s">
        <v>2524</v>
      </c>
      <c r="H885" s="166" t="s">
        <v>2524</v>
      </c>
      <c r="I885" s="166" t="s">
        <v>2524</v>
      </c>
      <c r="J885" s="166" t="s">
        <v>2232</v>
      </c>
      <c r="K885" s="166" t="s">
        <v>4659</v>
      </c>
      <c r="L885" s="166" t="s">
        <v>2524</v>
      </c>
      <c r="M885" s="166">
        <v>3573806</v>
      </c>
      <c r="N885" s="166" t="str">
        <f>_xlfn.IFNA(VLOOKUP($C885,'20201102 Property'!C:C,1,FALSE),"FR")</f>
        <v>DNA acceptatie MOD</v>
      </c>
    </row>
    <row r="886" spans="1:14" x14ac:dyDescent="0.45">
      <c r="A886" s="166" t="s">
        <v>83</v>
      </c>
      <c r="B886" s="166" t="s">
        <v>6540</v>
      </c>
      <c r="C886" s="166" t="s">
        <v>6541</v>
      </c>
      <c r="D886" s="166" t="s">
        <v>1246</v>
      </c>
      <c r="F886" s="166" t="s">
        <v>366</v>
      </c>
      <c r="G886" s="166" t="s">
        <v>2524</v>
      </c>
      <c r="H886" s="166" t="s">
        <v>2524</v>
      </c>
      <c r="I886" s="166" t="s">
        <v>2524</v>
      </c>
      <c r="J886" s="166" t="s">
        <v>1634</v>
      </c>
      <c r="K886" s="166" t="s">
        <v>83</v>
      </c>
      <c r="L886" s="166" t="s">
        <v>2524</v>
      </c>
      <c r="M886" s="166">
        <v>1512013</v>
      </c>
      <c r="N886" s="166" t="str">
        <f>_xlfn.IFNA(VLOOKUP($C886,'20201102 Property'!C:C,1,FALSE),"FR")</f>
        <v>DNA concentratie (ng/µL)</v>
      </c>
    </row>
    <row r="887" spans="1:14" x14ac:dyDescent="0.45">
      <c r="A887" s="166" t="s">
        <v>4660</v>
      </c>
      <c r="B887" s="166" t="s">
        <v>6542</v>
      </c>
      <c r="C887" s="166" t="s">
        <v>6543</v>
      </c>
      <c r="D887" s="166" t="s">
        <v>1246</v>
      </c>
      <c r="F887" s="166" t="s">
        <v>366</v>
      </c>
      <c r="G887" s="166" t="s">
        <v>2524</v>
      </c>
      <c r="H887" s="166" t="s">
        <v>2524</v>
      </c>
      <c r="I887" s="166" t="s">
        <v>2524</v>
      </c>
      <c r="J887" s="166" t="s">
        <v>2524</v>
      </c>
      <c r="K887" s="166" t="s">
        <v>4660</v>
      </c>
      <c r="L887" s="166" t="s">
        <v>2524</v>
      </c>
      <c r="M887" s="166">
        <v>1512445</v>
      </c>
      <c r="N887" s="166" t="str">
        <f>_xlfn.IFNA(VLOOKUP($C887,'20201102 Property'!C:C,1,FALSE),"FR")</f>
        <v>DNA concentratie HR (ng/µL)</v>
      </c>
    </row>
    <row r="888" spans="1:14" x14ac:dyDescent="0.45">
      <c r="A888" s="166" t="s">
        <v>2227</v>
      </c>
      <c r="B888" s="166" t="s">
        <v>2227</v>
      </c>
      <c r="C888" s="166" t="s">
        <v>6544</v>
      </c>
      <c r="D888" s="166" t="s">
        <v>1246</v>
      </c>
      <c r="F888" s="166" t="s">
        <v>366</v>
      </c>
      <c r="G888" s="166" t="s">
        <v>2524</v>
      </c>
      <c r="H888" s="166" t="s">
        <v>2524</v>
      </c>
      <c r="I888" s="166" t="s">
        <v>2524</v>
      </c>
      <c r="J888" s="166" t="s">
        <v>1633</v>
      </c>
      <c r="K888" s="166" t="s">
        <v>2227</v>
      </c>
      <c r="L888" s="166" t="s">
        <v>2524</v>
      </c>
      <c r="M888" s="166">
        <v>3573791</v>
      </c>
      <c r="N888" s="166" t="str">
        <f>_xlfn.IFNA(VLOOKUP($C888,'20201102 Property'!C:C,1,FALSE),"FR")</f>
        <v>DNA Concentratie MOD</v>
      </c>
    </row>
    <row r="889" spans="1:14" x14ac:dyDescent="0.45">
      <c r="A889" s="166" t="s">
        <v>84</v>
      </c>
      <c r="B889" s="166" t="s">
        <v>6545</v>
      </c>
      <c r="C889" s="166" t="s">
        <v>6545</v>
      </c>
      <c r="D889" s="166" t="s">
        <v>1357</v>
      </c>
      <c r="F889" s="166" t="s">
        <v>366</v>
      </c>
      <c r="G889" s="166" t="s">
        <v>2524</v>
      </c>
      <c r="H889" s="166" t="s">
        <v>2524</v>
      </c>
      <c r="I889" s="166" t="s">
        <v>2524</v>
      </c>
      <c r="J889" s="166" t="s">
        <v>2230</v>
      </c>
      <c r="K889" s="166" t="s">
        <v>84</v>
      </c>
      <c r="L889" s="166" t="s">
        <v>2524</v>
      </c>
      <c r="M889" s="166">
        <v>1512009</v>
      </c>
      <c r="N889" s="166" t="str">
        <f>_xlfn.IFNA(VLOOKUP($C889,'20201102 Property'!C:C,1,FALSE),"FR")</f>
        <v>DNA ratio</v>
      </c>
    </row>
    <row r="890" spans="1:14" x14ac:dyDescent="0.45">
      <c r="A890" s="166" t="s">
        <v>4661</v>
      </c>
      <c r="B890" s="166" t="s">
        <v>6546</v>
      </c>
      <c r="C890" s="166" t="s">
        <v>6546</v>
      </c>
      <c r="D890" s="166" t="s">
        <v>1357</v>
      </c>
      <c r="E890" s="166" t="s">
        <v>2524</v>
      </c>
      <c r="F890" s="166" t="s">
        <v>366</v>
      </c>
      <c r="G890" s="166" t="s">
        <v>2524</v>
      </c>
      <c r="H890" s="166" t="s">
        <v>2524</v>
      </c>
      <c r="I890" s="166" t="s">
        <v>2524</v>
      </c>
      <c r="J890" s="166" t="s">
        <v>2524</v>
      </c>
      <c r="K890" s="166" t="s">
        <v>4661</v>
      </c>
      <c r="L890" s="166" t="s">
        <v>2524</v>
      </c>
      <c r="M890" s="166">
        <v>1512373</v>
      </c>
      <c r="N890" s="166" t="str">
        <f>_xlfn.IFNA(VLOOKUP($C890,'20201102 Property'!C:C,1,FALSE),"FR")</f>
        <v>DNA ratio HR</v>
      </c>
    </row>
    <row r="891" spans="1:14" x14ac:dyDescent="0.45">
      <c r="A891" s="166" t="s">
        <v>2228</v>
      </c>
      <c r="B891" s="166" t="s">
        <v>2228</v>
      </c>
      <c r="C891" s="166" t="s">
        <v>6547</v>
      </c>
      <c r="D891" s="166" t="s">
        <v>1246</v>
      </c>
      <c r="F891" s="166" t="s">
        <v>366</v>
      </c>
      <c r="G891" s="166" t="s">
        <v>2524</v>
      </c>
      <c r="H891" s="166" t="s">
        <v>2524</v>
      </c>
      <c r="I891" s="166" t="s">
        <v>2524</v>
      </c>
      <c r="J891" s="166" t="s">
        <v>2231</v>
      </c>
      <c r="K891" s="166" t="s">
        <v>2228</v>
      </c>
      <c r="L891" s="166" t="s">
        <v>2524</v>
      </c>
      <c r="M891" s="166">
        <v>3573800</v>
      </c>
      <c r="N891" s="166" t="str">
        <f>_xlfn.IFNA(VLOOKUP($C891,'20201102 Property'!C:C,1,FALSE),"FR")</f>
        <v>DNA ratio MOD</v>
      </c>
    </row>
    <row r="892" spans="1:14" x14ac:dyDescent="0.45">
      <c r="A892" s="166" t="s">
        <v>4662</v>
      </c>
      <c r="B892" s="166" t="s">
        <v>4662</v>
      </c>
      <c r="C892" s="166" t="s">
        <v>6548</v>
      </c>
      <c r="D892" s="166" t="s">
        <v>1357</v>
      </c>
      <c r="E892" s="166" t="s">
        <v>2524</v>
      </c>
      <c r="F892" s="166" t="s">
        <v>366</v>
      </c>
      <c r="G892" s="166" t="s">
        <v>2524</v>
      </c>
      <c r="H892" s="166" t="s">
        <v>2524</v>
      </c>
      <c r="I892" s="166" t="s">
        <v>2524</v>
      </c>
      <c r="J892" s="166" t="s">
        <v>2524</v>
      </c>
      <c r="K892" s="166" t="s">
        <v>4662</v>
      </c>
      <c r="L892" s="166" t="s">
        <v>2524</v>
      </c>
      <c r="M892" s="166">
        <v>3432948</v>
      </c>
      <c r="N892" s="166" t="str">
        <f>_xlfn.IFNA(VLOOKUP($C892,'20201102 Property'!C:C,1,FALSE),"FR")</f>
        <v>Reagens dNTP</v>
      </c>
    </row>
    <row r="893" spans="1:14" x14ac:dyDescent="0.45">
      <c r="A893" s="166" t="s">
        <v>3177</v>
      </c>
      <c r="B893" s="166" t="s">
        <v>3177</v>
      </c>
      <c r="C893" s="166" t="s">
        <v>7973</v>
      </c>
      <c r="D893" s="166" t="s">
        <v>185</v>
      </c>
      <c r="E893" s="166" t="s">
        <v>2524</v>
      </c>
      <c r="F893" s="166" t="s">
        <v>2798</v>
      </c>
      <c r="G893" s="166" t="s">
        <v>2524</v>
      </c>
      <c r="H893" s="166" t="s">
        <v>8851</v>
      </c>
      <c r="I893" s="166" t="s">
        <v>2524</v>
      </c>
      <c r="J893" s="166" t="s">
        <v>3178</v>
      </c>
      <c r="K893" s="166" t="s">
        <v>3177</v>
      </c>
      <c r="L893" s="166" t="s">
        <v>2524</v>
      </c>
      <c r="M893" s="166">
        <v>7289523</v>
      </c>
      <c r="N893" s="166" t="str">
        <f>_xlfn.IFNA(VLOOKUP($C893,'20201102 Property'!C:C,1,FALSE),"FR")</f>
        <v>Doa Antigeen</v>
      </c>
    </row>
    <row r="894" spans="1:14" x14ac:dyDescent="0.45">
      <c r="A894" s="166" t="s">
        <v>3175</v>
      </c>
      <c r="B894" s="166" t="s">
        <v>3175</v>
      </c>
      <c r="C894" s="166" t="s">
        <v>7986</v>
      </c>
      <c r="D894" s="166" t="s">
        <v>185</v>
      </c>
      <c r="E894" s="166" t="s">
        <v>2524</v>
      </c>
      <c r="F894" s="166" t="s">
        <v>2798</v>
      </c>
      <c r="G894" s="166" t="s">
        <v>2524</v>
      </c>
      <c r="H894" s="166" t="s">
        <v>2524</v>
      </c>
      <c r="I894" s="166" t="s">
        <v>2524</v>
      </c>
      <c r="J894" s="166" t="s">
        <v>3176</v>
      </c>
      <c r="K894" s="166" t="s">
        <v>3175</v>
      </c>
      <c r="L894" s="166" t="s">
        <v>2524</v>
      </c>
      <c r="M894" s="166">
        <v>7289689</v>
      </c>
      <c r="N894" s="166" t="str">
        <f>_xlfn.IFNA(VLOOKUP($C894,'20201102 Property'!C:C,1,FALSE),"FR")</f>
        <v>Doa reactie</v>
      </c>
    </row>
    <row r="895" spans="1:14" x14ac:dyDescent="0.45">
      <c r="A895" s="166" t="s">
        <v>204</v>
      </c>
      <c r="B895" s="166" t="s">
        <v>6549</v>
      </c>
      <c r="C895" s="166" t="s">
        <v>1547</v>
      </c>
      <c r="D895" s="166" t="s">
        <v>185</v>
      </c>
      <c r="E895" s="166" t="s">
        <v>2524</v>
      </c>
      <c r="F895" s="166" t="s">
        <v>2798</v>
      </c>
      <c r="G895" s="166" t="s">
        <v>2524</v>
      </c>
      <c r="H895" s="166" t="s">
        <v>8852</v>
      </c>
      <c r="I895" s="166" t="s">
        <v>2524</v>
      </c>
      <c r="J895" s="166" t="s">
        <v>8513</v>
      </c>
      <c r="K895" s="166" t="s">
        <v>204</v>
      </c>
      <c r="L895" s="166" t="s">
        <v>2524</v>
      </c>
      <c r="M895" s="166">
        <v>3099815</v>
      </c>
      <c r="N895" s="166" t="str">
        <f>_xlfn.IFNA(VLOOKUP($C895,'20201102 Property'!C:C,1,FALSE),"FR")</f>
        <v>Doa genotype (Dombrock)</v>
      </c>
    </row>
    <row r="896" spans="1:14" x14ac:dyDescent="0.45">
      <c r="A896" s="166" t="s">
        <v>1467</v>
      </c>
      <c r="B896" s="166" t="s">
        <v>6550</v>
      </c>
      <c r="C896" s="166" t="s">
        <v>1548</v>
      </c>
      <c r="D896" s="166" t="s">
        <v>185</v>
      </c>
      <c r="E896" s="166" t="s">
        <v>2524</v>
      </c>
      <c r="F896" s="166" t="s">
        <v>2798</v>
      </c>
      <c r="G896" s="166" t="s">
        <v>2524</v>
      </c>
      <c r="H896" s="166" t="s">
        <v>8852</v>
      </c>
      <c r="I896" s="166" t="s">
        <v>2524</v>
      </c>
      <c r="J896" s="166" t="s">
        <v>8514</v>
      </c>
      <c r="K896" s="166" t="s">
        <v>1467</v>
      </c>
      <c r="L896" s="166" t="s">
        <v>2524</v>
      </c>
      <c r="M896" s="166">
        <v>3225682</v>
      </c>
      <c r="N896" s="166" t="str">
        <f>_xlfn.IFNA(VLOOKUP($C896,'20201102 Property'!C:C,1,FALSE),"FR")</f>
        <v>Doa conclusie fenotype (Dombrock)</v>
      </c>
    </row>
    <row r="897" spans="1:14" x14ac:dyDescent="0.45">
      <c r="A897" s="166" t="s">
        <v>3181</v>
      </c>
      <c r="B897" s="166" t="s">
        <v>3181</v>
      </c>
      <c r="C897" s="166" t="s">
        <v>7974</v>
      </c>
      <c r="D897" s="166" t="s">
        <v>185</v>
      </c>
      <c r="E897" s="166" t="s">
        <v>2524</v>
      </c>
      <c r="F897" s="166" t="s">
        <v>2798</v>
      </c>
      <c r="G897" s="166" t="s">
        <v>2524</v>
      </c>
      <c r="H897" s="166" t="s">
        <v>8851</v>
      </c>
      <c r="I897" s="166" t="s">
        <v>2524</v>
      </c>
      <c r="J897" s="166" t="s">
        <v>3182</v>
      </c>
      <c r="K897" s="166" t="s">
        <v>3181</v>
      </c>
      <c r="L897" s="166" t="s">
        <v>2524</v>
      </c>
      <c r="M897" s="166">
        <v>7289535</v>
      </c>
      <c r="N897" s="166" t="str">
        <f>_xlfn.IFNA(VLOOKUP($C897,'20201102 Property'!C:C,1,FALSE),"FR")</f>
        <v>Dob Antigeen</v>
      </c>
    </row>
    <row r="898" spans="1:14" x14ac:dyDescent="0.45">
      <c r="A898" s="166" t="s">
        <v>3179</v>
      </c>
      <c r="B898" s="166" t="s">
        <v>3179</v>
      </c>
      <c r="C898" s="166" t="s">
        <v>7987</v>
      </c>
      <c r="D898" s="166" t="s">
        <v>185</v>
      </c>
      <c r="E898" s="166" t="s">
        <v>2524</v>
      </c>
      <c r="F898" s="166" t="s">
        <v>2798</v>
      </c>
      <c r="G898" s="166" t="s">
        <v>2524</v>
      </c>
      <c r="H898" s="166" t="s">
        <v>2524</v>
      </c>
      <c r="I898" s="166" t="s">
        <v>2524</v>
      </c>
      <c r="J898" s="166" t="s">
        <v>3180</v>
      </c>
      <c r="K898" s="166" t="s">
        <v>3179</v>
      </c>
      <c r="L898" s="166" t="s">
        <v>2524</v>
      </c>
      <c r="M898" s="166">
        <v>7289697</v>
      </c>
      <c r="N898" s="166" t="str">
        <f>_xlfn.IFNA(VLOOKUP($C898,'20201102 Property'!C:C,1,FALSE),"FR")</f>
        <v>Dob reactie</v>
      </c>
    </row>
    <row r="899" spans="1:14" x14ac:dyDescent="0.45">
      <c r="A899" s="166" t="s">
        <v>205</v>
      </c>
      <c r="B899" s="166" t="s">
        <v>6551</v>
      </c>
      <c r="C899" s="166" t="s">
        <v>4663</v>
      </c>
      <c r="D899" s="166" t="s">
        <v>185</v>
      </c>
      <c r="E899" s="166" t="s">
        <v>2524</v>
      </c>
      <c r="F899" s="166" t="s">
        <v>2798</v>
      </c>
      <c r="G899" s="166" t="s">
        <v>2524</v>
      </c>
      <c r="H899" s="166" t="s">
        <v>8852</v>
      </c>
      <c r="I899" s="166" t="s">
        <v>2524</v>
      </c>
      <c r="J899" s="166" t="s">
        <v>8515</v>
      </c>
      <c r="K899" s="166" t="s">
        <v>205</v>
      </c>
      <c r="L899" s="166" t="s">
        <v>2524</v>
      </c>
      <c r="M899" s="166">
        <v>3099820</v>
      </c>
      <c r="N899" s="166" t="str">
        <f>_xlfn.IFNA(VLOOKUP($C899,'20201102 Property'!C:C,1,FALSE),"FR")</f>
        <v>Dob genotype, Dombrock</v>
      </c>
    </row>
    <row r="900" spans="1:14" x14ac:dyDescent="0.45">
      <c r="A900" s="166" t="s">
        <v>1468</v>
      </c>
      <c r="B900" s="166" t="s">
        <v>6552</v>
      </c>
      <c r="C900" s="166" t="s">
        <v>1549</v>
      </c>
      <c r="D900" s="166" t="s">
        <v>185</v>
      </c>
      <c r="E900" s="166" t="s">
        <v>2524</v>
      </c>
      <c r="F900" s="166" t="s">
        <v>2798</v>
      </c>
      <c r="G900" s="166" t="s">
        <v>2524</v>
      </c>
      <c r="H900" s="166" t="s">
        <v>8852</v>
      </c>
      <c r="I900" s="166" t="s">
        <v>2524</v>
      </c>
      <c r="J900" s="166" t="s">
        <v>8516</v>
      </c>
      <c r="K900" s="166" t="s">
        <v>1468</v>
      </c>
      <c r="L900" s="166" t="s">
        <v>2524</v>
      </c>
      <c r="M900" s="166">
        <v>3225688</v>
      </c>
      <c r="N900" s="166" t="str">
        <f>_xlfn.IFNA(VLOOKUP($C900,'20201102 Property'!C:C,1,FALSE),"FR")</f>
        <v>Dob conclusie fenotype (Dombrock)</v>
      </c>
    </row>
    <row r="901" spans="1:14" x14ac:dyDescent="0.45">
      <c r="A901" s="166" t="s">
        <v>4664</v>
      </c>
      <c r="B901" s="166" t="s">
        <v>6553</v>
      </c>
      <c r="C901" s="166" t="s">
        <v>6554</v>
      </c>
      <c r="D901" s="166" t="s">
        <v>1357</v>
      </c>
      <c r="E901" s="166" t="s">
        <v>2524</v>
      </c>
      <c r="F901" s="166" t="s">
        <v>366</v>
      </c>
      <c r="G901" s="166" t="s">
        <v>2524</v>
      </c>
      <c r="H901" s="166" t="s">
        <v>2524</v>
      </c>
      <c r="I901" s="166" t="s">
        <v>2524</v>
      </c>
      <c r="J901" s="166" t="s">
        <v>2524</v>
      </c>
      <c r="K901" s="166" t="s">
        <v>4664</v>
      </c>
      <c r="L901" s="166" t="s">
        <v>2524</v>
      </c>
      <c r="M901" s="166">
        <v>1575</v>
      </c>
      <c r="N901" s="166" t="str">
        <f>_xlfn.IFNA(VLOOKUP($C901,'20201102 Property'!C:C,1,FALSE),"FR")</f>
        <v>Identificatie van de donor:</v>
      </c>
    </row>
    <row r="902" spans="1:14" x14ac:dyDescent="0.45">
      <c r="A902" s="166" t="s">
        <v>122</v>
      </c>
      <c r="B902" s="166" t="s">
        <v>6555</v>
      </c>
      <c r="C902" s="166" t="s">
        <v>6554</v>
      </c>
      <c r="D902" s="166" t="s">
        <v>1357</v>
      </c>
      <c r="E902" s="166" t="s">
        <v>2524</v>
      </c>
      <c r="F902" s="166" t="s">
        <v>366</v>
      </c>
      <c r="G902" s="166" t="s">
        <v>2524</v>
      </c>
      <c r="H902" s="166" t="s">
        <v>2524</v>
      </c>
      <c r="I902" s="166" t="s">
        <v>2524</v>
      </c>
      <c r="J902" s="166" t="s">
        <v>2524</v>
      </c>
      <c r="K902" s="166" t="s">
        <v>122</v>
      </c>
      <c r="L902" s="166" t="s">
        <v>2524</v>
      </c>
      <c r="M902" s="166">
        <v>89323</v>
      </c>
      <c r="N902" s="166" t="str">
        <f>_xlfn.IFNA(VLOOKUP($C902,'20201102 Property'!C:C,1,FALSE),"FR")</f>
        <v>Identificatie van de donor:</v>
      </c>
    </row>
    <row r="903" spans="1:14" x14ac:dyDescent="0.45">
      <c r="A903" s="166" t="s">
        <v>123</v>
      </c>
      <c r="B903" s="166" t="s">
        <v>6556</v>
      </c>
      <c r="C903" s="166" t="s">
        <v>6554</v>
      </c>
      <c r="D903" s="166" t="s">
        <v>1357</v>
      </c>
      <c r="E903" s="166" t="s">
        <v>2524</v>
      </c>
      <c r="F903" s="166" t="s">
        <v>366</v>
      </c>
      <c r="G903" s="166" t="s">
        <v>2524</v>
      </c>
      <c r="H903" s="166" t="s">
        <v>2524</v>
      </c>
      <c r="I903" s="166" t="s">
        <v>2524</v>
      </c>
      <c r="J903" s="166" t="s">
        <v>2524</v>
      </c>
      <c r="K903" s="166" t="s">
        <v>123</v>
      </c>
      <c r="L903" s="166" t="s">
        <v>2524</v>
      </c>
      <c r="M903" s="166">
        <v>89287</v>
      </c>
      <c r="N903" s="166" t="str">
        <f>_xlfn.IFNA(VLOOKUP($C903,'20201102 Property'!C:C,1,FALSE),"FR")</f>
        <v>Identificatie van de donor:</v>
      </c>
    </row>
    <row r="904" spans="1:14" x14ac:dyDescent="0.45">
      <c r="A904" s="166" t="s">
        <v>124</v>
      </c>
      <c r="B904" s="166" t="s">
        <v>6557</v>
      </c>
      <c r="C904" s="166" t="s">
        <v>6554</v>
      </c>
      <c r="D904" s="166" t="s">
        <v>1357</v>
      </c>
      <c r="E904" s="166" t="s">
        <v>2524</v>
      </c>
      <c r="F904" s="166" t="s">
        <v>366</v>
      </c>
      <c r="G904" s="166" t="s">
        <v>2524</v>
      </c>
      <c r="H904" s="166" t="s">
        <v>2524</v>
      </c>
      <c r="I904" s="166" t="s">
        <v>2524</v>
      </c>
      <c r="J904" s="166" t="s">
        <v>2524</v>
      </c>
      <c r="K904" s="166" t="s">
        <v>124</v>
      </c>
      <c r="L904" s="166" t="s">
        <v>2524</v>
      </c>
      <c r="M904" s="166">
        <v>89293</v>
      </c>
      <c r="N904" s="166" t="str">
        <f>_xlfn.IFNA(VLOOKUP($C904,'20201102 Property'!C:C,1,FALSE),"FR")</f>
        <v>Identificatie van de donor:</v>
      </c>
    </row>
    <row r="905" spans="1:14" x14ac:dyDescent="0.45">
      <c r="A905" s="166" t="s">
        <v>125</v>
      </c>
      <c r="B905" s="166" t="s">
        <v>6558</v>
      </c>
      <c r="C905" s="166" t="s">
        <v>6554</v>
      </c>
      <c r="D905" s="166" t="s">
        <v>1357</v>
      </c>
      <c r="E905" s="166" t="s">
        <v>2524</v>
      </c>
      <c r="F905" s="166" t="s">
        <v>366</v>
      </c>
      <c r="G905" s="166" t="s">
        <v>2524</v>
      </c>
      <c r="H905" s="166" t="s">
        <v>2524</v>
      </c>
      <c r="I905" s="166" t="s">
        <v>2524</v>
      </c>
      <c r="J905" s="166" t="s">
        <v>2524</v>
      </c>
      <c r="K905" s="166" t="s">
        <v>125</v>
      </c>
      <c r="L905" s="166" t="s">
        <v>2524</v>
      </c>
      <c r="M905" s="166">
        <v>89299</v>
      </c>
      <c r="N905" s="166" t="str">
        <f>_xlfn.IFNA(VLOOKUP($C905,'20201102 Property'!C:C,1,FALSE),"FR")</f>
        <v>Identificatie van de donor:</v>
      </c>
    </row>
    <row r="906" spans="1:14" x14ac:dyDescent="0.45">
      <c r="A906" s="166" t="s">
        <v>126</v>
      </c>
      <c r="B906" s="166" t="s">
        <v>6559</v>
      </c>
      <c r="C906" s="166" t="s">
        <v>6554</v>
      </c>
      <c r="D906" s="166" t="s">
        <v>1357</v>
      </c>
      <c r="E906" s="166" t="s">
        <v>2524</v>
      </c>
      <c r="F906" s="166" t="s">
        <v>366</v>
      </c>
      <c r="G906" s="166" t="s">
        <v>2524</v>
      </c>
      <c r="H906" s="166" t="s">
        <v>2524</v>
      </c>
      <c r="I906" s="166" t="s">
        <v>2524</v>
      </c>
      <c r="J906" s="166" t="s">
        <v>2524</v>
      </c>
      <c r="K906" s="166" t="s">
        <v>126</v>
      </c>
      <c r="L906" s="166" t="s">
        <v>2524</v>
      </c>
      <c r="M906" s="166">
        <v>89305</v>
      </c>
      <c r="N906" s="166" t="str">
        <f>_xlfn.IFNA(VLOOKUP($C906,'20201102 Property'!C:C,1,FALSE),"FR")</f>
        <v>Identificatie van de donor:</v>
      </c>
    </row>
    <row r="907" spans="1:14" x14ac:dyDescent="0.45">
      <c r="A907" s="166" t="s">
        <v>127</v>
      </c>
      <c r="B907" s="166" t="s">
        <v>6560</v>
      </c>
      <c r="C907" s="166" t="s">
        <v>6554</v>
      </c>
      <c r="D907" s="166" t="s">
        <v>1357</v>
      </c>
      <c r="E907" s="166" t="s">
        <v>2524</v>
      </c>
      <c r="F907" s="166" t="s">
        <v>366</v>
      </c>
      <c r="G907" s="166" t="s">
        <v>2524</v>
      </c>
      <c r="H907" s="166" t="s">
        <v>2524</v>
      </c>
      <c r="I907" s="166" t="s">
        <v>2524</v>
      </c>
      <c r="J907" s="166" t="s">
        <v>2524</v>
      </c>
      <c r="K907" s="166" t="s">
        <v>127</v>
      </c>
      <c r="L907" s="166" t="s">
        <v>2524</v>
      </c>
      <c r="M907" s="166">
        <v>89311</v>
      </c>
      <c r="N907" s="166" t="str">
        <f>_xlfn.IFNA(VLOOKUP($C907,'20201102 Property'!C:C,1,FALSE),"FR")</f>
        <v>Identificatie van de donor:</v>
      </c>
    </row>
    <row r="908" spans="1:14" x14ac:dyDescent="0.45">
      <c r="A908" s="166" t="s">
        <v>128</v>
      </c>
      <c r="B908" s="166" t="s">
        <v>6561</v>
      </c>
      <c r="C908" s="166" t="s">
        <v>6554</v>
      </c>
      <c r="D908" s="166" t="s">
        <v>1357</v>
      </c>
      <c r="E908" s="166" t="s">
        <v>2524</v>
      </c>
      <c r="F908" s="166" t="s">
        <v>366</v>
      </c>
      <c r="G908" s="166" t="s">
        <v>2524</v>
      </c>
      <c r="H908" s="166" t="s">
        <v>2524</v>
      </c>
      <c r="I908" s="166" t="s">
        <v>2524</v>
      </c>
      <c r="J908" s="166" t="s">
        <v>2524</v>
      </c>
      <c r="K908" s="166" t="s">
        <v>128</v>
      </c>
      <c r="L908" s="166" t="s">
        <v>2524</v>
      </c>
      <c r="M908" s="166">
        <v>89317</v>
      </c>
      <c r="N908" s="166" t="str">
        <f>_xlfn.IFNA(VLOOKUP($C908,'20201102 Property'!C:C,1,FALSE),"FR")</f>
        <v>Identificatie van de donor:</v>
      </c>
    </row>
    <row r="909" spans="1:14" x14ac:dyDescent="0.45">
      <c r="A909" s="166" t="s">
        <v>129</v>
      </c>
      <c r="B909" s="166" t="s">
        <v>6562</v>
      </c>
      <c r="C909" s="166" t="s">
        <v>6554</v>
      </c>
      <c r="D909" s="166" t="s">
        <v>1357</v>
      </c>
      <c r="E909" s="166" t="s">
        <v>2524</v>
      </c>
      <c r="F909" s="166" t="s">
        <v>366</v>
      </c>
      <c r="G909" s="166" t="s">
        <v>2524</v>
      </c>
      <c r="H909" s="166" t="s">
        <v>2524</v>
      </c>
      <c r="I909" s="166" t="s">
        <v>2524</v>
      </c>
      <c r="J909" s="166" t="s">
        <v>2524</v>
      </c>
      <c r="K909" s="166" t="s">
        <v>129</v>
      </c>
      <c r="L909" s="166" t="s">
        <v>2524</v>
      </c>
      <c r="M909" s="166">
        <v>123930</v>
      </c>
      <c r="N909" s="166" t="str">
        <f>_xlfn.IFNA(VLOOKUP($C909,'20201102 Property'!C:C,1,FALSE),"FR")</f>
        <v>Identificatie van de donor:</v>
      </c>
    </row>
    <row r="910" spans="1:14" x14ac:dyDescent="0.45">
      <c r="A910" s="166" t="s">
        <v>374</v>
      </c>
      <c r="B910" s="166" t="s">
        <v>6563</v>
      </c>
      <c r="C910" s="166" t="s">
        <v>6564</v>
      </c>
      <c r="D910" s="166" t="s">
        <v>1357</v>
      </c>
      <c r="E910" s="166" t="s">
        <v>2524</v>
      </c>
      <c r="F910" s="166" t="s">
        <v>366</v>
      </c>
      <c r="G910" s="166" t="s">
        <v>2524</v>
      </c>
      <c r="H910" s="166" t="s">
        <v>2524</v>
      </c>
      <c r="I910" s="166" t="s">
        <v>2524</v>
      </c>
      <c r="J910" s="166" t="s">
        <v>1832</v>
      </c>
      <c r="K910" s="166" t="s">
        <v>374</v>
      </c>
      <c r="L910" s="166" t="s">
        <v>2524</v>
      </c>
      <c r="M910" s="166">
        <v>3086225</v>
      </c>
      <c r="N910" s="166" t="str">
        <f>_xlfn.IFNA(VLOOKUP($C910,'20201102 Property'!C:C,1,FALSE),"FR")</f>
        <v xml:space="preserve">Granulo Donor id 1 </v>
      </c>
    </row>
    <row r="911" spans="1:14" x14ac:dyDescent="0.45">
      <c r="A911" s="166" t="s">
        <v>375</v>
      </c>
      <c r="B911" s="166" t="s">
        <v>6565</v>
      </c>
      <c r="C911" s="166" t="s">
        <v>6566</v>
      </c>
      <c r="D911" s="166" t="s">
        <v>1357</v>
      </c>
      <c r="E911" s="166" t="s">
        <v>2524</v>
      </c>
      <c r="F911" s="166" t="s">
        <v>366</v>
      </c>
      <c r="G911" s="166" t="s">
        <v>2524</v>
      </c>
      <c r="H911" s="166" t="s">
        <v>2524</v>
      </c>
      <c r="I911" s="166" t="s">
        <v>2524</v>
      </c>
      <c r="J911" s="166" t="s">
        <v>1833</v>
      </c>
      <c r="K911" s="166" t="s">
        <v>375</v>
      </c>
      <c r="L911" s="166" t="s">
        <v>2524</v>
      </c>
      <c r="M911" s="166">
        <v>3086234</v>
      </c>
      <c r="N911" s="166" t="str">
        <f>_xlfn.IFNA(VLOOKUP($C911,'20201102 Property'!C:C,1,FALSE),"FR")</f>
        <v xml:space="preserve">Granulo Donor id 2 </v>
      </c>
    </row>
    <row r="912" spans="1:14" x14ac:dyDescent="0.45">
      <c r="A912" s="166" t="s">
        <v>376</v>
      </c>
      <c r="B912" s="166" t="s">
        <v>6567</v>
      </c>
      <c r="C912" s="166" t="s">
        <v>6568</v>
      </c>
      <c r="D912" s="166" t="s">
        <v>1357</v>
      </c>
      <c r="E912" s="166" t="s">
        <v>2524</v>
      </c>
      <c r="F912" s="166" t="s">
        <v>366</v>
      </c>
      <c r="G912" s="166" t="s">
        <v>2524</v>
      </c>
      <c r="H912" s="166" t="s">
        <v>2524</v>
      </c>
      <c r="I912" s="166" t="s">
        <v>2524</v>
      </c>
      <c r="J912" s="166" t="s">
        <v>1834</v>
      </c>
      <c r="K912" s="166" t="s">
        <v>376</v>
      </c>
      <c r="L912" s="166" t="s">
        <v>2524</v>
      </c>
      <c r="M912" s="166">
        <v>3086239</v>
      </c>
      <c r="N912" s="166" t="str">
        <f>_xlfn.IFNA(VLOOKUP($C912,'20201102 Property'!C:C,1,FALSE),"FR")</f>
        <v>Granulo Donor id 3</v>
      </c>
    </row>
    <row r="913" spans="1:14" x14ac:dyDescent="0.45">
      <c r="A913" s="166" t="s">
        <v>377</v>
      </c>
      <c r="B913" s="166" t="s">
        <v>6569</v>
      </c>
      <c r="C913" s="166" t="s">
        <v>6570</v>
      </c>
      <c r="D913" s="166" t="s">
        <v>1357</v>
      </c>
      <c r="E913" s="166" t="s">
        <v>2524</v>
      </c>
      <c r="F913" s="166" t="s">
        <v>366</v>
      </c>
      <c r="G913" s="166" t="s">
        <v>2524</v>
      </c>
      <c r="H913" s="166" t="s">
        <v>2524</v>
      </c>
      <c r="I913" s="166" t="s">
        <v>2524</v>
      </c>
      <c r="J913" s="166" t="s">
        <v>1835</v>
      </c>
      <c r="K913" s="166" t="s">
        <v>377</v>
      </c>
      <c r="L913" s="166" t="s">
        <v>2524</v>
      </c>
      <c r="M913" s="166">
        <v>3086245</v>
      </c>
      <c r="N913" s="166" t="str">
        <f>_xlfn.IFNA(VLOOKUP($C913,'20201102 Property'!C:C,1,FALSE),"FR")</f>
        <v>Granulo Donor id 4</v>
      </c>
    </row>
    <row r="914" spans="1:14" x14ac:dyDescent="0.45">
      <c r="A914" s="166" t="s">
        <v>378</v>
      </c>
      <c r="B914" s="166" t="s">
        <v>6571</v>
      </c>
      <c r="C914" s="166" t="s">
        <v>6572</v>
      </c>
      <c r="D914" s="166" t="s">
        <v>1357</v>
      </c>
      <c r="E914" s="166" t="s">
        <v>2524</v>
      </c>
      <c r="F914" s="166" t="s">
        <v>366</v>
      </c>
      <c r="G914" s="166" t="s">
        <v>2524</v>
      </c>
      <c r="H914" s="166" t="s">
        <v>2524</v>
      </c>
      <c r="I914" s="166" t="s">
        <v>2524</v>
      </c>
      <c r="J914" s="166" t="s">
        <v>1836</v>
      </c>
      <c r="K914" s="166" t="s">
        <v>378</v>
      </c>
      <c r="L914" s="166" t="s">
        <v>2524</v>
      </c>
      <c r="M914" s="166">
        <v>3086251</v>
      </c>
      <c r="N914" s="166" t="str">
        <f>_xlfn.IFNA(VLOOKUP($C914,'20201102 Property'!C:C,1,FALSE),"FR")</f>
        <v>Granulo Donor id 5</v>
      </c>
    </row>
    <row r="915" spans="1:14" x14ac:dyDescent="0.45">
      <c r="A915" s="166" t="s">
        <v>379</v>
      </c>
      <c r="B915" s="166" t="s">
        <v>6573</v>
      </c>
      <c r="C915" s="166" t="s">
        <v>6574</v>
      </c>
      <c r="D915" s="166" t="s">
        <v>1357</v>
      </c>
      <c r="E915" s="166" t="s">
        <v>2524</v>
      </c>
      <c r="F915" s="166" t="s">
        <v>366</v>
      </c>
      <c r="G915" s="166" t="s">
        <v>2524</v>
      </c>
      <c r="H915" s="166" t="s">
        <v>2524</v>
      </c>
      <c r="I915" s="166" t="s">
        <v>2524</v>
      </c>
      <c r="J915" s="166" t="s">
        <v>1837</v>
      </c>
      <c r="K915" s="166" t="s">
        <v>379</v>
      </c>
      <c r="L915" s="166" t="s">
        <v>2524</v>
      </c>
      <c r="M915" s="166">
        <v>3086259</v>
      </c>
      <c r="N915" s="166" t="str">
        <f>_xlfn.IFNA(VLOOKUP($C915,'20201102 Property'!C:C,1,FALSE),"FR")</f>
        <v>Granulo Donor id 6</v>
      </c>
    </row>
    <row r="916" spans="1:14" x14ac:dyDescent="0.45">
      <c r="A916" s="166" t="s">
        <v>4665</v>
      </c>
      <c r="B916" s="166" t="s">
        <v>4665</v>
      </c>
      <c r="C916" s="166" t="s">
        <v>6575</v>
      </c>
      <c r="D916" s="166" t="s">
        <v>1357</v>
      </c>
      <c r="E916" s="166" t="s">
        <v>2524</v>
      </c>
      <c r="F916" s="166" t="s">
        <v>366</v>
      </c>
      <c r="G916" s="166" t="s">
        <v>102</v>
      </c>
      <c r="H916" s="166" t="s">
        <v>2524</v>
      </c>
      <c r="I916" s="166" t="s">
        <v>2524</v>
      </c>
      <c r="J916" s="166" t="s">
        <v>2524</v>
      </c>
      <c r="K916" s="166" t="s">
        <v>4665</v>
      </c>
      <c r="L916" s="166" t="s">
        <v>2524</v>
      </c>
      <c r="M916" s="166">
        <v>167905</v>
      </c>
      <c r="N916" s="166" t="str">
        <f>_xlfn.IFNA(VLOOKUP($C916,'20201102 Property'!C:C,1,FALSE),"FR")</f>
        <v>Donortypering DP1</v>
      </c>
    </row>
    <row r="917" spans="1:14" x14ac:dyDescent="0.45">
      <c r="A917" s="166" t="s">
        <v>4666</v>
      </c>
      <c r="B917" s="166" t="s">
        <v>4666</v>
      </c>
      <c r="C917" s="166" t="s">
        <v>6576</v>
      </c>
      <c r="D917" s="166" t="s">
        <v>1357</v>
      </c>
      <c r="E917" s="166" t="s">
        <v>2524</v>
      </c>
      <c r="F917" s="166" t="s">
        <v>366</v>
      </c>
      <c r="G917" s="166" t="s">
        <v>2524</v>
      </c>
      <c r="H917" s="166" t="s">
        <v>2524</v>
      </c>
      <c r="I917" s="166" t="s">
        <v>2524</v>
      </c>
      <c r="J917" s="166" t="s">
        <v>2524</v>
      </c>
      <c r="K917" s="166" t="s">
        <v>4666</v>
      </c>
      <c r="L917" s="166" t="s">
        <v>2524</v>
      </c>
      <c r="M917" s="166">
        <v>3426358</v>
      </c>
      <c r="N917" s="166" t="str">
        <f>_xlfn.IFNA(VLOOKUP($C917,'20201102 Property'!C:C,1,FALSE),"FR")</f>
        <v>Reagens DP1L01</v>
      </c>
    </row>
    <row r="918" spans="1:14" x14ac:dyDescent="0.45">
      <c r="A918" s="166" t="s">
        <v>4667</v>
      </c>
      <c r="B918" s="166" t="s">
        <v>4667</v>
      </c>
      <c r="C918" s="166" t="s">
        <v>6577</v>
      </c>
      <c r="D918" s="166" t="s">
        <v>1357</v>
      </c>
      <c r="E918" s="166" t="s">
        <v>2524</v>
      </c>
      <c r="F918" s="166" t="s">
        <v>366</v>
      </c>
      <c r="G918" s="166" t="s">
        <v>102</v>
      </c>
      <c r="H918" s="166" t="s">
        <v>2524</v>
      </c>
      <c r="I918" s="166" t="s">
        <v>2524</v>
      </c>
      <c r="J918" s="166" t="s">
        <v>2524</v>
      </c>
      <c r="K918" s="166" t="s">
        <v>4667</v>
      </c>
      <c r="L918" s="166" t="s">
        <v>2524</v>
      </c>
      <c r="M918" s="166">
        <v>167909</v>
      </c>
      <c r="N918" s="166" t="str">
        <f>_xlfn.IFNA(VLOOKUP($C918,'20201102 Property'!C:C,1,FALSE),"FR")</f>
        <v>Donortypering DP2</v>
      </c>
    </row>
    <row r="919" spans="1:14" x14ac:dyDescent="0.45">
      <c r="A919" s="166" t="s">
        <v>4668</v>
      </c>
      <c r="B919" s="166" t="s">
        <v>4668</v>
      </c>
      <c r="C919" s="166" t="s">
        <v>6578</v>
      </c>
      <c r="D919" s="166" t="s">
        <v>1357</v>
      </c>
      <c r="E919" s="166" t="s">
        <v>2524</v>
      </c>
      <c r="F919" s="166" t="s">
        <v>366</v>
      </c>
      <c r="G919" s="166" t="s">
        <v>2524</v>
      </c>
      <c r="H919" s="166" t="s">
        <v>2524</v>
      </c>
      <c r="I919" s="166" t="s">
        <v>2524</v>
      </c>
      <c r="J919" s="166" t="s">
        <v>2524</v>
      </c>
      <c r="K919" s="166" t="s">
        <v>4668</v>
      </c>
      <c r="L919" s="166" t="s">
        <v>2524</v>
      </c>
      <c r="M919" s="166">
        <v>3426541</v>
      </c>
      <c r="N919" s="166" t="str">
        <f>_xlfn.IFNA(VLOOKUP($C919,'20201102 Property'!C:C,1,FALSE),"FR")</f>
        <v>Reagens DP2F</v>
      </c>
    </row>
    <row r="920" spans="1:14" x14ac:dyDescent="0.45">
      <c r="A920" s="166" t="s">
        <v>4669</v>
      </c>
      <c r="B920" s="166" t="s">
        <v>4669</v>
      </c>
      <c r="C920" s="166" t="s">
        <v>6579</v>
      </c>
      <c r="D920" s="166" t="s">
        <v>1357</v>
      </c>
      <c r="E920" s="166" t="s">
        <v>2524</v>
      </c>
      <c r="F920" s="166" t="s">
        <v>366</v>
      </c>
      <c r="G920" s="166" t="s">
        <v>2524</v>
      </c>
      <c r="H920" s="166" t="s">
        <v>2524</v>
      </c>
      <c r="I920" s="166" t="s">
        <v>2524</v>
      </c>
      <c r="J920" s="166" t="s">
        <v>2524</v>
      </c>
      <c r="K920" s="166" t="s">
        <v>4669</v>
      </c>
      <c r="L920" s="166" t="s">
        <v>2524</v>
      </c>
      <c r="M920" s="166">
        <v>3426546</v>
      </c>
      <c r="N920" s="166" t="str">
        <f>_xlfn.IFNA(VLOOKUP($C920,'20201102 Property'!C:C,1,FALSE),"FR")</f>
        <v>Reagens DP2R</v>
      </c>
    </row>
    <row r="921" spans="1:14" x14ac:dyDescent="0.45">
      <c r="A921" s="166" t="s">
        <v>4670</v>
      </c>
      <c r="B921" s="166" t="s">
        <v>4670</v>
      </c>
      <c r="C921" s="166" t="s">
        <v>6580</v>
      </c>
      <c r="D921" s="166" t="s">
        <v>1357</v>
      </c>
      <c r="E921" s="166" t="s">
        <v>2524</v>
      </c>
      <c r="F921" s="166" t="s">
        <v>366</v>
      </c>
      <c r="G921" s="166" t="s">
        <v>102</v>
      </c>
      <c r="H921" s="166" t="s">
        <v>2524</v>
      </c>
      <c r="I921" s="166" t="s">
        <v>2524</v>
      </c>
      <c r="J921" s="166" t="s">
        <v>2524</v>
      </c>
      <c r="K921" s="166" t="s">
        <v>4670</v>
      </c>
      <c r="L921" s="166" t="s">
        <v>2524</v>
      </c>
      <c r="M921" s="166">
        <v>167913</v>
      </c>
      <c r="N921" s="166" t="str">
        <f>_xlfn.IFNA(VLOOKUP($C921,'20201102 Property'!C:C,1,FALSE),"FR")</f>
        <v>Donortypering DP3</v>
      </c>
    </row>
    <row r="922" spans="1:14" x14ac:dyDescent="0.45">
      <c r="A922" s="166" t="s">
        <v>4671</v>
      </c>
      <c r="B922" s="166" t="s">
        <v>4671</v>
      </c>
      <c r="C922" s="166" t="s">
        <v>6581</v>
      </c>
      <c r="D922" s="166" t="s">
        <v>1357</v>
      </c>
      <c r="E922" s="166" t="s">
        <v>2524</v>
      </c>
      <c r="F922" s="166" t="s">
        <v>366</v>
      </c>
      <c r="G922" s="166" t="s">
        <v>102</v>
      </c>
      <c r="H922" s="166" t="s">
        <v>2524</v>
      </c>
      <c r="I922" s="166" t="s">
        <v>2524</v>
      </c>
      <c r="J922" s="166" t="s">
        <v>2524</v>
      </c>
      <c r="K922" s="166" t="s">
        <v>4671</v>
      </c>
      <c r="L922" s="166" t="s">
        <v>2524</v>
      </c>
      <c r="M922" s="166">
        <v>167917</v>
      </c>
      <c r="N922" s="166" t="str">
        <f>_xlfn.IFNA(VLOOKUP($C922,'20201102 Property'!C:C,1,FALSE),"FR")</f>
        <v>Donortypering DP4</v>
      </c>
    </row>
    <row r="923" spans="1:14" x14ac:dyDescent="0.45">
      <c r="A923" s="166" t="s">
        <v>4672</v>
      </c>
      <c r="B923" s="166" t="s">
        <v>4672</v>
      </c>
      <c r="C923" s="166" t="s">
        <v>6582</v>
      </c>
      <c r="D923" s="166" t="s">
        <v>1357</v>
      </c>
      <c r="E923" s="166" t="s">
        <v>2524</v>
      </c>
      <c r="F923" s="166" t="s">
        <v>366</v>
      </c>
      <c r="G923" s="166" t="s">
        <v>102</v>
      </c>
      <c r="H923" s="166" t="s">
        <v>2524</v>
      </c>
      <c r="I923" s="166" t="s">
        <v>2524</v>
      </c>
      <c r="J923" s="166" t="s">
        <v>2524</v>
      </c>
      <c r="K923" s="166" t="s">
        <v>4672</v>
      </c>
      <c r="L923" s="166" t="s">
        <v>2524</v>
      </c>
      <c r="M923" s="166">
        <v>167921</v>
      </c>
      <c r="N923" s="166" t="str">
        <f>_xlfn.IFNA(VLOOKUP($C923,'20201102 Property'!C:C,1,FALSE),"FR")</f>
        <v>Donortypering DP5</v>
      </c>
    </row>
    <row r="924" spans="1:14" x14ac:dyDescent="0.45">
      <c r="A924" s="166" t="s">
        <v>4673</v>
      </c>
      <c r="B924" s="166" t="s">
        <v>4673</v>
      </c>
      <c r="C924" s="166" t="s">
        <v>6583</v>
      </c>
      <c r="D924" s="166" t="s">
        <v>1357</v>
      </c>
      <c r="E924" s="166" t="s">
        <v>2524</v>
      </c>
      <c r="F924" s="166" t="s">
        <v>366</v>
      </c>
      <c r="G924" s="166" t="s">
        <v>102</v>
      </c>
      <c r="H924" s="166" t="s">
        <v>2524</v>
      </c>
      <c r="I924" s="166" t="s">
        <v>2524</v>
      </c>
      <c r="J924" s="166" t="s">
        <v>2524</v>
      </c>
      <c r="K924" s="166" t="s">
        <v>4673</v>
      </c>
      <c r="L924" s="166" t="s">
        <v>2524</v>
      </c>
      <c r="M924" s="166">
        <v>167925</v>
      </c>
      <c r="N924" s="166" t="str">
        <f>_xlfn.IFNA(VLOOKUP($C924,'20201102 Property'!C:C,1,FALSE),"FR")</f>
        <v>Donortypering DP6</v>
      </c>
    </row>
    <row r="925" spans="1:14" x14ac:dyDescent="0.45">
      <c r="A925" s="166" t="s">
        <v>4674</v>
      </c>
      <c r="B925" s="166" t="s">
        <v>4674</v>
      </c>
      <c r="C925" s="166" t="s">
        <v>6584</v>
      </c>
      <c r="D925" s="166" t="s">
        <v>1357</v>
      </c>
      <c r="E925" s="166" t="s">
        <v>2524</v>
      </c>
      <c r="F925" s="166" t="s">
        <v>366</v>
      </c>
      <c r="G925" s="166" t="s">
        <v>102</v>
      </c>
      <c r="H925" s="166" t="s">
        <v>2524</v>
      </c>
      <c r="I925" s="166" t="s">
        <v>2524</v>
      </c>
      <c r="J925" s="166" t="s">
        <v>2524</v>
      </c>
      <c r="K925" s="166" t="s">
        <v>4674</v>
      </c>
      <c r="L925" s="166" t="s">
        <v>2524</v>
      </c>
      <c r="M925" s="166">
        <v>167929</v>
      </c>
      <c r="N925" s="166" t="str">
        <f>_xlfn.IFNA(VLOOKUP($C925,'20201102 Property'!C:C,1,FALSE),"FR")</f>
        <v>Donortypering DP7</v>
      </c>
    </row>
    <row r="926" spans="1:14" x14ac:dyDescent="0.45">
      <c r="A926" s="166" t="s">
        <v>8268</v>
      </c>
      <c r="B926" s="166" t="s">
        <v>8332</v>
      </c>
      <c r="C926" s="166" t="s">
        <v>8333</v>
      </c>
      <c r="D926" s="166" t="s">
        <v>1357</v>
      </c>
      <c r="F926" s="166" t="s">
        <v>366</v>
      </c>
      <c r="G926" s="166" t="s">
        <v>102</v>
      </c>
      <c r="H926" s="166" t="s">
        <v>2524</v>
      </c>
      <c r="I926" s="166" t="s">
        <v>2524</v>
      </c>
      <c r="J926" s="166" t="s">
        <v>8284</v>
      </c>
      <c r="K926" s="166" t="s">
        <v>8268</v>
      </c>
      <c r="L926" s="166" t="s">
        <v>2524</v>
      </c>
      <c r="M926" s="166">
        <v>7356895</v>
      </c>
      <c r="N926" s="166" t="str">
        <f>_xlfn.IFNA(VLOOKUP($C926,'20201102 Property'!C:C,1,FALSE),"FR")</f>
        <v>HLA-DPA1 allel 1 (allelic resolutie)</v>
      </c>
    </row>
    <row r="927" spans="1:14" x14ac:dyDescent="0.45">
      <c r="A927" s="166" t="s">
        <v>8173</v>
      </c>
      <c r="B927" s="166" t="s">
        <v>8173</v>
      </c>
      <c r="C927" s="166" t="s">
        <v>8275</v>
      </c>
      <c r="D927" s="166" t="s">
        <v>1357</v>
      </c>
      <c r="F927" s="166" t="s">
        <v>366</v>
      </c>
      <c r="G927" s="166" t="s">
        <v>102</v>
      </c>
      <c r="H927" s="166" t="s">
        <v>8852</v>
      </c>
      <c r="I927" s="166" t="s">
        <v>8852</v>
      </c>
      <c r="J927" s="166" t="s">
        <v>8290</v>
      </c>
      <c r="K927" s="166" t="s">
        <v>8173</v>
      </c>
      <c r="L927" s="166" t="s">
        <v>2524</v>
      </c>
      <c r="M927" s="166">
        <v>7357212</v>
      </c>
      <c r="N927" s="166" t="str">
        <f>_xlfn.IFNA(VLOOKUP($C927,'20201102 Property'!C:C,1,FALSE),"FR")</f>
        <v>HLA-DPA1 allel 1</v>
      </c>
    </row>
    <row r="928" spans="1:14" x14ac:dyDescent="0.45">
      <c r="A928" s="166" t="s">
        <v>8269</v>
      </c>
      <c r="B928" s="166" t="s">
        <v>8334</v>
      </c>
      <c r="C928" s="166" t="s">
        <v>8335</v>
      </c>
      <c r="D928" s="166" t="s">
        <v>1357</v>
      </c>
      <c r="F928" s="166" t="s">
        <v>366</v>
      </c>
      <c r="G928" s="166" t="s">
        <v>102</v>
      </c>
      <c r="H928" s="166" t="s">
        <v>2524</v>
      </c>
      <c r="I928" s="166" t="s">
        <v>2524</v>
      </c>
      <c r="J928" s="166" t="s">
        <v>8285</v>
      </c>
      <c r="K928" s="166" t="s">
        <v>8269</v>
      </c>
      <c r="L928" s="166" t="s">
        <v>2524</v>
      </c>
      <c r="M928" s="166">
        <v>7356901</v>
      </c>
      <c r="N928" s="166" t="str">
        <f>_xlfn.IFNA(VLOOKUP($C928,'20201102 Property'!C:C,1,FALSE),"FR")</f>
        <v>HLA-DPA1 allel 2 (allelic resolutie)</v>
      </c>
    </row>
    <row r="929" spans="1:14" x14ac:dyDescent="0.45">
      <c r="A929" s="166" t="s">
        <v>8174</v>
      </c>
      <c r="B929" s="166" t="s">
        <v>8174</v>
      </c>
      <c r="C929" s="166" t="s">
        <v>8276</v>
      </c>
      <c r="D929" s="166" t="s">
        <v>1357</v>
      </c>
      <c r="F929" s="166" t="s">
        <v>366</v>
      </c>
      <c r="G929" s="166" t="s">
        <v>102</v>
      </c>
      <c r="H929" s="166" t="s">
        <v>8852</v>
      </c>
      <c r="I929" s="166" t="s">
        <v>8852</v>
      </c>
      <c r="J929" s="166" t="s">
        <v>8291</v>
      </c>
      <c r="K929" s="166" t="s">
        <v>8174</v>
      </c>
      <c r="L929" s="166" t="s">
        <v>2524</v>
      </c>
      <c r="M929" s="166">
        <v>7357218</v>
      </c>
      <c r="N929" s="166" t="str">
        <f>_xlfn.IFNA(VLOOKUP($C929,'20201102 Property'!C:C,1,FALSE),"FR")</f>
        <v>HLA-DPA1 allel 2</v>
      </c>
    </row>
    <row r="930" spans="1:14" x14ac:dyDescent="0.45">
      <c r="A930" s="166" t="s">
        <v>8714</v>
      </c>
      <c r="B930" s="166" t="s">
        <v>8748</v>
      </c>
      <c r="C930" s="166" t="s">
        <v>8749</v>
      </c>
      <c r="D930" s="166" t="s">
        <v>185</v>
      </c>
      <c r="E930" s="166" t="s">
        <v>2524</v>
      </c>
      <c r="F930" s="166" t="s">
        <v>366</v>
      </c>
      <c r="G930" s="166" t="s">
        <v>102</v>
      </c>
      <c r="H930" s="166" t="s">
        <v>2524</v>
      </c>
      <c r="I930" s="166" t="s">
        <v>2524</v>
      </c>
      <c r="J930" s="166" t="s">
        <v>8812</v>
      </c>
      <c r="K930" s="166" t="s">
        <v>8714</v>
      </c>
      <c r="L930" s="166" t="s">
        <v>2524</v>
      </c>
      <c r="M930" s="166">
        <v>8823174</v>
      </c>
      <c r="N930" s="166" t="str">
        <f>_xlfn.IFNA(VLOOKUP($C930,'20201102 Property'!C:C,1,FALSE),"FR")</f>
        <v>HLA-DPA1 allel1 (lage resolutie)</v>
      </c>
    </row>
    <row r="931" spans="1:14" x14ac:dyDescent="0.45">
      <c r="A931" s="166" t="s">
        <v>8715</v>
      </c>
      <c r="B931" s="166" t="s">
        <v>8750</v>
      </c>
      <c r="C931" s="166" t="s">
        <v>8751</v>
      </c>
      <c r="D931" s="166" t="s">
        <v>185</v>
      </c>
      <c r="E931" s="166" t="s">
        <v>2524</v>
      </c>
      <c r="F931" s="166" t="s">
        <v>366</v>
      </c>
      <c r="G931" s="166" t="s">
        <v>102</v>
      </c>
      <c r="H931" s="166" t="s">
        <v>2524</v>
      </c>
      <c r="I931" s="166" t="s">
        <v>2524</v>
      </c>
      <c r="J931" s="166" t="s">
        <v>8813</v>
      </c>
      <c r="K931" s="166" t="s">
        <v>8715</v>
      </c>
      <c r="L931" s="166" t="s">
        <v>2524</v>
      </c>
      <c r="M931" s="166">
        <v>8823183</v>
      </c>
      <c r="N931" s="166" t="str">
        <f>_xlfn.IFNA(VLOOKUP($C931,'20201102 Property'!C:C,1,FALSE),"FR")</f>
        <v>HLA-DPA1 allel2 (lage resolutie)</v>
      </c>
    </row>
    <row r="932" spans="1:14" x14ac:dyDescent="0.45">
      <c r="A932" s="166" t="s">
        <v>8274</v>
      </c>
      <c r="B932" s="166" t="s">
        <v>8274</v>
      </c>
      <c r="C932" s="166" t="s">
        <v>8336</v>
      </c>
      <c r="D932" s="166" t="s">
        <v>1357</v>
      </c>
      <c r="E932" s="166" t="s">
        <v>2524</v>
      </c>
      <c r="F932" s="166" t="s">
        <v>366</v>
      </c>
      <c r="G932" s="166" t="s">
        <v>2524</v>
      </c>
      <c r="H932" s="166" t="s">
        <v>2524</v>
      </c>
      <c r="I932" s="166" t="s">
        <v>2524</v>
      </c>
      <c r="J932" s="166" t="s">
        <v>8567</v>
      </c>
      <c r="K932" s="166" t="s">
        <v>8274</v>
      </c>
      <c r="L932" s="166" t="s">
        <v>2524</v>
      </c>
      <c r="M932" s="166">
        <v>7530353</v>
      </c>
      <c r="N932" s="166" t="str">
        <f>_xlfn.IFNA(VLOOKUP($C932,'20201102 Property'!C:C,1,FALSE),"FR")</f>
        <v>glstring HLA-DPA1</v>
      </c>
    </row>
    <row r="933" spans="1:14" x14ac:dyDescent="0.45">
      <c r="A933" s="166" t="s">
        <v>8270</v>
      </c>
      <c r="B933" s="166" t="s">
        <v>8270</v>
      </c>
      <c r="C933" s="166" t="s">
        <v>8308</v>
      </c>
      <c r="D933" s="166" t="s">
        <v>1357</v>
      </c>
      <c r="E933" s="166" t="s">
        <v>2524</v>
      </c>
      <c r="F933" s="166" t="s">
        <v>366</v>
      </c>
      <c r="G933" s="166" t="s">
        <v>102</v>
      </c>
      <c r="H933" s="166" t="s">
        <v>2524</v>
      </c>
      <c r="I933" s="166" t="s">
        <v>2524</v>
      </c>
      <c r="J933" s="166" t="s">
        <v>8286</v>
      </c>
      <c r="K933" s="166" t="s">
        <v>8270</v>
      </c>
      <c r="L933" s="166" t="s">
        <v>2524</v>
      </c>
      <c r="M933" s="166">
        <v>7356982</v>
      </c>
      <c r="N933" s="166" t="str">
        <f>_xlfn.IFNA(VLOOKUP($C933,'20201102 Property'!C:C,1,FALSE),"FR")</f>
        <v>IMGT databank</v>
      </c>
    </row>
    <row r="934" spans="1:14" x14ac:dyDescent="0.45">
      <c r="A934" s="166" t="s">
        <v>8271</v>
      </c>
      <c r="B934" s="166" t="s">
        <v>8271</v>
      </c>
      <c r="C934" s="166" t="s">
        <v>8309</v>
      </c>
      <c r="D934" s="166" t="s">
        <v>1357</v>
      </c>
      <c r="E934" s="166" t="s">
        <v>2524</v>
      </c>
      <c r="F934" s="166" t="s">
        <v>366</v>
      </c>
      <c r="G934" s="166" t="s">
        <v>102</v>
      </c>
      <c r="H934" s="166" t="s">
        <v>2524</v>
      </c>
      <c r="I934" s="166" t="s">
        <v>2524</v>
      </c>
      <c r="J934" s="166" t="s">
        <v>8287</v>
      </c>
      <c r="K934" s="166" t="s">
        <v>8271</v>
      </c>
      <c r="L934" s="166" t="s">
        <v>2524</v>
      </c>
      <c r="M934" s="166">
        <v>7357036</v>
      </c>
      <c r="N934" s="166" t="str">
        <f>_xlfn.IFNA(VLOOKUP($C934,'20201102 Property'!C:C,1,FALSE),"FR")</f>
        <v>MIA FORA softwareversie</v>
      </c>
    </row>
    <row r="935" spans="1:14" x14ac:dyDescent="0.45">
      <c r="A935" s="166" t="s">
        <v>8272</v>
      </c>
      <c r="B935" s="166" t="s">
        <v>8272</v>
      </c>
      <c r="C935" s="166" t="s">
        <v>8337</v>
      </c>
      <c r="D935" s="166" t="s">
        <v>1357</v>
      </c>
      <c r="E935" s="166" t="s">
        <v>2524</v>
      </c>
      <c r="F935" s="166" t="s">
        <v>366</v>
      </c>
      <c r="G935" s="166" t="s">
        <v>102</v>
      </c>
      <c r="H935" s="166" t="s">
        <v>2524</v>
      </c>
      <c r="I935" s="166" t="s">
        <v>2524</v>
      </c>
      <c r="J935" s="166" t="s">
        <v>8288</v>
      </c>
      <c r="K935" s="166" t="s">
        <v>8272</v>
      </c>
      <c r="L935" s="166" t="s">
        <v>2524</v>
      </c>
      <c r="M935" s="166">
        <v>7357106</v>
      </c>
      <c r="N935" s="166" t="str">
        <f>_xlfn.IFNA(VLOOKUP($C935,'20201102 Property'!C:C,1,FALSE),"FR")</f>
        <v>Ambiguïteiten HLA-DPA1 met NGS</v>
      </c>
    </row>
    <row r="936" spans="1:14" x14ac:dyDescent="0.45">
      <c r="A936" s="166" t="s">
        <v>8273</v>
      </c>
      <c r="B936" s="166" t="s">
        <v>8338</v>
      </c>
      <c r="C936" s="166" t="s">
        <v>8312</v>
      </c>
      <c r="D936" s="166" t="s">
        <v>1357</v>
      </c>
      <c r="E936" s="166" t="s">
        <v>2524</v>
      </c>
      <c r="F936" s="166" t="s">
        <v>366</v>
      </c>
      <c r="G936" s="166" t="s">
        <v>102</v>
      </c>
      <c r="H936" s="166" t="s">
        <v>2524</v>
      </c>
      <c r="I936" s="166" t="s">
        <v>2524</v>
      </c>
      <c r="J936" s="166" t="s">
        <v>8289</v>
      </c>
      <c r="K936" s="166" t="s">
        <v>8273</v>
      </c>
      <c r="L936" s="166" t="s">
        <v>2524</v>
      </c>
      <c r="M936" s="166">
        <v>7357157</v>
      </c>
      <c r="N936" s="166" t="str">
        <f>_xlfn.IFNA(VLOOKUP($C936,'20201102 Property'!C:C,1,FALSE),"FR")</f>
        <v>NGS commentaar</v>
      </c>
    </row>
    <row r="937" spans="1:14" x14ac:dyDescent="0.45">
      <c r="A937" s="166" t="s">
        <v>8277</v>
      </c>
      <c r="B937" s="166" t="s">
        <v>8339</v>
      </c>
      <c r="C937" s="166" t="s">
        <v>8340</v>
      </c>
      <c r="D937" s="166" t="s">
        <v>1357</v>
      </c>
      <c r="F937" s="166" t="s">
        <v>366</v>
      </c>
      <c r="G937" s="166" t="s">
        <v>102</v>
      </c>
      <c r="H937" s="166" t="s">
        <v>2524</v>
      </c>
      <c r="I937" s="166" t="s">
        <v>2524</v>
      </c>
      <c r="J937" s="166" t="s">
        <v>8292</v>
      </c>
      <c r="K937" s="166" t="s">
        <v>8277</v>
      </c>
      <c r="L937" s="166" t="s">
        <v>2524</v>
      </c>
      <c r="M937" s="166">
        <v>7356908</v>
      </c>
      <c r="N937" s="166" t="str">
        <f>_xlfn.IFNA(VLOOKUP($C937,'20201102 Property'!C:C,1,FALSE),"FR")</f>
        <v>HLA-DPB1 allel 1 (allelic resolutie)</v>
      </c>
    </row>
    <row r="938" spans="1:14" x14ac:dyDescent="0.45">
      <c r="A938" s="166" t="s">
        <v>8175</v>
      </c>
      <c r="B938" s="166" t="s">
        <v>8175</v>
      </c>
      <c r="C938" s="166" t="s">
        <v>1344</v>
      </c>
      <c r="D938" s="166" t="s">
        <v>1357</v>
      </c>
      <c r="F938" s="166" t="s">
        <v>366</v>
      </c>
      <c r="G938" s="166" t="s">
        <v>102</v>
      </c>
      <c r="H938" s="166" t="s">
        <v>8852</v>
      </c>
      <c r="I938" s="166" t="s">
        <v>8852</v>
      </c>
      <c r="J938" s="166" t="s">
        <v>8298</v>
      </c>
      <c r="K938" s="166" t="s">
        <v>8175</v>
      </c>
      <c r="L938" s="166" t="s">
        <v>2524</v>
      </c>
      <c r="M938" s="166">
        <v>7425329</v>
      </c>
      <c r="N938" s="166" t="str">
        <f>_xlfn.IFNA(VLOOKUP($C938,'20201102 Property'!C:C,1,FALSE),"FR")</f>
        <v>HLA-DPB1 allel 1</v>
      </c>
    </row>
    <row r="939" spans="1:14" x14ac:dyDescent="0.45">
      <c r="A939" s="166" t="s">
        <v>8278</v>
      </c>
      <c r="B939" s="166" t="s">
        <v>8341</v>
      </c>
      <c r="C939" s="166" t="s">
        <v>8342</v>
      </c>
      <c r="D939" s="166" t="s">
        <v>1357</v>
      </c>
      <c r="F939" s="166" t="s">
        <v>366</v>
      </c>
      <c r="G939" s="166" t="s">
        <v>102</v>
      </c>
      <c r="H939" s="166" t="s">
        <v>2524</v>
      </c>
      <c r="I939" s="166" t="s">
        <v>2524</v>
      </c>
      <c r="J939" s="166" t="s">
        <v>8293</v>
      </c>
      <c r="K939" s="166" t="s">
        <v>8278</v>
      </c>
      <c r="L939" s="166" t="s">
        <v>2524</v>
      </c>
      <c r="M939" s="166">
        <v>7356914</v>
      </c>
      <c r="N939" s="166" t="str">
        <f>_xlfn.IFNA(VLOOKUP($C939,'20201102 Property'!C:C,1,FALSE),"FR")</f>
        <v>HLA-DPB1 allel 2 (allelic resolutie)</v>
      </c>
    </row>
    <row r="940" spans="1:14" x14ac:dyDescent="0.45">
      <c r="A940" s="166" t="s">
        <v>8176</v>
      </c>
      <c r="B940" s="166" t="s">
        <v>8176</v>
      </c>
      <c r="C940" s="166" t="s">
        <v>342</v>
      </c>
      <c r="D940" s="166" t="s">
        <v>1357</v>
      </c>
      <c r="F940" s="166" t="s">
        <v>366</v>
      </c>
      <c r="G940" s="166" t="s">
        <v>102</v>
      </c>
      <c r="H940" s="166" t="s">
        <v>8852</v>
      </c>
      <c r="I940" s="166" t="s">
        <v>8852</v>
      </c>
      <c r="J940" s="166" t="s">
        <v>8299</v>
      </c>
      <c r="K940" s="166" t="s">
        <v>8176</v>
      </c>
      <c r="L940" s="166" t="s">
        <v>2524</v>
      </c>
      <c r="M940" s="166">
        <v>7425335</v>
      </c>
      <c r="N940" s="166" t="str">
        <f>_xlfn.IFNA(VLOOKUP($C940,'20201102 Property'!C:C,1,FALSE),"FR")</f>
        <v>HLA-DPB1 allel 2</v>
      </c>
    </row>
    <row r="941" spans="1:14" x14ac:dyDescent="0.45">
      <c r="A941" s="166" t="s">
        <v>2731</v>
      </c>
      <c r="B941" s="166" t="s">
        <v>6585</v>
      </c>
      <c r="C941" s="166" t="s">
        <v>2733</v>
      </c>
      <c r="D941" s="166" t="s">
        <v>185</v>
      </c>
      <c r="E941" s="166" t="s">
        <v>2524</v>
      </c>
      <c r="F941" s="166" t="s">
        <v>366</v>
      </c>
      <c r="G941" s="166" t="s">
        <v>102</v>
      </c>
      <c r="H941" s="166" t="s">
        <v>2524</v>
      </c>
      <c r="I941" s="166" t="s">
        <v>2524</v>
      </c>
      <c r="J941" s="166" t="s">
        <v>2735</v>
      </c>
      <c r="K941" s="166" t="s">
        <v>2731</v>
      </c>
      <c r="L941" s="166" t="s">
        <v>2524</v>
      </c>
      <c r="M941" s="166">
        <v>1516292</v>
      </c>
      <c r="N941" s="166" t="str">
        <f>_xlfn.IFNA(VLOOKUP($C941,'20201102 Property'!C:C,1,FALSE),"FR")</f>
        <v>HLA-DPB1 hoge resolutie (allel 1)</v>
      </c>
    </row>
    <row r="942" spans="1:14" x14ac:dyDescent="0.45">
      <c r="A942" s="166" t="s">
        <v>2732</v>
      </c>
      <c r="B942" s="166" t="s">
        <v>6586</v>
      </c>
      <c r="C942" s="166" t="s">
        <v>2734</v>
      </c>
      <c r="D942" s="166" t="s">
        <v>185</v>
      </c>
      <c r="E942" s="166" t="s">
        <v>2524</v>
      </c>
      <c r="F942" s="166" t="s">
        <v>366</v>
      </c>
      <c r="G942" s="166" t="s">
        <v>102</v>
      </c>
      <c r="H942" s="166" t="s">
        <v>2524</v>
      </c>
      <c r="I942" s="166" t="s">
        <v>2524</v>
      </c>
      <c r="J942" s="166" t="s">
        <v>2736</v>
      </c>
      <c r="K942" s="166" t="s">
        <v>2732</v>
      </c>
      <c r="L942" s="166" t="s">
        <v>2524</v>
      </c>
      <c r="M942" s="166">
        <v>1516328</v>
      </c>
      <c r="N942" s="166" t="str">
        <f>_xlfn.IFNA(VLOOKUP($C942,'20201102 Property'!C:C,1,FALSE),"FR")</f>
        <v>HLA-DPB1 hoge resolutie (allel 2)</v>
      </c>
    </row>
    <row r="943" spans="1:14" x14ac:dyDescent="0.45">
      <c r="A943" s="166" t="s">
        <v>112</v>
      </c>
      <c r="B943" s="166" t="s">
        <v>112</v>
      </c>
      <c r="C943" s="166" t="s">
        <v>6587</v>
      </c>
      <c r="D943" s="166" t="s">
        <v>1357</v>
      </c>
      <c r="E943" s="166" t="s">
        <v>2524</v>
      </c>
      <c r="F943" s="166" t="s">
        <v>366</v>
      </c>
      <c r="G943" s="166" t="s">
        <v>2524</v>
      </c>
      <c r="H943" s="166" t="s">
        <v>2524</v>
      </c>
      <c r="I943" s="166" t="s">
        <v>2524</v>
      </c>
      <c r="J943" s="166" t="s">
        <v>2524</v>
      </c>
      <c r="K943" s="166" t="s">
        <v>112</v>
      </c>
      <c r="L943" s="166" t="s">
        <v>2524</v>
      </c>
      <c r="M943" s="166">
        <v>1516378</v>
      </c>
      <c r="N943" s="166" t="str">
        <f>_xlfn.IFNA(VLOOKUP($C943,'20201102 Property'!C:C,1,FALSE),"FR")</f>
        <v>HLA-DPB1 (hoge resolutie)</v>
      </c>
    </row>
    <row r="944" spans="1:14" x14ac:dyDescent="0.45">
      <c r="A944" s="166" t="s">
        <v>1342</v>
      </c>
      <c r="B944" s="166" t="s">
        <v>1342</v>
      </c>
      <c r="C944" s="166" t="s">
        <v>1344</v>
      </c>
      <c r="D944" s="166" t="s">
        <v>185</v>
      </c>
      <c r="E944" s="166" t="s">
        <v>2524</v>
      </c>
      <c r="F944" s="166" t="s">
        <v>366</v>
      </c>
      <c r="G944" s="166" t="s">
        <v>2524</v>
      </c>
      <c r="H944" s="166" t="s">
        <v>2524</v>
      </c>
      <c r="I944" s="166" t="s">
        <v>2524</v>
      </c>
      <c r="J944" s="166" t="s">
        <v>1754</v>
      </c>
      <c r="K944" s="166" t="s">
        <v>1342</v>
      </c>
      <c r="L944" s="166" t="s">
        <v>2524</v>
      </c>
      <c r="M944" s="166">
        <v>3154573</v>
      </c>
      <c r="N944" s="166" t="str">
        <f>_xlfn.IFNA(VLOOKUP($C944,'20201102 Property'!C:C,1,FALSE),"FR")</f>
        <v>HLA-DPB1 allel 1</v>
      </c>
    </row>
    <row r="945" spans="1:14" x14ac:dyDescent="0.45">
      <c r="A945" s="166" t="s">
        <v>1340</v>
      </c>
      <c r="B945" s="166" t="s">
        <v>1340</v>
      </c>
      <c r="C945" s="166" t="s">
        <v>1344</v>
      </c>
      <c r="D945" s="166" t="s">
        <v>1357</v>
      </c>
      <c r="E945" s="166" t="s">
        <v>2524</v>
      </c>
      <c r="F945" s="166" t="s">
        <v>366</v>
      </c>
      <c r="G945" s="166" t="s">
        <v>2524</v>
      </c>
      <c r="H945" s="166" t="s">
        <v>2524</v>
      </c>
      <c r="I945" s="166" t="s">
        <v>2524</v>
      </c>
      <c r="J945" s="166" t="s">
        <v>1760</v>
      </c>
      <c r="K945" s="166" t="s">
        <v>1340</v>
      </c>
      <c r="L945" s="166" t="s">
        <v>2524</v>
      </c>
      <c r="M945" s="166">
        <v>3154594</v>
      </c>
      <c r="N945" s="166" t="str">
        <f>_xlfn.IFNA(VLOOKUP($C945,'20201102 Property'!C:C,1,FALSE),"FR")</f>
        <v>HLA-DPB1 allel 1</v>
      </c>
    </row>
    <row r="946" spans="1:14" x14ac:dyDescent="0.45">
      <c r="A946" s="166" t="s">
        <v>8716</v>
      </c>
      <c r="B946" s="166" t="s">
        <v>8752</v>
      </c>
      <c r="C946" s="166" t="s">
        <v>8753</v>
      </c>
      <c r="D946" s="166" t="s">
        <v>185</v>
      </c>
      <c r="E946" s="166" t="s">
        <v>2524</v>
      </c>
      <c r="F946" s="166" t="s">
        <v>366</v>
      </c>
      <c r="G946" s="166" t="s">
        <v>102</v>
      </c>
      <c r="H946" s="166" t="s">
        <v>2524</v>
      </c>
      <c r="I946" s="166" t="s">
        <v>2524</v>
      </c>
      <c r="J946" s="166" t="s">
        <v>8814</v>
      </c>
      <c r="K946" s="166" t="s">
        <v>8716</v>
      </c>
      <c r="L946" s="166" t="s">
        <v>2524</v>
      </c>
      <c r="M946" s="166">
        <v>8823162</v>
      </c>
      <c r="N946" s="166" t="str">
        <f>_xlfn.IFNA(VLOOKUP($C946,'20201102 Property'!C:C,1,FALSE),"FR")</f>
        <v>HLA-DPB1 allel1 (lage resolutie)</v>
      </c>
    </row>
    <row r="947" spans="1:14" x14ac:dyDescent="0.45">
      <c r="A947" s="166" t="s">
        <v>1343</v>
      </c>
      <c r="B947" s="166" t="s">
        <v>1343</v>
      </c>
      <c r="C947" s="166" t="s">
        <v>342</v>
      </c>
      <c r="D947" s="166" t="s">
        <v>185</v>
      </c>
      <c r="E947" s="166" t="s">
        <v>2524</v>
      </c>
      <c r="F947" s="166" t="s">
        <v>366</v>
      </c>
      <c r="G947" s="166" t="s">
        <v>2524</v>
      </c>
      <c r="H947" s="166" t="s">
        <v>2524</v>
      </c>
      <c r="I947" s="166" t="s">
        <v>2524</v>
      </c>
      <c r="J947" s="166" t="s">
        <v>1755</v>
      </c>
      <c r="K947" s="166" t="s">
        <v>1343</v>
      </c>
      <c r="L947" s="166" t="s">
        <v>2524</v>
      </c>
      <c r="M947" s="166">
        <v>3154580</v>
      </c>
      <c r="N947" s="166" t="str">
        <f>_xlfn.IFNA(VLOOKUP($C947,'20201102 Property'!C:C,1,FALSE),"FR")</f>
        <v>HLA-DPB1 allel 2</v>
      </c>
    </row>
    <row r="948" spans="1:14" x14ac:dyDescent="0.45">
      <c r="A948" s="166" t="s">
        <v>1341</v>
      </c>
      <c r="B948" s="166" t="s">
        <v>1341</v>
      </c>
      <c r="C948" s="166" t="s">
        <v>342</v>
      </c>
      <c r="D948" s="166" t="s">
        <v>1357</v>
      </c>
      <c r="E948" s="166" t="s">
        <v>2524</v>
      </c>
      <c r="F948" s="166" t="s">
        <v>366</v>
      </c>
      <c r="G948" s="166" t="s">
        <v>2524</v>
      </c>
      <c r="H948" s="166" t="s">
        <v>2524</v>
      </c>
      <c r="I948" s="166" t="s">
        <v>2524</v>
      </c>
      <c r="J948" s="166" t="s">
        <v>1761</v>
      </c>
      <c r="K948" s="166" t="s">
        <v>1341</v>
      </c>
      <c r="L948" s="166" t="s">
        <v>2524</v>
      </c>
      <c r="M948" s="166">
        <v>3154599</v>
      </c>
      <c r="N948" s="166" t="str">
        <f>_xlfn.IFNA(VLOOKUP($C948,'20201102 Property'!C:C,1,FALSE),"FR")</f>
        <v>HLA-DPB1 allel 2</v>
      </c>
    </row>
    <row r="949" spans="1:14" x14ac:dyDescent="0.45">
      <c r="A949" s="166" t="s">
        <v>8717</v>
      </c>
      <c r="B949" s="166" t="s">
        <v>8754</v>
      </c>
      <c r="C949" s="166" t="s">
        <v>8755</v>
      </c>
      <c r="D949" s="166" t="s">
        <v>185</v>
      </c>
      <c r="E949" s="166" t="s">
        <v>2524</v>
      </c>
      <c r="F949" s="166" t="s">
        <v>366</v>
      </c>
      <c r="G949" s="166" t="s">
        <v>102</v>
      </c>
      <c r="H949" s="166" t="s">
        <v>2524</v>
      </c>
      <c r="I949" s="166" t="s">
        <v>2524</v>
      </c>
      <c r="J949" s="166" t="s">
        <v>8815</v>
      </c>
      <c r="K949" s="166" t="s">
        <v>8717</v>
      </c>
      <c r="L949" s="166" t="s">
        <v>2524</v>
      </c>
      <c r="M949" s="166">
        <v>8823167</v>
      </c>
      <c r="N949" s="166" t="str">
        <f>_xlfn.IFNA(VLOOKUP($C949,'20201102 Property'!C:C,1,FALSE),"FR")</f>
        <v>HLA-DPB1 allel2 (lage resolutie)</v>
      </c>
    </row>
    <row r="950" spans="1:14" x14ac:dyDescent="0.45">
      <c r="A950" s="166" t="s">
        <v>160</v>
      </c>
      <c r="B950" s="166" t="s">
        <v>6588</v>
      </c>
      <c r="C950" s="166" t="s">
        <v>6589</v>
      </c>
      <c r="D950" s="166" t="s">
        <v>185</v>
      </c>
      <c r="E950" s="166" t="s">
        <v>2524</v>
      </c>
      <c r="F950" s="166" t="s">
        <v>366</v>
      </c>
      <c r="G950" s="166" t="s">
        <v>102</v>
      </c>
      <c r="H950" s="166" t="s">
        <v>2524</v>
      </c>
      <c r="I950" s="166" t="s">
        <v>2524</v>
      </c>
      <c r="J950" s="166" t="s">
        <v>2524</v>
      </c>
      <c r="K950" s="166" t="s">
        <v>160</v>
      </c>
      <c r="L950" s="166" t="s">
        <v>2524</v>
      </c>
      <c r="M950" s="166">
        <v>12334</v>
      </c>
      <c r="N950" s="166" t="str">
        <f>_xlfn.IFNA(VLOOKUP($C950,'20201102 Property'!C:C,1,FALSE),"FR")</f>
        <v>HLA-DPB1 (allel1)</v>
      </c>
    </row>
    <row r="951" spans="1:14" x14ac:dyDescent="0.45">
      <c r="A951" s="166" t="s">
        <v>4675</v>
      </c>
      <c r="B951" s="166" t="s">
        <v>6590</v>
      </c>
      <c r="C951" s="166" t="s">
        <v>6591</v>
      </c>
      <c r="D951" s="166" t="s">
        <v>185</v>
      </c>
      <c r="E951" s="166" t="s">
        <v>2524</v>
      </c>
      <c r="F951" s="166" t="s">
        <v>366</v>
      </c>
      <c r="G951" s="166" t="s">
        <v>102</v>
      </c>
      <c r="H951" s="166" t="s">
        <v>2524</v>
      </c>
      <c r="I951" s="166" t="s">
        <v>2524</v>
      </c>
      <c r="J951" s="166" t="s">
        <v>2524</v>
      </c>
      <c r="K951" s="166" t="s">
        <v>4675</v>
      </c>
      <c r="L951" s="166" t="s">
        <v>2524</v>
      </c>
      <c r="M951" s="166">
        <v>12337</v>
      </c>
      <c r="N951" s="166" t="str">
        <f>_xlfn.IFNA(VLOOKUP($C951,'20201102 Property'!C:C,1,FALSE),"FR")</f>
        <v>HLA-DPB1 (allel 2)</v>
      </c>
    </row>
    <row r="952" spans="1:14" x14ac:dyDescent="0.45">
      <c r="A952" s="166" t="s">
        <v>8283</v>
      </c>
      <c r="B952" s="166" t="s">
        <v>8283</v>
      </c>
      <c r="C952" s="166" t="s">
        <v>8343</v>
      </c>
      <c r="D952" s="166" t="s">
        <v>1357</v>
      </c>
      <c r="E952" s="166" t="s">
        <v>2524</v>
      </c>
      <c r="F952" s="166" t="s">
        <v>366</v>
      </c>
      <c r="G952" s="166" t="s">
        <v>2524</v>
      </c>
      <c r="H952" s="166" t="s">
        <v>2524</v>
      </c>
      <c r="I952" s="166" t="s">
        <v>2524</v>
      </c>
      <c r="J952" s="166" t="s">
        <v>8568</v>
      </c>
      <c r="K952" s="166" t="s">
        <v>8283</v>
      </c>
      <c r="L952" s="166" t="s">
        <v>2524</v>
      </c>
      <c r="M952" s="166">
        <v>7530348</v>
      </c>
      <c r="N952" s="166" t="str">
        <f>_xlfn.IFNA(VLOOKUP($C952,'20201102 Property'!C:C,1,FALSE),"FR")</f>
        <v>glstring HLA-DPB1</v>
      </c>
    </row>
    <row r="953" spans="1:14" x14ac:dyDescent="0.45">
      <c r="A953" s="166" t="s">
        <v>8279</v>
      </c>
      <c r="B953" s="166" t="s">
        <v>8279</v>
      </c>
      <c r="C953" s="166" t="s">
        <v>8308</v>
      </c>
      <c r="D953" s="166" t="s">
        <v>1357</v>
      </c>
      <c r="E953" s="166" t="s">
        <v>2524</v>
      </c>
      <c r="F953" s="166" t="s">
        <v>366</v>
      </c>
      <c r="G953" s="166" t="s">
        <v>102</v>
      </c>
      <c r="H953" s="166" t="s">
        <v>2524</v>
      </c>
      <c r="I953" s="166" t="s">
        <v>2524</v>
      </c>
      <c r="J953" s="166" t="s">
        <v>8294</v>
      </c>
      <c r="K953" s="166" t="s">
        <v>8279</v>
      </c>
      <c r="L953" s="166" t="s">
        <v>2524</v>
      </c>
      <c r="M953" s="166">
        <v>7356989</v>
      </c>
      <c r="N953" s="166" t="str">
        <f>_xlfn.IFNA(VLOOKUP($C953,'20201102 Property'!C:C,1,FALSE),"FR")</f>
        <v>IMGT databank</v>
      </c>
    </row>
    <row r="954" spans="1:14" x14ac:dyDescent="0.45">
      <c r="A954" s="166" t="s">
        <v>8280</v>
      </c>
      <c r="B954" s="166" t="s">
        <v>8280</v>
      </c>
      <c r="C954" s="166" t="s">
        <v>8309</v>
      </c>
      <c r="D954" s="166" t="s">
        <v>1357</v>
      </c>
      <c r="E954" s="166" t="s">
        <v>2524</v>
      </c>
      <c r="F954" s="166" t="s">
        <v>366</v>
      </c>
      <c r="G954" s="166" t="s">
        <v>102</v>
      </c>
      <c r="H954" s="166" t="s">
        <v>2524</v>
      </c>
      <c r="I954" s="166" t="s">
        <v>2524</v>
      </c>
      <c r="J954" s="166" t="s">
        <v>8295</v>
      </c>
      <c r="K954" s="166" t="s">
        <v>8280</v>
      </c>
      <c r="L954" s="166" t="s">
        <v>2524</v>
      </c>
      <c r="M954" s="166">
        <v>7357041</v>
      </c>
      <c r="N954" s="166" t="str">
        <f>_xlfn.IFNA(VLOOKUP($C954,'20201102 Property'!C:C,1,FALSE),"FR")</f>
        <v>MIA FORA softwareversie</v>
      </c>
    </row>
    <row r="955" spans="1:14" x14ac:dyDescent="0.45">
      <c r="A955" s="166" t="s">
        <v>8281</v>
      </c>
      <c r="B955" s="166" t="s">
        <v>8281</v>
      </c>
      <c r="C955" s="166" t="s">
        <v>8344</v>
      </c>
      <c r="D955" s="166" t="s">
        <v>1357</v>
      </c>
      <c r="E955" s="166" t="s">
        <v>2524</v>
      </c>
      <c r="F955" s="166" t="s">
        <v>366</v>
      </c>
      <c r="G955" s="166" t="s">
        <v>102</v>
      </c>
      <c r="H955" s="166" t="s">
        <v>2524</v>
      </c>
      <c r="I955" s="166" t="s">
        <v>2524</v>
      </c>
      <c r="J955" s="166" t="s">
        <v>8296</v>
      </c>
      <c r="K955" s="166" t="s">
        <v>8281</v>
      </c>
      <c r="L955" s="166" t="s">
        <v>2524</v>
      </c>
      <c r="M955" s="166">
        <v>7357111</v>
      </c>
      <c r="N955" s="166" t="str">
        <f>_xlfn.IFNA(VLOOKUP($C955,'20201102 Property'!C:C,1,FALSE),"FR")</f>
        <v>Ambiguïteiten HLA-DPB1 met NGS</v>
      </c>
    </row>
    <row r="956" spans="1:14" x14ac:dyDescent="0.45">
      <c r="A956" s="166" t="s">
        <v>8282</v>
      </c>
      <c r="B956" s="166" t="s">
        <v>8345</v>
      </c>
      <c r="C956" s="166" t="s">
        <v>8312</v>
      </c>
      <c r="D956" s="166" t="s">
        <v>1357</v>
      </c>
      <c r="E956" s="166" t="s">
        <v>2524</v>
      </c>
      <c r="F956" s="166" t="s">
        <v>366</v>
      </c>
      <c r="G956" s="166" t="s">
        <v>102</v>
      </c>
      <c r="H956" s="166" t="s">
        <v>2524</v>
      </c>
      <c r="I956" s="166" t="s">
        <v>2524</v>
      </c>
      <c r="J956" s="166" t="s">
        <v>8297</v>
      </c>
      <c r="K956" s="166" t="s">
        <v>8282</v>
      </c>
      <c r="L956" s="166" t="s">
        <v>2524</v>
      </c>
      <c r="M956" s="166">
        <v>7357162</v>
      </c>
      <c r="N956" s="166" t="str">
        <f>_xlfn.IFNA(VLOOKUP($C956,'20201102 Property'!C:C,1,FALSE),"FR")</f>
        <v>NGS commentaar</v>
      </c>
    </row>
    <row r="957" spans="1:14" x14ac:dyDescent="0.45">
      <c r="A957" s="166" t="s">
        <v>103</v>
      </c>
      <c r="B957" s="166" t="s">
        <v>103</v>
      </c>
      <c r="C957" s="166" t="s">
        <v>6592</v>
      </c>
      <c r="D957" s="166" t="s">
        <v>1357</v>
      </c>
      <c r="E957" s="166" t="s">
        <v>2524</v>
      </c>
      <c r="F957" s="166" t="s">
        <v>366</v>
      </c>
      <c r="G957" s="166" t="s">
        <v>2524</v>
      </c>
      <c r="H957" s="166" t="s">
        <v>2524</v>
      </c>
      <c r="I957" s="166" t="s">
        <v>2524</v>
      </c>
      <c r="J957" s="166" t="s">
        <v>2524</v>
      </c>
      <c r="K957" s="166" t="s">
        <v>6593</v>
      </c>
      <c r="L957" s="166" t="s">
        <v>2524</v>
      </c>
      <c r="M957" s="166">
        <v>170388</v>
      </c>
      <c r="N957" s="166" t="str">
        <f>_xlfn.IFNA(VLOOKUP($C957,'20201102 Property'!C:C,1,FALSE),"FR")</f>
        <v>HLA-DPB1</v>
      </c>
    </row>
    <row r="958" spans="1:14" x14ac:dyDescent="0.45">
      <c r="A958" s="166" t="s">
        <v>4676</v>
      </c>
      <c r="B958" s="166" t="s">
        <v>4676</v>
      </c>
      <c r="C958" s="166" t="s">
        <v>6594</v>
      </c>
      <c r="D958" s="166" t="s">
        <v>1357</v>
      </c>
      <c r="E958" s="166" t="s">
        <v>2524</v>
      </c>
      <c r="F958" s="166" t="s">
        <v>366</v>
      </c>
      <c r="G958" s="166" t="s">
        <v>2524</v>
      </c>
      <c r="H958" s="166" t="s">
        <v>2524</v>
      </c>
      <c r="I958" s="166" t="s">
        <v>2524</v>
      </c>
      <c r="J958" s="166" t="s">
        <v>2524</v>
      </c>
      <c r="K958" s="166" t="s">
        <v>4676</v>
      </c>
      <c r="L958" s="166" t="s">
        <v>2524</v>
      </c>
      <c r="M958" s="166">
        <v>157009</v>
      </c>
      <c r="N958" s="166" t="str">
        <f>_xlfn.IFNA(VLOOKUP($C958,'20201102 Property'!C:C,1,FALSE),"FR")</f>
        <v>HLA-DPB1 kand.ontvanger</v>
      </c>
    </row>
    <row r="959" spans="1:14" x14ac:dyDescent="0.45">
      <c r="A959" s="166" t="s">
        <v>4677</v>
      </c>
      <c r="B959" s="166" t="s">
        <v>4677</v>
      </c>
      <c r="C959" s="166" t="s">
        <v>6595</v>
      </c>
      <c r="D959" s="166" t="s">
        <v>1357</v>
      </c>
      <c r="E959" s="166" t="s">
        <v>2524</v>
      </c>
      <c r="F959" s="166" t="s">
        <v>366</v>
      </c>
      <c r="G959" s="166" t="s">
        <v>2524</v>
      </c>
      <c r="H959" s="166" t="s">
        <v>2524</v>
      </c>
      <c r="I959" s="166" t="s">
        <v>2524</v>
      </c>
      <c r="J959" s="166" t="s">
        <v>2524</v>
      </c>
      <c r="K959" s="166" t="s">
        <v>4677</v>
      </c>
      <c r="L959" s="166" t="s">
        <v>2524</v>
      </c>
      <c r="M959" s="166">
        <v>169902</v>
      </c>
      <c r="N959" s="166" t="str">
        <f>_xlfn.IFNA(VLOOKUP($C959,'20201102 Property'!C:C,1,FALSE),"FR")</f>
        <v>HLA-DPB1 kand.donor</v>
      </c>
    </row>
    <row r="960" spans="1:14" x14ac:dyDescent="0.45">
      <c r="A960" s="166" t="s">
        <v>4678</v>
      </c>
      <c r="B960" s="166" t="s">
        <v>4678</v>
      </c>
      <c r="C960" s="166" t="s">
        <v>6596</v>
      </c>
      <c r="D960" s="166" t="s">
        <v>1357</v>
      </c>
      <c r="E960" s="166" t="s">
        <v>2524</v>
      </c>
      <c r="F960" s="166" t="s">
        <v>366</v>
      </c>
      <c r="G960" s="166" t="s">
        <v>2524</v>
      </c>
      <c r="H960" s="166" t="s">
        <v>2524</v>
      </c>
      <c r="I960" s="166" t="s">
        <v>2524</v>
      </c>
      <c r="J960" s="166" t="s">
        <v>2524</v>
      </c>
      <c r="K960" s="166" t="s">
        <v>4678</v>
      </c>
      <c r="L960" s="166" t="s">
        <v>2524</v>
      </c>
      <c r="M960" s="166">
        <v>3426530</v>
      </c>
      <c r="N960" s="166" t="str">
        <f>_xlfn.IFNA(VLOOKUP($C960,'20201102 Property'!C:C,1,FALSE),"FR")</f>
        <v>Reagens DQ3F</v>
      </c>
    </row>
    <row r="961" spans="1:14" x14ac:dyDescent="0.45">
      <c r="A961" s="166" t="s">
        <v>4679</v>
      </c>
      <c r="B961" s="166" t="s">
        <v>4679</v>
      </c>
      <c r="C961" s="166" t="s">
        <v>6597</v>
      </c>
      <c r="D961" s="166" t="s">
        <v>1357</v>
      </c>
      <c r="E961" s="166" t="s">
        <v>2524</v>
      </c>
      <c r="F961" s="166" t="s">
        <v>366</v>
      </c>
      <c r="G961" s="166" t="s">
        <v>2524</v>
      </c>
      <c r="H961" s="166" t="s">
        <v>2524</v>
      </c>
      <c r="I961" s="166" t="s">
        <v>2524</v>
      </c>
      <c r="J961" s="166" t="s">
        <v>2524</v>
      </c>
      <c r="K961" s="166" t="s">
        <v>4679</v>
      </c>
      <c r="L961" s="166" t="s">
        <v>2524</v>
      </c>
      <c r="M961" s="166">
        <v>3426535</v>
      </c>
      <c r="N961" s="166" t="str">
        <f>_xlfn.IFNA(VLOOKUP($C961,'20201102 Property'!C:C,1,FALSE),"FR")</f>
        <v>Reagens DQ3R</v>
      </c>
    </row>
    <row r="962" spans="1:14" x14ac:dyDescent="0.45">
      <c r="A962" s="166" t="s">
        <v>8217</v>
      </c>
      <c r="B962" s="166" t="s">
        <v>8346</v>
      </c>
      <c r="C962" s="166" t="s">
        <v>8347</v>
      </c>
      <c r="D962" s="166" t="s">
        <v>1357</v>
      </c>
      <c r="F962" s="166" t="s">
        <v>366</v>
      </c>
      <c r="G962" s="166" t="s">
        <v>102</v>
      </c>
      <c r="H962" s="166" t="s">
        <v>2524</v>
      </c>
      <c r="I962" s="166" t="s">
        <v>2524</v>
      </c>
      <c r="J962" s="166" t="s">
        <v>8233</v>
      </c>
      <c r="K962" s="166" t="s">
        <v>8217</v>
      </c>
      <c r="L962" s="166" t="s">
        <v>2524</v>
      </c>
      <c r="M962" s="166">
        <v>7356805</v>
      </c>
      <c r="N962" s="166" t="str">
        <f>_xlfn.IFNA(VLOOKUP($C962,'20201102 Property'!C:C,1,FALSE),"FR")</f>
        <v>HLA-DQA1 allel 1 (allelic resolutie)</v>
      </c>
    </row>
    <row r="963" spans="1:14" x14ac:dyDescent="0.45">
      <c r="A963" s="166" t="s">
        <v>8171</v>
      </c>
      <c r="B963" s="166" t="s">
        <v>8171</v>
      </c>
      <c r="C963" s="166" t="s">
        <v>8223</v>
      </c>
      <c r="D963" s="166" t="s">
        <v>1357</v>
      </c>
      <c r="F963" s="166" t="s">
        <v>366</v>
      </c>
      <c r="G963" s="166" t="s">
        <v>102</v>
      </c>
      <c r="H963" s="166" t="s">
        <v>8852</v>
      </c>
      <c r="I963" s="166" t="s">
        <v>8852</v>
      </c>
      <c r="J963" s="166" t="s">
        <v>8239</v>
      </c>
      <c r="K963" s="166" t="s">
        <v>8171</v>
      </c>
      <c r="L963" s="166" t="s">
        <v>2524</v>
      </c>
      <c r="M963" s="166">
        <v>7357200</v>
      </c>
      <c r="N963" s="166" t="str">
        <f>_xlfn.IFNA(VLOOKUP($C963,'20201102 Property'!C:C,1,FALSE),"FR")</f>
        <v>HLA-DQA1 allel 1</v>
      </c>
    </row>
    <row r="964" spans="1:14" x14ac:dyDescent="0.45">
      <c r="A964" s="166" t="s">
        <v>8218</v>
      </c>
      <c r="B964" s="166" t="s">
        <v>8348</v>
      </c>
      <c r="C964" s="166" t="s">
        <v>8349</v>
      </c>
      <c r="D964" s="166" t="s">
        <v>1357</v>
      </c>
      <c r="F964" s="166" t="s">
        <v>366</v>
      </c>
      <c r="G964" s="166" t="s">
        <v>102</v>
      </c>
      <c r="H964" s="166" t="s">
        <v>2524</v>
      </c>
      <c r="I964" s="166" t="s">
        <v>2524</v>
      </c>
      <c r="J964" s="166" t="s">
        <v>8234</v>
      </c>
      <c r="K964" s="166" t="s">
        <v>8218</v>
      </c>
      <c r="L964" s="166" t="s">
        <v>2524</v>
      </c>
      <c r="M964" s="166">
        <v>7356815</v>
      </c>
      <c r="N964" s="166" t="str">
        <f>_xlfn.IFNA(VLOOKUP($C964,'20201102 Property'!C:C,1,FALSE),"FR")</f>
        <v>HLA-DQA1 allel 2 (allelic resolutie)</v>
      </c>
    </row>
    <row r="965" spans="1:14" x14ac:dyDescent="0.45">
      <c r="A965" s="166" t="s">
        <v>8172</v>
      </c>
      <c r="B965" s="166" t="s">
        <v>8172</v>
      </c>
      <c r="C965" s="166" t="s">
        <v>8224</v>
      </c>
      <c r="D965" s="166" t="s">
        <v>1357</v>
      </c>
      <c r="F965" s="166" t="s">
        <v>366</v>
      </c>
      <c r="G965" s="166" t="s">
        <v>102</v>
      </c>
      <c r="H965" s="166" t="s">
        <v>8852</v>
      </c>
      <c r="I965" s="166" t="s">
        <v>8852</v>
      </c>
      <c r="J965" s="166" t="s">
        <v>8240</v>
      </c>
      <c r="K965" s="166" t="s">
        <v>8172</v>
      </c>
      <c r="L965" s="166" t="s">
        <v>2524</v>
      </c>
      <c r="M965" s="166">
        <v>7357206</v>
      </c>
      <c r="N965" s="166" t="str">
        <f>_xlfn.IFNA(VLOOKUP($C965,'20201102 Property'!C:C,1,FALSE),"FR")</f>
        <v>HLA-DQA1 allel 2</v>
      </c>
    </row>
    <row r="966" spans="1:14" x14ac:dyDescent="0.45">
      <c r="A966" s="166" t="s">
        <v>8756</v>
      </c>
      <c r="B966" s="166" t="s">
        <v>8757</v>
      </c>
      <c r="C966" s="166" t="s">
        <v>4680</v>
      </c>
      <c r="D966" s="166" t="s">
        <v>185</v>
      </c>
      <c r="E966" s="166" t="s">
        <v>2524</v>
      </c>
      <c r="F966" s="166" t="s">
        <v>2798</v>
      </c>
      <c r="G966" s="166" t="s">
        <v>2524</v>
      </c>
      <c r="H966" s="166" t="s">
        <v>8852</v>
      </c>
      <c r="I966" s="166" t="s">
        <v>8852</v>
      </c>
      <c r="J966" s="166" t="s">
        <v>8816</v>
      </c>
      <c r="K966" s="166" t="s">
        <v>8756</v>
      </c>
      <c r="L966" s="166" t="s">
        <v>2524</v>
      </c>
      <c r="M966" s="166">
        <v>8823133</v>
      </c>
      <c r="N966" s="166" t="str">
        <f>_xlfn.IFNA(VLOOKUP($C966,'20201102 Property'!C:C,1,FALSE),"FR")</f>
        <v>HLA-DQA1 allel 1 (lage resolutie)</v>
      </c>
    </row>
    <row r="967" spans="1:14" x14ac:dyDescent="0.45">
      <c r="A967" s="166" t="s">
        <v>8758</v>
      </c>
      <c r="B967" s="166" t="s">
        <v>8759</v>
      </c>
      <c r="C967" s="166" t="s">
        <v>2266</v>
      </c>
      <c r="D967" s="166" t="s">
        <v>185</v>
      </c>
      <c r="E967" s="166" t="s">
        <v>2524</v>
      </c>
      <c r="F967" s="166" t="s">
        <v>2798</v>
      </c>
      <c r="G967" s="166" t="s">
        <v>2524</v>
      </c>
      <c r="H967" s="166" t="s">
        <v>8852</v>
      </c>
      <c r="I967" s="166" t="s">
        <v>8852</v>
      </c>
      <c r="J967" s="166" t="s">
        <v>8817</v>
      </c>
      <c r="K967" s="166" t="s">
        <v>8758</v>
      </c>
      <c r="L967" s="166" t="s">
        <v>2524</v>
      </c>
      <c r="M967" s="166">
        <v>8823140</v>
      </c>
      <c r="N967" s="166" t="str">
        <f>_xlfn.IFNA(VLOOKUP($C967,'20201102 Property'!C:C,1,FALSE),"FR")</f>
        <v>HLA-DQA1 allel 2 (lage resolutie)</v>
      </c>
    </row>
    <row r="968" spans="1:14" x14ac:dyDescent="0.45">
      <c r="A968" s="166" t="s">
        <v>8712</v>
      </c>
      <c r="B968" s="166" t="s">
        <v>8712</v>
      </c>
      <c r="C968" s="166" t="s">
        <v>8713</v>
      </c>
      <c r="D968" s="166" t="s">
        <v>1357</v>
      </c>
      <c r="E968" s="166" t="s">
        <v>2524</v>
      </c>
      <c r="F968" s="166" t="s">
        <v>366</v>
      </c>
      <c r="G968" s="166" t="s">
        <v>2524</v>
      </c>
      <c r="H968" s="166" t="s">
        <v>8852</v>
      </c>
      <c r="I968" s="166" t="s">
        <v>8852</v>
      </c>
      <c r="J968" s="166" t="s">
        <v>8818</v>
      </c>
      <c r="K968" s="166" t="s">
        <v>8712</v>
      </c>
      <c r="L968" s="166" t="s">
        <v>2524</v>
      </c>
      <c r="M968" s="166">
        <v>8823192</v>
      </c>
      <c r="N968" s="166" t="str">
        <f>_xlfn.IFNA(VLOOKUP($C968,'20201102 Property'!C:C,1,FALSE),"FR")</f>
        <v>HLA-DQA1 (lage resolutie)</v>
      </c>
    </row>
    <row r="969" spans="1:14" x14ac:dyDescent="0.45">
      <c r="A969" s="166" t="s">
        <v>2270</v>
      </c>
      <c r="B969" s="166" t="s">
        <v>2270</v>
      </c>
      <c r="C969" s="166" t="s">
        <v>4680</v>
      </c>
      <c r="D969" s="166" t="s">
        <v>185</v>
      </c>
      <c r="E969" s="166" t="s">
        <v>2524</v>
      </c>
      <c r="F969" s="166" t="s">
        <v>2798</v>
      </c>
      <c r="G969" s="166" t="s">
        <v>2524</v>
      </c>
      <c r="H969" s="166" t="s">
        <v>8852</v>
      </c>
      <c r="I969" s="166" t="s">
        <v>8852</v>
      </c>
      <c r="J969" s="166" t="s">
        <v>2268</v>
      </c>
      <c r="K969" s="166" t="s">
        <v>2270</v>
      </c>
      <c r="L969" s="166" t="s">
        <v>2524</v>
      </c>
      <c r="M969" s="166">
        <v>3700574</v>
      </c>
      <c r="N969" s="166" t="str">
        <f>_xlfn.IFNA(VLOOKUP($C969,'20201102 Property'!C:C,1,FALSE),"FR")</f>
        <v>HLA-DQA1 allel 1 (lage resolutie)</v>
      </c>
    </row>
    <row r="970" spans="1:14" x14ac:dyDescent="0.45">
      <c r="A970" s="166" t="s">
        <v>2271</v>
      </c>
      <c r="B970" s="166" t="s">
        <v>2271</v>
      </c>
      <c r="C970" s="166" t="s">
        <v>2266</v>
      </c>
      <c r="D970" s="166" t="s">
        <v>185</v>
      </c>
      <c r="E970" s="166" t="s">
        <v>2524</v>
      </c>
      <c r="F970" s="166" t="s">
        <v>2798</v>
      </c>
      <c r="G970" s="166" t="s">
        <v>2524</v>
      </c>
      <c r="H970" s="166" t="s">
        <v>8852</v>
      </c>
      <c r="I970" s="166" t="s">
        <v>8852</v>
      </c>
      <c r="J970" s="166" t="s">
        <v>2269</v>
      </c>
      <c r="K970" s="166" t="s">
        <v>2271</v>
      </c>
      <c r="L970" s="166" t="s">
        <v>2524</v>
      </c>
      <c r="M970" s="166">
        <v>3700584</v>
      </c>
      <c r="N970" s="166" t="str">
        <f>_xlfn.IFNA(VLOOKUP($C970,'20201102 Property'!C:C,1,FALSE),"FR")</f>
        <v>HLA-DQA1 allel 2 (lage resolutie)</v>
      </c>
    </row>
    <row r="971" spans="1:14" x14ac:dyDescent="0.45">
      <c r="A971" s="166" t="s">
        <v>8225</v>
      </c>
      <c r="B971" s="166" t="s">
        <v>8225</v>
      </c>
      <c r="C971" s="166" t="s">
        <v>8350</v>
      </c>
      <c r="D971" s="166" t="s">
        <v>1357</v>
      </c>
      <c r="E971" s="166" t="s">
        <v>2524</v>
      </c>
      <c r="F971" s="166" t="s">
        <v>366</v>
      </c>
      <c r="G971" s="166" t="s">
        <v>2524</v>
      </c>
      <c r="H971" s="166" t="s">
        <v>2524</v>
      </c>
      <c r="I971" s="166" t="s">
        <v>2524</v>
      </c>
      <c r="J971" s="166" t="s">
        <v>8239</v>
      </c>
      <c r="K971" s="166" t="s">
        <v>8225</v>
      </c>
      <c r="L971" s="166" t="s">
        <v>2524</v>
      </c>
      <c r="M971" s="166">
        <v>7530334</v>
      </c>
      <c r="N971" s="166" t="str">
        <f>_xlfn.IFNA(VLOOKUP($C971,'20201102 Property'!C:C,1,FALSE),"FR")</f>
        <v>glstring HLA-DQA1</v>
      </c>
    </row>
    <row r="972" spans="1:14" x14ac:dyDescent="0.45">
      <c r="A972" s="166" t="s">
        <v>8219</v>
      </c>
      <c r="B972" s="166" t="s">
        <v>8219</v>
      </c>
      <c r="C972" s="166" t="s">
        <v>8308</v>
      </c>
      <c r="D972" s="166" t="s">
        <v>1357</v>
      </c>
      <c r="E972" s="166" t="s">
        <v>2524</v>
      </c>
      <c r="F972" s="166" t="s">
        <v>366</v>
      </c>
      <c r="G972" s="166" t="s">
        <v>102</v>
      </c>
      <c r="H972" s="166" t="s">
        <v>2524</v>
      </c>
      <c r="I972" s="166" t="s">
        <v>2524</v>
      </c>
      <c r="J972" s="166" t="s">
        <v>8235</v>
      </c>
      <c r="K972" s="166" t="s">
        <v>8219</v>
      </c>
      <c r="L972" s="166" t="s">
        <v>2524</v>
      </c>
      <c r="M972" s="166">
        <v>7356968</v>
      </c>
      <c r="N972" s="166" t="str">
        <f>_xlfn.IFNA(VLOOKUP($C972,'20201102 Property'!C:C,1,FALSE),"FR")</f>
        <v>IMGT databank</v>
      </c>
    </row>
    <row r="973" spans="1:14" x14ac:dyDescent="0.45">
      <c r="A973" s="166" t="s">
        <v>8220</v>
      </c>
      <c r="B973" s="166" t="s">
        <v>8220</v>
      </c>
      <c r="C973" s="166" t="s">
        <v>8309</v>
      </c>
      <c r="D973" s="166" t="s">
        <v>1357</v>
      </c>
      <c r="E973" s="166" t="s">
        <v>2524</v>
      </c>
      <c r="F973" s="166" t="s">
        <v>366</v>
      </c>
      <c r="G973" s="166" t="s">
        <v>102</v>
      </c>
      <c r="H973" s="166" t="s">
        <v>2524</v>
      </c>
      <c r="I973" s="166" t="s">
        <v>2524</v>
      </c>
      <c r="J973" s="166" t="s">
        <v>8236</v>
      </c>
      <c r="K973" s="166" t="s">
        <v>8220</v>
      </c>
      <c r="L973" s="166" t="s">
        <v>2524</v>
      </c>
      <c r="M973" s="166">
        <v>7357026</v>
      </c>
      <c r="N973" s="166" t="str">
        <f>_xlfn.IFNA(VLOOKUP($C973,'20201102 Property'!C:C,1,FALSE),"FR")</f>
        <v>MIA FORA softwareversie</v>
      </c>
    </row>
    <row r="974" spans="1:14" x14ac:dyDescent="0.45">
      <c r="A974" s="166" t="s">
        <v>8221</v>
      </c>
      <c r="B974" s="166" t="s">
        <v>8221</v>
      </c>
      <c r="C974" s="166" t="s">
        <v>8351</v>
      </c>
      <c r="D974" s="166" t="s">
        <v>1357</v>
      </c>
      <c r="E974" s="166" t="s">
        <v>2524</v>
      </c>
      <c r="F974" s="166" t="s">
        <v>366</v>
      </c>
      <c r="G974" s="166" t="s">
        <v>102</v>
      </c>
      <c r="H974" s="166" t="s">
        <v>2524</v>
      </c>
      <c r="I974" s="166" t="s">
        <v>2524</v>
      </c>
      <c r="J974" s="166" t="s">
        <v>8237</v>
      </c>
      <c r="K974" s="166" t="s">
        <v>8221</v>
      </c>
      <c r="L974" s="166" t="s">
        <v>2524</v>
      </c>
      <c r="M974" s="166">
        <v>7357096</v>
      </c>
      <c r="N974" s="166" t="str">
        <f>_xlfn.IFNA(VLOOKUP($C974,'20201102 Property'!C:C,1,FALSE),"FR")</f>
        <v>Ambiguïteiten HLA-DQA1 met NGS</v>
      </c>
    </row>
    <row r="975" spans="1:14" x14ac:dyDescent="0.45">
      <c r="A975" s="166" t="s">
        <v>8222</v>
      </c>
      <c r="B975" s="166" t="s">
        <v>8352</v>
      </c>
      <c r="C975" s="166" t="s">
        <v>8312</v>
      </c>
      <c r="D975" s="166" t="s">
        <v>1357</v>
      </c>
      <c r="E975" s="166" t="s">
        <v>2524</v>
      </c>
      <c r="F975" s="166" t="s">
        <v>366</v>
      </c>
      <c r="G975" s="166" t="s">
        <v>102</v>
      </c>
      <c r="H975" s="166" t="s">
        <v>2524</v>
      </c>
      <c r="I975" s="166" t="s">
        <v>2524</v>
      </c>
      <c r="J975" s="166" t="s">
        <v>8238</v>
      </c>
      <c r="K975" s="166" t="s">
        <v>8222</v>
      </c>
      <c r="L975" s="166" t="s">
        <v>2524</v>
      </c>
      <c r="M975" s="166">
        <v>7357146</v>
      </c>
      <c r="N975" s="166" t="str">
        <f>_xlfn.IFNA(VLOOKUP($C975,'20201102 Property'!C:C,1,FALSE),"FR")</f>
        <v>NGS commentaar</v>
      </c>
    </row>
    <row r="976" spans="1:14" x14ac:dyDescent="0.45">
      <c r="A976" s="166" t="s">
        <v>8226</v>
      </c>
      <c r="B976" s="166" t="s">
        <v>8353</v>
      </c>
      <c r="C976" s="166" t="s">
        <v>8354</v>
      </c>
      <c r="D976" s="166" t="s">
        <v>1357</v>
      </c>
      <c r="F976" s="166" t="s">
        <v>366</v>
      </c>
      <c r="G976" s="166" t="s">
        <v>102</v>
      </c>
      <c r="H976" s="166" t="s">
        <v>2524</v>
      </c>
      <c r="I976" s="166" t="s">
        <v>2524</v>
      </c>
      <c r="J976" s="166" t="s">
        <v>8241</v>
      </c>
      <c r="K976" s="166" t="s">
        <v>8226</v>
      </c>
      <c r="L976" s="166" t="s">
        <v>2524</v>
      </c>
      <c r="M976" s="166">
        <v>7356823</v>
      </c>
      <c r="N976" s="166" t="str">
        <f>_xlfn.IFNA(VLOOKUP($C976,'20201102 Property'!C:C,1,FALSE),"FR")</f>
        <v>HLA-DQB1 allel 1 (allelic resolutie)</v>
      </c>
    </row>
    <row r="977" spans="1:14" x14ac:dyDescent="0.45">
      <c r="A977" s="166" t="s">
        <v>8227</v>
      </c>
      <c r="B977" s="166" t="s">
        <v>8355</v>
      </c>
      <c r="C977" s="166" t="s">
        <v>8356</v>
      </c>
      <c r="D977" s="166" t="s">
        <v>1357</v>
      </c>
      <c r="F977" s="166" t="s">
        <v>366</v>
      </c>
      <c r="G977" s="166" t="s">
        <v>102</v>
      </c>
      <c r="H977" s="166" t="s">
        <v>2524</v>
      </c>
      <c r="I977" s="166" t="s">
        <v>2524</v>
      </c>
      <c r="J977" s="166" t="s">
        <v>8242</v>
      </c>
      <c r="K977" s="166" t="s">
        <v>8227</v>
      </c>
      <c r="L977" s="166" t="s">
        <v>2524</v>
      </c>
      <c r="M977" s="166">
        <v>7356829</v>
      </c>
      <c r="N977" s="166" t="str">
        <f>_xlfn.IFNA(VLOOKUP($C977,'20201102 Property'!C:C,1,FALSE),"FR")</f>
        <v>HLA-DQB1 allel 2 (allelic resolutie)</v>
      </c>
    </row>
    <row r="978" spans="1:14" x14ac:dyDescent="0.45">
      <c r="A978" s="166" t="s">
        <v>25</v>
      </c>
      <c r="B978" s="166" t="s">
        <v>6598</v>
      </c>
      <c r="C978" s="166" t="s">
        <v>332</v>
      </c>
      <c r="D978" s="166" t="s">
        <v>185</v>
      </c>
      <c r="E978" s="166" t="s">
        <v>2524</v>
      </c>
      <c r="F978" s="166" t="s">
        <v>366</v>
      </c>
      <c r="G978" s="166" t="s">
        <v>102</v>
      </c>
      <c r="H978" s="166" t="s">
        <v>8852</v>
      </c>
      <c r="I978" s="166" t="s">
        <v>8852</v>
      </c>
      <c r="J978" s="166" t="s">
        <v>1712</v>
      </c>
      <c r="K978" s="166" t="s">
        <v>25</v>
      </c>
      <c r="L978" s="166" t="s">
        <v>2524</v>
      </c>
      <c r="M978" s="166">
        <v>1512328</v>
      </c>
      <c r="N978" s="166" t="str">
        <f>_xlfn.IFNA(VLOOKUP($C978,'20201102 Property'!C:C,1,FALSE),"FR")</f>
        <v>HLA-DQB1 allel 1 (hoge resolutie)</v>
      </c>
    </row>
    <row r="979" spans="1:14" x14ac:dyDescent="0.45">
      <c r="A979" s="166" t="s">
        <v>249</v>
      </c>
      <c r="B979" s="166" t="s">
        <v>249</v>
      </c>
      <c r="C979" s="166" t="s">
        <v>6599</v>
      </c>
      <c r="D979" s="166" t="s">
        <v>185</v>
      </c>
      <c r="E979" s="166" t="s">
        <v>2524</v>
      </c>
      <c r="F979" s="166" t="s">
        <v>366</v>
      </c>
      <c r="G979" s="166" t="s">
        <v>2524</v>
      </c>
      <c r="H979" s="166" t="s">
        <v>2524</v>
      </c>
      <c r="I979" s="166" t="s">
        <v>2524</v>
      </c>
      <c r="J979" s="166" t="s">
        <v>1716</v>
      </c>
      <c r="K979" s="166" t="s">
        <v>249</v>
      </c>
      <c r="L979" s="166" t="s">
        <v>2524</v>
      </c>
      <c r="M979" s="166">
        <v>3099755</v>
      </c>
      <c r="N979" s="166" t="str">
        <f>_xlfn.IFNA(VLOOKUP($C979,'20201102 Property'!C:C,1,FALSE),"FR")</f>
        <v>Groepselectie DQB1HR1</v>
      </c>
    </row>
    <row r="980" spans="1:14" x14ac:dyDescent="0.45">
      <c r="A980" s="166" t="s">
        <v>1326</v>
      </c>
      <c r="B980" s="166" t="s">
        <v>1326</v>
      </c>
      <c r="C980" s="166" t="s">
        <v>6600</v>
      </c>
      <c r="D980" s="166" t="s">
        <v>1357</v>
      </c>
      <c r="E980" s="166" t="s">
        <v>2524</v>
      </c>
      <c r="F980" s="166" t="s">
        <v>366</v>
      </c>
      <c r="G980" s="166" t="s">
        <v>2524</v>
      </c>
      <c r="H980" s="166" t="s">
        <v>2524</v>
      </c>
      <c r="I980" s="166" t="s">
        <v>2524</v>
      </c>
      <c r="J980" s="166" t="s">
        <v>1722</v>
      </c>
      <c r="K980" s="166" t="s">
        <v>1326</v>
      </c>
      <c r="L980" s="166" t="s">
        <v>2524</v>
      </c>
      <c r="M980" s="166">
        <v>3134784</v>
      </c>
      <c r="N980" s="166" t="str">
        <f>_xlfn.IFNA(VLOOKUP($C980,'20201102 Property'!C:C,1,FALSE),"FR")</f>
        <v>Conclusie DQB1 allel 1</v>
      </c>
    </row>
    <row r="981" spans="1:14" x14ac:dyDescent="0.45">
      <c r="A981" s="166" t="s">
        <v>1328</v>
      </c>
      <c r="B981" s="166" t="s">
        <v>1328</v>
      </c>
      <c r="C981" s="166" t="s">
        <v>8579</v>
      </c>
      <c r="D981" s="166" t="s">
        <v>1357</v>
      </c>
      <c r="E981" s="166" t="s">
        <v>2524</v>
      </c>
      <c r="F981" s="166" t="s">
        <v>366</v>
      </c>
      <c r="G981" s="166" t="s">
        <v>2524</v>
      </c>
      <c r="H981" s="166" t="s">
        <v>8852</v>
      </c>
      <c r="I981" s="166" t="s">
        <v>8852</v>
      </c>
      <c r="J981" s="166" t="s">
        <v>1724</v>
      </c>
      <c r="K981" s="166" t="s">
        <v>1328</v>
      </c>
      <c r="L981" s="166" t="s">
        <v>2524</v>
      </c>
      <c r="M981" s="166">
        <v>3134832</v>
      </c>
      <c r="N981" s="166" t="str">
        <f>_xlfn.IFNA(VLOOKUP($C981,'20201102 Property'!C:C,1,FALSE),"FR")</f>
        <v>HLA-DQB1 allel 1</v>
      </c>
    </row>
    <row r="982" spans="1:14" x14ac:dyDescent="0.45">
      <c r="A982" s="166" t="s">
        <v>26</v>
      </c>
      <c r="B982" s="166" t="s">
        <v>6601</v>
      </c>
      <c r="C982" s="166" t="s">
        <v>333</v>
      </c>
      <c r="D982" s="166" t="s">
        <v>185</v>
      </c>
      <c r="E982" s="166" t="s">
        <v>2524</v>
      </c>
      <c r="F982" s="166" t="s">
        <v>366</v>
      </c>
      <c r="G982" s="166" t="s">
        <v>102</v>
      </c>
      <c r="H982" s="166" t="s">
        <v>8852</v>
      </c>
      <c r="I982" s="166" t="s">
        <v>8852</v>
      </c>
      <c r="J982" s="166" t="s">
        <v>1713</v>
      </c>
      <c r="K982" s="166" t="s">
        <v>26</v>
      </c>
      <c r="L982" s="166" t="s">
        <v>2524</v>
      </c>
      <c r="M982" s="166">
        <v>1512337</v>
      </c>
      <c r="N982" s="166" t="str">
        <f>_xlfn.IFNA(VLOOKUP($C982,'20201102 Property'!C:C,1,FALSE),"FR")</f>
        <v>HLA-DQB1 allel 2 (hoge resolutie)</v>
      </c>
    </row>
    <row r="983" spans="1:14" x14ac:dyDescent="0.45">
      <c r="A983" s="166" t="s">
        <v>250</v>
      </c>
      <c r="B983" s="166" t="s">
        <v>250</v>
      </c>
      <c r="C983" s="166" t="s">
        <v>6602</v>
      </c>
      <c r="D983" s="166" t="s">
        <v>185</v>
      </c>
      <c r="E983" s="166" t="s">
        <v>2524</v>
      </c>
      <c r="F983" s="166" t="s">
        <v>366</v>
      </c>
      <c r="G983" s="166" t="s">
        <v>2524</v>
      </c>
      <c r="H983" s="166" t="s">
        <v>2524</v>
      </c>
      <c r="I983" s="166" t="s">
        <v>2524</v>
      </c>
      <c r="J983" s="166" t="s">
        <v>1717</v>
      </c>
      <c r="K983" s="166" t="s">
        <v>250</v>
      </c>
      <c r="L983" s="166" t="s">
        <v>2524</v>
      </c>
      <c r="M983" s="166">
        <v>3099772</v>
      </c>
      <c r="N983" s="166" t="str">
        <f>_xlfn.IFNA(VLOOKUP($C983,'20201102 Property'!C:C,1,FALSE),"FR")</f>
        <v>Groepselectie DQB1HR2</v>
      </c>
    </row>
    <row r="984" spans="1:14" x14ac:dyDescent="0.45">
      <c r="A984" s="166" t="s">
        <v>1327</v>
      </c>
      <c r="B984" s="166" t="s">
        <v>1327</v>
      </c>
      <c r="C984" s="166" t="s">
        <v>6603</v>
      </c>
      <c r="D984" s="166" t="s">
        <v>1357</v>
      </c>
      <c r="E984" s="166" t="s">
        <v>2524</v>
      </c>
      <c r="F984" s="166" t="s">
        <v>366</v>
      </c>
      <c r="G984" s="166" t="s">
        <v>2524</v>
      </c>
      <c r="H984" s="166" t="s">
        <v>2524</v>
      </c>
      <c r="I984" s="166" t="s">
        <v>2524</v>
      </c>
      <c r="J984" s="166" t="s">
        <v>1723</v>
      </c>
      <c r="K984" s="166" t="s">
        <v>1327</v>
      </c>
      <c r="L984" s="166" t="s">
        <v>2524</v>
      </c>
      <c r="M984" s="166">
        <v>3134789</v>
      </c>
      <c r="N984" s="166" t="str">
        <f>_xlfn.IFNA(VLOOKUP($C984,'20201102 Property'!C:C,1,FALSE),"FR")</f>
        <v>Conclusie DQB1 allel 2</v>
      </c>
    </row>
    <row r="985" spans="1:14" x14ac:dyDescent="0.45">
      <c r="A985" s="166" t="s">
        <v>1329</v>
      </c>
      <c r="B985" s="166" t="s">
        <v>1329</v>
      </c>
      <c r="C985" s="166" t="s">
        <v>8580</v>
      </c>
      <c r="D985" s="166" t="s">
        <v>1357</v>
      </c>
      <c r="E985" s="166" t="s">
        <v>2524</v>
      </c>
      <c r="F985" s="166" t="s">
        <v>366</v>
      </c>
      <c r="G985" s="166" t="s">
        <v>2524</v>
      </c>
      <c r="H985" s="166" t="s">
        <v>8852</v>
      </c>
      <c r="I985" s="166" t="s">
        <v>8852</v>
      </c>
      <c r="J985" s="166" t="s">
        <v>1725</v>
      </c>
      <c r="K985" s="166" t="s">
        <v>1329</v>
      </c>
      <c r="L985" s="166" t="s">
        <v>2524</v>
      </c>
      <c r="M985" s="166">
        <v>3134823</v>
      </c>
      <c r="N985" s="166" t="str">
        <f>_xlfn.IFNA(VLOOKUP($C985,'20201102 Property'!C:C,1,FALSE),"FR")</f>
        <v>HLA-DQB1 allel 2</v>
      </c>
    </row>
    <row r="986" spans="1:14" x14ac:dyDescent="0.45">
      <c r="A986" s="166" t="s">
        <v>111</v>
      </c>
      <c r="B986" s="166" t="s">
        <v>111</v>
      </c>
      <c r="C986" s="166" t="s">
        <v>1308</v>
      </c>
      <c r="D986" s="166" t="s">
        <v>1357</v>
      </c>
      <c r="E986" s="166" t="s">
        <v>2524</v>
      </c>
      <c r="F986" s="166" t="s">
        <v>366</v>
      </c>
      <c r="G986" s="166" t="s">
        <v>2524</v>
      </c>
      <c r="H986" s="166" t="s">
        <v>2524</v>
      </c>
      <c r="I986" s="166" t="s">
        <v>2524</v>
      </c>
      <c r="J986" s="166" t="s">
        <v>2524</v>
      </c>
      <c r="K986" s="166" t="s">
        <v>111</v>
      </c>
      <c r="L986" s="166" t="s">
        <v>2524</v>
      </c>
      <c r="M986" s="166">
        <v>1516263</v>
      </c>
      <c r="N986" s="166" t="str">
        <f>_xlfn.IFNA(VLOOKUP($C986,'20201102 Property'!C:C,1,FALSE),"FR")</f>
        <v>HLA-DQB1</v>
      </c>
    </row>
    <row r="987" spans="1:14" x14ac:dyDescent="0.45">
      <c r="A987" s="166" t="s">
        <v>1255</v>
      </c>
      <c r="B987" s="166" t="s">
        <v>6604</v>
      </c>
      <c r="C987" s="166" t="s">
        <v>6604</v>
      </c>
      <c r="D987" s="166" t="s">
        <v>185</v>
      </c>
      <c r="E987" s="166" t="s">
        <v>2524</v>
      </c>
      <c r="F987" s="166" t="s">
        <v>366</v>
      </c>
      <c r="G987" s="166" t="s">
        <v>2524</v>
      </c>
      <c r="H987" s="166" t="s">
        <v>2524</v>
      </c>
      <c r="I987" s="166" t="s">
        <v>2524</v>
      </c>
      <c r="J987" s="166" t="s">
        <v>2042</v>
      </c>
      <c r="K987" s="166" t="s">
        <v>1255</v>
      </c>
      <c r="L987" s="166" t="s">
        <v>2524</v>
      </c>
      <c r="M987" s="166">
        <v>3101615</v>
      </c>
      <c r="N987" s="166" t="str">
        <f>_xlfn.IFNA(VLOOKUP($C987,'20201102 Property'!C:C,1,FALSE),"FR")</f>
        <v>DQB1m1 ext</v>
      </c>
    </row>
    <row r="988" spans="1:14" x14ac:dyDescent="0.45">
      <c r="A988" s="166" t="s">
        <v>8703</v>
      </c>
      <c r="B988" s="166" t="s">
        <v>8760</v>
      </c>
      <c r="C988" s="166" t="s">
        <v>1619</v>
      </c>
      <c r="D988" s="166" t="s">
        <v>185</v>
      </c>
      <c r="E988" s="166" t="s">
        <v>2524</v>
      </c>
      <c r="F988" s="166" t="s">
        <v>2798</v>
      </c>
      <c r="G988" s="166" t="s">
        <v>2524</v>
      </c>
      <c r="H988" s="166" t="s">
        <v>8852</v>
      </c>
      <c r="I988" s="166" t="s">
        <v>8852</v>
      </c>
      <c r="J988" s="166" t="s">
        <v>8819</v>
      </c>
      <c r="K988" s="166" t="s">
        <v>8703</v>
      </c>
      <c r="L988" s="166" t="s">
        <v>2524</v>
      </c>
      <c r="M988" s="166">
        <v>8823147</v>
      </c>
      <c r="N988" s="166" t="str">
        <f>_xlfn.IFNA(VLOOKUP($C988,'20201102 Property'!C:C,1,FALSE),"FR")</f>
        <v>HLA-DQB1 allel 1 (lage resolutie)</v>
      </c>
    </row>
    <row r="989" spans="1:14" x14ac:dyDescent="0.45">
      <c r="A989" s="166" t="s">
        <v>192</v>
      </c>
      <c r="B989" s="166" t="s">
        <v>6605</v>
      </c>
      <c r="C989" s="166" t="s">
        <v>1364</v>
      </c>
      <c r="D989" s="166" t="s">
        <v>185</v>
      </c>
      <c r="E989" s="166" t="s">
        <v>2524</v>
      </c>
      <c r="F989" s="166" t="s">
        <v>366</v>
      </c>
      <c r="G989" s="166" t="s">
        <v>2524</v>
      </c>
      <c r="H989" s="166" t="s">
        <v>8852</v>
      </c>
      <c r="I989" s="166" t="s">
        <v>8852</v>
      </c>
      <c r="J989" s="166" t="s">
        <v>1653</v>
      </c>
      <c r="K989" s="166" t="s">
        <v>192</v>
      </c>
      <c r="L989" s="166" t="s">
        <v>2524</v>
      </c>
      <c r="M989" s="166">
        <v>3099519</v>
      </c>
      <c r="N989" s="166" t="str">
        <f>_xlfn.IFNA(VLOOKUP($C989,'20201102 Property'!C:C,1,FALSE),"FR")</f>
        <v>HLA-DQB1 allel 1 (match det.)</v>
      </c>
    </row>
    <row r="990" spans="1:14" x14ac:dyDescent="0.45">
      <c r="A990" s="166" t="s">
        <v>1399</v>
      </c>
      <c r="B990" s="166" t="s">
        <v>6606</v>
      </c>
      <c r="C990" s="166" t="s">
        <v>1364</v>
      </c>
      <c r="D990" s="166" t="s">
        <v>185</v>
      </c>
      <c r="E990" s="166" t="s">
        <v>2524</v>
      </c>
      <c r="F990" s="166" t="s">
        <v>366</v>
      </c>
      <c r="G990" s="166" t="s">
        <v>2524</v>
      </c>
      <c r="H990" s="166" t="s">
        <v>8852</v>
      </c>
      <c r="I990" s="166" t="s">
        <v>8852</v>
      </c>
      <c r="J990" s="166" t="s">
        <v>1714</v>
      </c>
      <c r="K990" s="166" t="s">
        <v>1399</v>
      </c>
      <c r="L990" s="166" t="s">
        <v>2524</v>
      </c>
      <c r="M990" s="166">
        <v>3183119</v>
      </c>
      <c r="N990" s="166" t="str">
        <f>_xlfn.IFNA(VLOOKUP($C990,'20201102 Property'!C:C,1,FALSE),"FR")</f>
        <v>HLA-DQB1 allel 1 (match det.)</v>
      </c>
    </row>
    <row r="991" spans="1:14" x14ac:dyDescent="0.45">
      <c r="A991" s="166" t="s">
        <v>1256</v>
      </c>
      <c r="B991" s="166" t="s">
        <v>6607</v>
      </c>
      <c r="C991" s="166" t="s">
        <v>6607</v>
      </c>
      <c r="D991" s="166" t="s">
        <v>185</v>
      </c>
      <c r="E991" s="166" t="s">
        <v>2524</v>
      </c>
      <c r="F991" s="166" t="s">
        <v>366</v>
      </c>
      <c r="G991" s="166" t="s">
        <v>2524</v>
      </c>
      <c r="H991" s="166" t="s">
        <v>2524</v>
      </c>
      <c r="I991" s="166" t="s">
        <v>2524</v>
      </c>
      <c r="J991" s="166" t="s">
        <v>2043</v>
      </c>
      <c r="K991" s="166" t="s">
        <v>1256</v>
      </c>
      <c r="L991" s="166" t="s">
        <v>2524</v>
      </c>
      <c r="M991" s="166">
        <v>3101620</v>
      </c>
      <c r="N991" s="166" t="str">
        <f>_xlfn.IFNA(VLOOKUP($C991,'20201102 Property'!C:C,1,FALSE),"FR")</f>
        <v>DQB1m2 ext</v>
      </c>
    </row>
    <row r="992" spans="1:14" x14ac:dyDescent="0.45">
      <c r="A992" s="166" t="s">
        <v>8704</v>
      </c>
      <c r="B992" s="166" t="s">
        <v>8761</v>
      </c>
      <c r="C992" s="166" t="s">
        <v>1620</v>
      </c>
      <c r="D992" s="166" t="s">
        <v>185</v>
      </c>
      <c r="E992" s="166" t="s">
        <v>2524</v>
      </c>
      <c r="F992" s="166" t="s">
        <v>2798</v>
      </c>
      <c r="G992" s="166" t="s">
        <v>2524</v>
      </c>
      <c r="H992" s="166" t="s">
        <v>8852</v>
      </c>
      <c r="I992" s="166" t="s">
        <v>8852</v>
      </c>
      <c r="J992" s="166" t="s">
        <v>8820</v>
      </c>
      <c r="K992" s="166" t="s">
        <v>8704</v>
      </c>
      <c r="L992" s="166" t="s">
        <v>2524</v>
      </c>
      <c r="M992" s="166">
        <v>8823154</v>
      </c>
      <c r="N992" s="166" t="str">
        <f>_xlfn.IFNA(VLOOKUP($C992,'20201102 Property'!C:C,1,FALSE),"FR")</f>
        <v>HLA-DQB1 allel 2 (lage resolutie)</v>
      </c>
    </row>
    <row r="993" spans="1:14" x14ac:dyDescent="0.45">
      <c r="A993" s="166" t="s">
        <v>193</v>
      </c>
      <c r="B993" s="166" t="s">
        <v>6608</v>
      </c>
      <c r="C993" s="166" t="s">
        <v>1365</v>
      </c>
      <c r="D993" s="166" t="s">
        <v>185</v>
      </c>
      <c r="E993" s="166" t="s">
        <v>2524</v>
      </c>
      <c r="F993" s="166" t="s">
        <v>366</v>
      </c>
      <c r="G993" s="166" t="s">
        <v>2524</v>
      </c>
      <c r="H993" s="166" t="s">
        <v>8852</v>
      </c>
      <c r="I993" s="166" t="s">
        <v>8852</v>
      </c>
      <c r="J993" s="166" t="s">
        <v>1654</v>
      </c>
      <c r="K993" s="166" t="s">
        <v>193</v>
      </c>
      <c r="L993" s="166" t="s">
        <v>2524</v>
      </c>
      <c r="M993" s="166">
        <v>3099542</v>
      </c>
      <c r="N993" s="166" t="str">
        <f>_xlfn.IFNA(VLOOKUP($C993,'20201102 Property'!C:C,1,FALSE),"FR")</f>
        <v>HLA-DQB1 allel 2 (match det.)</v>
      </c>
    </row>
    <row r="994" spans="1:14" x14ac:dyDescent="0.45">
      <c r="A994" s="166" t="s">
        <v>1400</v>
      </c>
      <c r="B994" s="166" t="s">
        <v>6609</v>
      </c>
      <c r="C994" s="166" t="s">
        <v>1365</v>
      </c>
      <c r="D994" s="166" t="s">
        <v>185</v>
      </c>
      <c r="E994" s="166" t="s">
        <v>2524</v>
      </c>
      <c r="F994" s="166" t="s">
        <v>366</v>
      </c>
      <c r="G994" s="166" t="s">
        <v>2524</v>
      </c>
      <c r="H994" s="166" t="s">
        <v>8852</v>
      </c>
      <c r="I994" s="166" t="s">
        <v>8852</v>
      </c>
      <c r="J994" s="166" t="s">
        <v>1715</v>
      </c>
      <c r="K994" s="166" t="s">
        <v>1400</v>
      </c>
      <c r="L994" s="166" t="s">
        <v>2524</v>
      </c>
      <c r="M994" s="166">
        <v>3183125</v>
      </c>
      <c r="N994" s="166" t="str">
        <f>_xlfn.IFNA(VLOOKUP($C994,'20201102 Property'!C:C,1,FALSE),"FR")</f>
        <v>HLA-DQB1 allel 2 (match det.)</v>
      </c>
    </row>
    <row r="995" spans="1:14" x14ac:dyDescent="0.45">
      <c r="A995" s="166" t="s">
        <v>1405</v>
      </c>
      <c r="B995" s="166" t="s">
        <v>1405</v>
      </c>
      <c r="C995" s="166" t="s">
        <v>1412</v>
      </c>
      <c r="D995" s="166" t="s">
        <v>1357</v>
      </c>
      <c r="E995" s="166" t="s">
        <v>2524</v>
      </c>
      <c r="F995" s="166" t="s">
        <v>366</v>
      </c>
      <c r="G995" s="166" t="s">
        <v>2524</v>
      </c>
      <c r="H995" s="166" t="s">
        <v>8852</v>
      </c>
      <c r="I995" s="166" t="s">
        <v>8852</v>
      </c>
      <c r="J995" s="166" t="s">
        <v>1655</v>
      </c>
      <c r="K995" s="166" t="s">
        <v>1405</v>
      </c>
      <c r="L995" s="166" t="s">
        <v>2524</v>
      </c>
      <c r="M995" s="166">
        <v>3137972</v>
      </c>
      <c r="N995" s="166" t="str">
        <f>_xlfn.IFNA(VLOOKUP($C995,'20201102 Property'!C:C,1,FALSE),"FR")</f>
        <v>HLA-DQB1 (lage resolutie)</v>
      </c>
    </row>
    <row r="996" spans="1:14" x14ac:dyDescent="0.45">
      <c r="A996" s="166" t="s">
        <v>15</v>
      </c>
      <c r="B996" s="166" t="s">
        <v>6610</v>
      </c>
      <c r="C996" s="166" t="s">
        <v>1619</v>
      </c>
      <c r="D996" s="166" t="s">
        <v>185</v>
      </c>
      <c r="E996" s="166" t="s">
        <v>2524</v>
      </c>
      <c r="F996" s="166" t="s">
        <v>2798</v>
      </c>
      <c r="G996" s="166" t="s">
        <v>102</v>
      </c>
      <c r="H996" s="166" t="s">
        <v>8852</v>
      </c>
      <c r="I996" s="166" t="s">
        <v>8852</v>
      </c>
      <c r="J996" s="166" t="s">
        <v>1651</v>
      </c>
      <c r="K996" s="166" t="s">
        <v>15</v>
      </c>
      <c r="L996" s="166" t="s">
        <v>2524</v>
      </c>
      <c r="M996" s="166">
        <v>378</v>
      </c>
      <c r="N996" s="166" t="str">
        <f>_xlfn.IFNA(VLOOKUP($C996,'20201102 Property'!C:C,1,FALSE),"FR")</f>
        <v>HLA-DQB1 allel 1 (lage resolutie)</v>
      </c>
    </row>
    <row r="997" spans="1:14" x14ac:dyDescent="0.45">
      <c r="A997" s="166" t="s">
        <v>16</v>
      </c>
      <c r="B997" s="166" t="s">
        <v>6611</v>
      </c>
      <c r="C997" s="166" t="s">
        <v>1620</v>
      </c>
      <c r="D997" s="166" t="s">
        <v>185</v>
      </c>
      <c r="E997" s="166" t="s">
        <v>2524</v>
      </c>
      <c r="F997" s="166" t="s">
        <v>2798</v>
      </c>
      <c r="G997" s="166" t="s">
        <v>102</v>
      </c>
      <c r="H997" s="166" t="s">
        <v>8852</v>
      </c>
      <c r="I997" s="166" t="s">
        <v>8852</v>
      </c>
      <c r="J997" s="166" t="s">
        <v>1652</v>
      </c>
      <c r="K997" s="166" t="s">
        <v>16</v>
      </c>
      <c r="L997" s="166" t="s">
        <v>2524</v>
      </c>
      <c r="M997" s="166">
        <v>381</v>
      </c>
      <c r="N997" s="166" t="str">
        <f>_xlfn.IFNA(VLOOKUP($C997,'20201102 Property'!C:C,1,FALSE),"FR")</f>
        <v>HLA-DQB1 allel 2 (lage resolutie)</v>
      </c>
    </row>
    <row r="998" spans="1:14" x14ac:dyDescent="0.45">
      <c r="A998" s="166" t="s">
        <v>8232</v>
      </c>
      <c r="B998" s="166" t="s">
        <v>8232</v>
      </c>
      <c r="C998" s="166" t="s">
        <v>8357</v>
      </c>
      <c r="D998" s="166" t="s">
        <v>1357</v>
      </c>
      <c r="E998" s="166" t="s">
        <v>2524</v>
      </c>
      <c r="F998" s="166" t="s">
        <v>366</v>
      </c>
      <c r="G998" s="166" t="s">
        <v>2524</v>
      </c>
      <c r="H998" s="166" t="s">
        <v>2524</v>
      </c>
      <c r="I998" s="166" t="s">
        <v>2524</v>
      </c>
      <c r="J998" s="166" t="s">
        <v>8566</v>
      </c>
      <c r="K998" s="166" t="s">
        <v>8232</v>
      </c>
      <c r="L998" s="166" t="s">
        <v>2524</v>
      </c>
      <c r="M998" s="166">
        <v>7530340</v>
      </c>
      <c r="N998" s="166" t="str">
        <f>_xlfn.IFNA(VLOOKUP($C998,'20201102 Property'!C:C,1,FALSE),"FR")</f>
        <v>glstring HLA-DQB1</v>
      </c>
    </row>
    <row r="999" spans="1:14" x14ac:dyDescent="0.45">
      <c r="A999" s="166" t="s">
        <v>8228</v>
      </c>
      <c r="B999" s="166" t="s">
        <v>8228</v>
      </c>
      <c r="C999" s="166" t="s">
        <v>8308</v>
      </c>
      <c r="D999" s="166" t="s">
        <v>1357</v>
      </c>
      <c r="E999" s="166" t="s">
        <v>2524</v>
      </c>
      <c r="F999" s="166" t="s">
        <v>366</v>
      </c>
      <c r="G999" s="166" t="s">
        <v>102</v>
      </c>
      <c r="H999" s="166" t="s">
        <v>2524</v>
      </c>
      <c r="I999" s="166" t="s">
        <v>2524</v>
      </c>
      <c r="J999" s="166" t="s">
        <v>8243</v>
      </c>
      <c r="K999" s="166" t="s">
        <v>8228</v>
      </c>
      <c r="L999" s="166" t="s">
        <v>2524</v>
      </c>
      <c r="M999" s="166">
        <v>7356973</v>
      </c>
      <c r="N999" s="166" t="str">
        <f>_xlfn.IFNA(VLOOKUP($C999,'20201102 Property'!C:C,1,FALSE),"FR")</f>
        <v>IMGT databank</v>
      </c>
    </row>
    <row r="1000" spans="1:14" x14ac:dyDescent="0.45">
      <c r="A1000" s="166" t="s">
        <v>8229</v>
      </c>
      <c r="B1000" s="166" t="s">
        <v>8229</v>
      </c>
      <c r="C1000" s="166" t="s">
        <v>8309</v>
      </c>
      <c r="D1000" s="166" t="s">
        <v>1357</v>
      </c>
      <c r="E1000" s="166" t="s">
        <v>2524</v>
      </c>
      <c r="F1000" s="166" t="s">
        <v>366</v>
      </c>
      <c r="G1000" s="166" t="s">
        <v>102</v>
      </c>
      <c r="H1000" s="166" t="s">
        <v>2524</v>
      </c>
      <c r="I1000" s="166" t="s">
        <v>2524</v>
      </c>
      <c r="J1000" s="166" t="s">
        <v>8244</v>
      </c>
      <c r="K1000" s="166" t="s">
        <v>8229</v>
      </c>
      <c r="L1000" s="166" t="s">
        <v>2524</v>
      </c>
      <c r="M1000" s="166">
        <v>7357031</v>
      </c>
      <c r="N1000" s="166" t="str">
        <f>_xlfn.IFNA(VLOOKUP($C1000,'20201102 Property'!C:C,1,FALSE),"FR")</f>
        <v>MIA FORA softwareversie</v>
      </c>
    </row>
    <row r="1001" spans="1:14" x14ac:dyDescent="0.45">
      <c r="A1001" s="166" t="s">
        <v>8230</v>
      </c>
      <c r="B1001" s="166" t="s">
        <v>8230</v>
      </c>
      <c r="C1001" s="166" t="s">
        <v>8358</v>
      </c>
      <c r="D1001" s="166" t="s">
        <v>1357</v>
      </c>
      <c r="E1001" s="166" t="s">
        <v>2524</v>
      </c>
      <c r="F1001" s="166" t="s">
        <v>366</v>
      </c>
      <c r="G1001" s="166" t="s">
        <v>102</v>
      </c>
      <c r="H1001" s="166" t="s">
        <v>2524</v>
      </c>
      <c r="I1001" s="166" t="s">
        <v>2524</v>
      </c>
      <c r="J1001" s="166" t="s">
        <v>8245</v>
      </c>
      <c r="K1001" s="166" t="s">
        <v>8230</v>
      </c>
      <c r="L1001" s="166" t="s">
        <v>2524</v>
      </c>
      <c r="M1001" s="166">
        <v>7357101</v>
      </c>
      <c r="N1001" s="166" t="str">
        <f>_xlfn.IFNA(VLOOKUP($C1001,'20201102 Property'!C:C,1,FALSE),"FR")</f>
        <v>Ambiguïteiten HLA-DQB1 met NGS</v>
      </c>
    </row>
    <row r="1002" spans="1:14" x14ac:dyDescent="0.45">
      <c r="A1002" s="166" t="s">
        <v>8231</v>
      </c>
      <c r="B1002" s="166" t="s">
        <v>8359</v>
      </c>
      <c r="C1002" s="166" t="s">
        <v>8312</v>
      </c>
      <c r="D1002" s="166" t="s">
        <v>1357</v>
      </c>
      <c r="E1002" s="166" t="s">
        <v>2524</v>
      </c>
      <c r="F1002" s="166" t="s">
        <v>366</v>
      </c>
      <c r="G1002" s="166" t="s">
        <v>102</v>
      </c>
      <c r="H1002" s="166" t="s">
        <v>2524</v>
      </c>
      <c r="I1002" s="166" t="s">
        <v>2524</v>
      </c>
      <c r="J1002" s="166" t="s">
        <v>8246</v>
      </c>
      <c r="K1002" s="166" t="s">
        <v>8231</v>
      </c>
      <c r="L1002" s="166" t="s">
        <v>2524</v>
      </c>
      <c r="M1002" s="166">
        <v>7357152</v>
      </c>
      <c r="N1002" s="166" t="str">
        <f>_xlfn.IFNA(VLOOKUP($C1002,'20201102 Property'!C:C,1,FALSE),"FR")</f>
        <v>NGS commentaar</v>
      </c>
    </row>
    <row r="1003" spans="1:14" x14ac:dyDescent="0.45">
      <c r="A1003" s="166" t="s">
        <v>4681</v>
      </c>
      <c r="B1003" s="166" t="s">
        <v>4681</v>
      </c>
      <c r="C1003" s="166" t="s">
        <v>6612</v>
      </c>
      <c r="D1003" s="166" t="s">
        <v>1357</v>
      </c>
      <c r="E1003" s="166" t="s">
        <v>2524</v>
      </c>
      <c r="F1003" s="166" t="s">
        <v>366</v>
      </c>
      <c r="G1003" s="166" t="s">
        <v>2524</v>
      </c>
      <c r="H1003" s="166" t="s">
        <v>2524</v>
      </c>
      <c r="I1003" s="166" t="s">
        <v>2524</v>
      </c>
      <c r="J1003" s="166" t="s">
        <v>2524</v>
      </c>
      <c r="K1003" s="166" t="s">
        <v>4681</v>
      </c>
      <c r="L1003" s="166" t="s">
        <v>2524</v>
      </c>
      <c r="M1003" s="166">
        <v>3426313</v>
      </c>
      <c r="N1003" s="166" t="str">
        <f>_xlfn.IFNA(VLOOKUP($C1003,'20201102 Property'!C:C,1,FALSE),"FR")</f>
        <v>Reagens DQBG01</v>
      </c>
    </row>
    <row r="1004" spans="1:14" x14ac:dyDescent="0.45">
      <c r="A1004" s="166" t="s">
        <v>4682</v>
      </c>
      <c r="B1004" s="166" t="s">
        <v>4682</v>
      </c>
      <c r="C1004" s="166" t="s">
        <v>6613</v>
      </c>
      <c r="D1004" s="166" t="s">
        <v>1357</v>
      </c>
      <c r="E1004" s="166" t="s">
        <v>2524</v>
      </c>
      <c r="F1004" s="166" t="s">
        <v>366</v>
      </c>
      <c r="G1004" s="166" t="s">
        <v>2524</v>
      </c>
      <c r="H1004" s="166" t="s">
        <v>2524</v>
      </c>
      <c r="I1004" s="166" t="s">
        <v>2524</v>
      </c>
      <c r="J1004" s="166" t="s">
        <v>2524</v>
      </c>
      <c r="K1004" s="166" t="s">
        <v>4682</v>
      </c>
      <c r="L1004" s="166" t="s">
        <v>2524</v>
      </c>
      <c r="M1004" s="166">
        <v>3426318</v>
      </c>
      <c r="N1004" s="166" t="str">
        <f>_xlfn.IFNA(VLOOKUP($C1004,'20201102 Property'!C:C,1,FALSE),"FR")</f>
        <v>Reagens DQBG02</v>
      </c>
    </row>
    <row r="1005" spans="1:14" x14ac:dyDescent="0.45">
      <c r="A1005" s="166" t="s">
        <v>4683</v>
      </c>
      <c r="B1005" s="166" t="s">
        <v>4683</v>
      </c>
      <c r="C1005" s="166" t="s">
        <v>6614</v>
      </c>
      <c r="D1005" s="166" t="s">
        <v>1357</v>
      </c>
      <c r="E1005" s="166" t="s">
        <v>2524</v>
      </c>
      <c r="F1005" s="166" t="s">
        <v>366</v>
      </c>
      <c r="G1005" s="166" t="s">
        <v>2524</v>
      </c>
      <c r="H1005" s="166" t="s">
        <v>2524</v>
      </c>
      <c r="I1005" s="166" t="s">
        <v>2524</v>
      </c>
      <c r="J1005" s="166" t="s">
        <v>2524</v>
      </c>
      <c r="K1005" s="166" t="s">
        <v>4683</v>
      </c>
      <c r="L1005" s="166" t="s">
        <v>2524</v>
      </c>
      <c r="M1005" s="166">
        <v>3426323</v>
      </c>
      <c r="N1005" s="166" t="str">
        <f>_xlfn.IFNA(VLOOKUP($C1005,'20201102 Property'!C:C,1,FALSE),"FR")</f>
        <v>Reagens DQBG03</v>
      </c>
    </row>
    <row r="1006" spans="1:14" x14ac:dyDescent="0.45">
      <c r="A1006" s="166" t="s">
        <v>4684</v>
      </c>
      <c r="B1006" s="166" t="s">
        <v>4684</v>
      </c>
      <c r="C1006" s="166" t="s">
        <v>6615</v>
      </c>
      <c r="D1006" s="166" t="s">
        <v>1357</v>
      </c>
      <c r="E1006" s="166" t="s">
        <v>2524</v>
      </c>
      <c r="F1006" s="166" t="s">
        <v>366</v>
      </c>
      <c r="G1006" s="166" t="s">
        <v>2524</v>
      </c>
      <c r="H1006" s="166" t="s">
        <v>2524</v>
      </c>
      <c r="I1006" s="166" t="s">
        <v>2524</v>
      </c>
      <c r="J1006" s="166" t="s">
        <v>2524</v>
      </c>
      <c r="K1006" s="166" t="s">
        <v>4684</v>
      </c>
      <c r="L1006" s="166" t="s">
        <v>2524</v>
      </c>
      <c r="M1006" s="166">
        <v>3426328</v>
      </c>
      <c r="N1006" s="166" t="str">
        <f>_xlfn.IFNA(VLOOKUP($C1006,'20201102 Property'!C:C,1,FALSE),"FR")</f>
        <v>Reagens DQBG04</v>
      </c>
    </row>
    <row r="1007" spans="1:14" x14ac:dyDescent="0.45">
      <c r="A1007" s="166" t="s">
        <v>4685</v>
      </c>
      <c r="B1007" s="166" t="s">
        <v>4685</v>
      </c>
      <c r="C1007" s="166" t="s">
        <v>6616</v>
      </c>
      <c r="D1007" s="166" t="s">
        <v>1357</v>
      </c>
      <c r="E1007" s="166" t="s">
        <v>2524</v>
      </c>
      <c r="F1007" s="166" t="s">
        <v>366</v>
      </c>
      <c r="G1007" s="166" t="s">
        <v>2524</v>
      </c>
      <c r="H1007" s="166" t="s">
        <v>2524</v>
      </c>
      <c r="I1007" s="166" t="s">
        <v>2524</v>
      </c>
      <c r="J1007" s="166" t="s">
        <v>2524</v>
      </c>
      <c r="K1007" s="166" t="s">
        <v>4685</v>
      </c>
      <c r="L1007" s="166" t="s">
        <v>2524</v>
      </c>
      <c r="M1007" s="166">
        <v>3426334</v>
      </c>
      <c r="N1007" s="166" t="str">
        <f>_xlfn.IFNA(VLOOKUP($C1007,'20201102 Property'!C:C,1,FALSE),"FR")</f>
        <v>Reagens DQBG05</v>
      </c>
    </row>
    <row r="1008" spans="1:14" x14ac:dyDescent="0.45">
      <c r="A1008" s="166" t="s">
        <v>4686</v>
      </c>
      <c r="B1008" s="166" t="s">
        <v>4686</v>
      </c>
      <c r="C1008" s="166" t="s">
        <v>6617</v>
      </c>
      <c r="D1008" s="166" t="s">
        <v>1357</v>
      </c>
      <c r="E1008" s="166" t="s">
        <v>2524</v>
      </c>
      <c r="F1008" s="166" t="s">
        <v>366</v>
      </c>
      <c r="G1008" s="166" t="s">
        <v>2524</v>
      </c>
      <c r="H1008" s="166" t="s">
        <v>2524</v>
      </c>
      <c r="I1008" s="166" t="s">
        <v>2524</v>
      </c>
      <c r="J1008" s="166" t="s">
        <v>2524</v>
      </c>
      <c r="K1008" s="166" t="s">
        <v>4686</v>
      </c>
      <c r="L1008" s="166" t="s">
        <v>2524</v>
      </c>
      <c r="M1008" s="166">
        <v>3426339</v>
      </c>
      <c r="N1008" s="166" t="str">
        <f>_xlfn.IFNA(VLOOKUP($C1008,'20201102 Property'!C:C,1,FALSE),"FR")</f>
        <v>Reagens DQBG06</v>
      </c>
    </row>
    <row r="1009" spans="1:14" x14ac:dyDescent="0.45">
      <c r="A1009" s="166" t="s">
        <v>4687</v>
      </c>
      <c r="B1009" s="166" t="s">
        <v>4687</v>
      </c>
      <c r="C1009" s="166" t="s">
        <v>6618</v>
      </c>
      <c r="D1009" s="166" t="s">
        <v>1357</v>
      </c>
      <c r="E1009" s="166" t="s">
        <v>2524</v>
      </c>
      <c r="F1009" s="166" t="s">
        <v>366</v>
      </c>
      <c r="G1009" s="166" t="s">
        <v>2524</v>
      </c>
      <c r="H1009" s="166" t="s">
        <v>2524</v>
      </c>
      <c r="I1009" s="166" t="s">
        <v>2524</v>
      </c>
      <c r="J1009" s="166" t="s">
        <v>2524</v>
      </c>
      <c r="K1009" s="166" t="s">
        <v>4687</v>
      </c>
      <c r="L1009" s="166" t="s">
        <v>2524</v>
      </c>
      <c r="M1009" s="166">
        <v>3426345</v>
      </c>
      <c r="N1009" s="166" t="str">
        <f>_xlfn.IFNA(VLOOKUP($C1009,'20201102 Property'!C:C,1,FALSE),"FR")</f>
        <v>Reagens DQBL01</v>
      </c>
    </row>
    <row r="1010" spans="1:14" x14ac:dyDescent="0.45">
      <c r="A1010" s="166" t="s">
        <v>4688</v>
      </c>
      <c r="B1010" s="166" t="s">
        <v>4688</v>
      </c>
      <c r="C1010" s="166" t="s">
        <v>6619</v>
      </c>
      <c r="D1010" s="166" t="s">
        <v>1357</v>
      </c>
      <c r="E1010" s="166" t="s">
        <v>2524</v>
      </c>
      <c r="F1010" s="166" t="s">
        <v>366</v>
      </c>
      <c r="G1010" s="166" t="s">
        <v>2524</v>
      </c>
      <c r="H1010" s="166" t="s">
        <v>2524</v>
      </c>
      <c r="I1010" s="166" t="s">
        <v>2524</v>
      </c>
      <c r="J1010" s="166" t="s">
        <v>2524</v>
      </c>
      <c r="K1010" s="166" t="s">
        <v>4688</v>
      </c>
      <c r="L1010" s="166" t="s">
        <v>2524</v>
      </c>
      <c r="M1010" s="166">
        <v>3426353</v>
      </c>
      <c r="N1010" s="166" t="str">
        <f>_xlfn.IFNA(VLOOKUP($C1010,'20201102 Property'!C:C,1,FALSE),"FR")</f>
        <v>Reagens DQBL02</v>
      </c>
    </row>
    <row r="1011" spans="1:14" x14ac:dyDescent="0.45">
      <c r="A1011" s="166" t="s">
        <v>6620</v>
      </c>
      <c r="B1011" s="166" t="s">
        <v>6620</v>
      </c>
      <c r="C1011" s="166" t="s">
        <v>6621</v>
      </c>
      <c r="D1011" s="166" t="s">
        <v>1357</v>
      </c>
      <c r="E1011" s="166" t="s">
        <v>2524</v>
      </c>
      <c r="F1011" s="166" t="s">
        <v>366</v>
      </c>
      <c r="G1011" s="166" t="s">
        <v>2524</v>
      </c>
      <c r="H1011" s="166" t="s">
        <v>2524</v>
      </c>
      <c r="I1011" s="166" t="s">
        <v>2524</v>
      </c>
      <c r="J1011" s="166" t="s">
        <v>2524</v>
      </c>
      <c r="K1011" s="166" t="s">
        <v>6620</v>
      </c>
      <c r="L1011" s="166" t="s">
        <v>2524</v>
      </c>
      <c r="M1011" s="166">
        <v>3426519</v>
      </c>
      <c r="N1011" s="166" t="str">
        <f>_xlfn.IFNA(VLOOKUP($C1011,'20201102 Property'!C:C,1,FALSE),"FR")</f>
        <v>Reagens DQF</v>
      </c>
    </row>
    <row r="1012" spans="1:14" x14ac:dyDescent="0.45">
      <c r="A1012" s="166" t="s">
        <v>2210</v>
      </c>
      <c r="B1012" s="166" t="s">
        <v>6622</v>
      </c>
      <c r="C1012" s="166" t="s">
        <v>1308</v>
      </c>
      <c r="D1012" s="166" t="s">
        <v>1357</v>
      </c>
      <c r="E1012" s="166" t="s">
        <v>2524</v>
      </c>
      <c r="F1012" s="166" t="s">
        <v>366</v>
      </c>
      <c r="G1012" s="166" t="s">
        <v>2524</v>
      </c>
      <c r="H1012" s="166" t="s">
        <v>2524</v>
      </c>
      <c r="I1012" s="166" t="s">
        <v>2524</v>
      </c>
      <c r="J1012" s="166" t="s">
        <v>2524</v>
      </c>
      <c r="K1012" s="166" t="s">
        <v>2210</v>
      </c>
      <c r="L1012" s="166" t="s">
        <v>2524</v>
      </c>
      <c r="M1012" s="166">
        <v>155092</v>
      </c>
      <c r="N1012" s="166" t="str">
        <f>_xlfn.IFNA(VLOOKUP($C1012,'20201102 Property'!C:C,1,FALSE),"FR")</f>
        <v>HLA-DQB1</v>
      </c>
    </row>
    <row r="1013" spans="1:14" x14ac:dyDescent="0.45">
      <c r="A1013" s="166" t="s">
        <v>6623</v>
      </c>
      <c r="B1013" s="166" t="s">
        <v>6623</v>
      </c>
      <c r="C1013" s="166" t="s">
        <v>6624</v>
      </c>
      <c r="D1013" s="166" t="s">
        <v>1357</v>
      </c>
      <c r="E1013" s="166" t="s">
        <v>2524</v>
      </c>
      <c r="F1013" s="166" t="s">
        <v>366</v>
      </c>
      <c r="G1013" s="166" t="s">
        <v>2524</v>
      </c>
      <c r="H1013" s="166" t="s">
        <v>2524</v>
      </c>
      <c r="I1013" s="166" t="s">
        <v>2524</v>
      </c>
      <c r="J1013" s="166" t="s">
        <v>2524</v>
      </c>
      <c r="K1013" s="166" t="s">
        <v>6623</v>
      </c>
      <c r="L1013" s="166" t="s">
        <v>2524</v>
      </c>
      <c r="M1013" s="166">
        <v>3426524</v>
      </c>
      <c r="N1013" s="166" t="str">
        <f>_xlfn.IFNA(VLOOKUP($C1013,'20201102 Property'!C:C,1,FALSE),"FR")</f>
        <v>Reagens DQR</v>
      </c>
    </row>
    <row r="1014" spans="1:14" x14ac:dyDescent="0.45">
      <c r="A1014" s="166" t="s">
        <v>4689</v>
      </c>
      <c r="B1014" s="166" t="s">
        <v>4689</v>
      </c>
      <c r="C1014" s="166" t="s">
        <v>6625</v>
      </c>
      <c r="D1014" s="166" t="s">
        <v>185</v>
      </c>
      <c r="E1014" s="166" t="s">
        <v>2524</v>
      </c>
      <c r="F1014" s="166" t="s">
        <v>366</v>
      </c>
      <c r="G1014" s="166" t="s">
        <v>5852</v>
      </c>
      <c r="H1014" s="166" t="s">
        <v>2524</v>
      </c>
      <c r="I1014" s="166" t="s">
        <v>2524</v>
      </c>
      <c r="J1014" s="166" t="s">
        <v>2524</v>
      </c>
      <c r="K1014" s="166" t="s">
        <v>4689</v>
      </c>
      <c r="L1014" s="166" t="s">
        <v>2524</v>
      </c>
      <c r="M1014" s="166">
        <v>101457</v>
      </c>
      <c r="N1014" s="166" t="str">
        <f>_xlfn.IFNA(VLOOKUP($C1014,'20201102 Property'!C:C,1,FALSE),"FR")</f>
        <v>HLA-DQ (allel 1)</v>
      </c>
    </row>
    <row r="1015" spans="1:14" x14ac:dyDescent="0.45">
      <c r="A1015" s="166" t="s">
        <v>4690</v>
      </c>
      <c r="B1015" s="166" t="s">
        <v>4690</v>
      </c>
      <c r="C1015" s="166" t="s">
        <v>6626</v>
      </c>
      <c r="D1015" s="166" t="s">
        <v>185</v>
      </c>
      <c r="E1015" s="166" t="s">
        <v>2524</v>
      </c>
      <c r="F1015" s="166" t="s">
        <v>366</v>
      </c>
      <c r="G1015" s="166" t="s">
        <v>5852</v>
      </c>
      <c r="H1015" s="166" t="s">
        <v>2524</v>
      </c>
      <c r="I1015" s="166" t="s">
        <v>2524</v>
      </c>
      <c r="J1015" s="166" t="s">
        <v>2524</v>
      </c>
      <c r="K1015" s="166" t="s">
        <v>4690</v>
      </c>
      <c r="L1015" s="166" t="s">
        <v>2524</v>
      </c>
      <c r="M1015" s="166">
        <v>101461</v>
      </c>
      <c r="N1015" s="166" t="str">
        <f>_xlfn.IFNA(VLOOKUP($C1015,'20201102 Property'!C:C,1,FALSE),"FR")</f>
        <v>HLA-DQ (allel 2)</v>
      </c>
    </row>
    <row r="1016" spans="1:14" x14ac:dyDescent="0.45">
      <c r="A1016" s="166" t="s">
        <v>4691</v>
      </c>
      <c r="B1016" s="166" t="s">
        <v>6627</v>
      </c>
      <c r="C1016" s="166" t="s">
        <v>6628</v>
      </c>
      <c r="D1016" s="166" t="s">
        <v>1357</v>
      </c>
      <c r="E1016" s="166" t="s">
        <v>2524</v>
      </c>
      <c r="F1016" s="166" t="s">
        <v>366</v>
      </c>
      <c r="G1016" s="166" t="s">
        <v>2524</v>
      </c>
      <c r="H1016" s="166" t="s">
        <v>2524</v>
      </c>
      <c r="I1016" s="166" t="s">
        <v>2524</v>
      </c>
      <c r="J1016" s="166" t="s">
        <v>2524</v>
      </c>
      <c r="K1016" s="166" t="s">
        <v>4691</v>
      </c>
      <c r="L1016" s="166" t="s">
        <v>2524</v>
      </c>
      <c r="M1016" s="166">
        <v>153750</v>
      </c>
      <c r="N1016" s="166" t="str">
        <f>_xlfn.IFNA(VLOOKUP($C1016,'20201102 Property'!C:C,1,FALSE),"FR")</f>
        <v>HLA-DQ (serologisch)</v>
      </c>
    </row>
    <row r="1017" spans="1:14" x14ac:dyDescent="0.45">
      <c r="A1017" s="166" t="s">
        <v>1192</v>
      </c>
      <c r="B1017" s="166" t="s">
        <v>1192</v>
      </c>
      <c r="C1017" s="166" t="s">
        <v>6629</v>
      </c>
      <c r="D1017" s="166" t="s">
        <v>1357</v>
      </c>
      <c r="E1017" s="166" t="s">
        <v>2524</v>
      </c>
      <c r="F1017" s="166" t="s">
        <v>366</v>
      </c>
      <c r="G1017" s="166" t="s">
        <v>102</v>
      </c>
      <c r="H1017" s="166" t="s">
        <v>2524</v>
      </c>
      <c r="I1017" s="166" t="s">
        <v>2524</v>
      </c>
      <c r="J1017" s="166" t="s">
        <v>2524</v>
      </c>
      <c r="K1017" s="166" t="s">
        <v>1192</v>
      </c>
      <c r="L1017" s="166" t="s">
        <v>2524</v>
      </c>
      <c r="M1017" s="166">
        <v>167876</v>
      </c>
      <c r="N1017" s="166" t="str">
        <f>_xlfn.IFNA(VLOOKUP($C1017,'20201102 Property'!C:C,1,FALSE),"FR")</f>
        <v>Donortypering DR1</v>
      </c>
    </row>
    <row r="1018" spans="1:14" x14ac:dyDescent="0.45">
      <c r="A1018" s="166" t="s">
        <v>4692</v>
      </c>
      <c r="B1018" s="166" t="s">
        <v>4692</v>
      </c>
      <c r="C1018" s="166" t="s">
        <v>6630</v>
      </c>
      <c r="D1018" s="166" t="s">
        <v>1357</v>
      </c>
      <c r="E1018" s="166" t="s">
        <v>2524</v>
      </c>
      <c r="F1018" s="166" t="s">
        <v>366</v>
      </c>
      <c r="G1018" s="166" t="s">
        <v>2524</v>
      </c>
      <c r="H1018" s="166" t="s">
        <v>2524</v>
      </c>
      <c r="I1018" s="166" t="s">
        <v>2524</v>
      </c>
      <c r="J1018" s="166" t="s">
        <v>2524</v>
      </c>
      <c r="K1018" s="166" t="s">
        <v>4692</v>
      </c>
      <c r="L1018" s="166" t="s">
        <v>2524</v>
      </c>
      <c r="M1018" s="166">
        <v>3426209</v>
      </c>
      <c r="N1018" s="166" t="str">
        <f>_xlfn.IFNA(VLOOKUP($C1018,'20201102 Property'!C:C,1,FALSE),"FR")</f>
        <v>Reagens DR1G01</v>
      </c>
    </row>
    <row r="1019" spans="1:14" x14ac:dyDescent="0.45">
      <c r="A1019" s="166" t="s">
        <v>4693</v>
      </c>
      <c r="B1019" s="166" t="s">
        <v>4693</v>
      </c>
      <c r="C1019" s="166" t="s">
        <v>6631</v>
      </c>
      <c r="D1019" s="166" t="s">
        <v>1357</v>
      </c>
      <c r="E1019" s="166" t="s">
        <v>2524</v>
      </c>
      <c r="F1019" s="166" t="s">
        <v>366</v>
      </c>
      <c r="G1019" s="166" t="s">
        <v>2524</v>
      </c>
      <c r="H1019" s="166" t="s">
        <v>2524</v>
      </c>
      <c r="I1019" s="166" t="s">
        <v>2524</v>
      </c>
      <c r="J1019" s="166" t="s">
        <v>2524</v>
      </c>
      <c r="K1019" s="166" t="s">
        <v>4693</v>
      </c>
      <c r="L1019" s="166" t="s">
        <v>2524</v>
      </c>
      <c r="M1019" s="166">
        <v>3426215</v>
      </c>
      <c r="N1019" s="166" t="str">
        <f>_xlfn.IFNA(VLOOKUP($C1019,'20201102 Property'!C:C,1,FALSE),"FR")</f>
        <v>Reagens DR1G02</v>
      </c>
    </row>
    <row r="1020" spans="1:14" x14ac:dyDescent="0.45">
      <c r="A1020" s="166" t="s">
        <v>4694</v>
      </c>
      <c r="B1020" s="166" t="s">
        <v>4694</v>
      </c>
      <c r="C1020" s="166" t="s">
        <v>6632</v>
      </c>
      <c r="D1020" s="166" t="s">
        <v>1357</v>
      </c>
      <c r="E1020" s="166" t="s">
        <v>2524</v>
      </c>
      <c r="F1020" s="166" t="s">
        <v>366</v>
      </c>
      <c r="G1020" s="166" t="s">
        <v>2524</v>
      </c>
      <c r="H1020" s="166" t="s">
        <v>2524</v>
      </c>
      <c r="I1020" s="166" t="s">
        <v>2524</v>
      </c>
      <c r="J1020" s="166" t="s">
        <v>2524</v>
      </c>
      <c r="K1020" s="166" t="s">
        <v>4694</v>
      </c>
      <c r="L1020" s="166" t="s">
        <v>2524</v>
      </c>
      <c r="M1020" s="166">
        <v>3426220</v>
      </c>
      <c r="N1020" s="166" t="str">
        <f>_xlfn.IFNA(VLOOKUP($C1020,'20201102 Property'!C:C,1,FALSE),"FR")</f>
        <v>Reagens DR1G03</v>
      </c>
    </row>
    <row r="1021" spans="1:14" x14ac:dyDescent="0.45">
      <c r="A1021" s="166" t="s">
        <v>4695</v>
      </c>
      <c r="B1021" s="166" t="s">
        <v>4695</v>
      </c>
      <c r="C1021" s="166" t="s">
        <v>6633</v>
      </c>
      <c r="D1021" s="166" t="s">
        <v>1357</v>
      </c>
      <c r="E1021" s="166" t="s">
        <v>2524</v>
      </c>
      <c r="F1021" s="166" t="s">
        <v>366</v>
      </c>
      <c r="G1021" s="166" t="s">
        <v>2524</v>
      </c>
      <c r="H1021" s="166" t="s">
        <v>2524</v>
      </c>
      <c r="I1021" s="166" t="s">
        <v>2524</v>
      </c>
      <c r="J1021" s="166" t="s">
        <v>2524</v>
      </c>
      <c r="K1021" s="166" t="s">
        <v>4695</v>
      </c>
      <c r="L1021" s="166" t="s">
        <v>2524</v>
      </c>
      <c r="M1021" s="166">
        <v>3426226</v>
      </c>
      <c r="N1021" s="166" t="str">
        <f>_xlfn.IFNA(VLOOKUP($C1021,'20201102 Property'!C:C,1,FALSE),"FR")</f>
        <v>Reagens DR1G04</v>
      </c>
    </row>
    <row r="1022" spans="1:14" x14ac:dyDescent="0.45">
      <c r="A1022" s="166" t="s">
        <v>4696</v>
      </c>
      <c r="B1022" s="166" t="s">
        <v>4696</v>
      </c>
      <c r="C1022" s="166" t="s">
        <v>6634</v>
      </c>
      <c r="D1022" s="166" t="s">
        <v>1357</v>
      </c>
      <c r="E1022" s="166" t="s">
        <v>2524</v>
      </c>
      <c r="F1022" s="166" t="s">
        <v>366</v>
      </c>
      <c r="G1022" s="166" t="s">
        <v>2524</v>
      </c>
      <c r="H1022" s="166" t="s">
        <v>2524</v>
      </c>
      <c r="I1022" s="166" t="s">
        <v>2524</v>
      </c>
      <c r="J1022" s="166" t="s">
        <v>2524</v>
      </c>
      <c r="K1022" s="166" t="s">
        <v>4696</v>
      </c>
      <c r="L1022" s="166" t="s">
        <v>2524</v>
      </c>
      <c r="M1022" s="166">
        <v>3426231</v>
      </c>
      <c r="N1022" s="166" t="str">
        <f>_xlfn.IFNA(VLOOKUP($C1022,'20201102 Property'!C:C,1,FALSE),"FR")</f>
        <v>Reagens DR1G05</v>
      </c>
    </row>
    <row r="1023" spans="1:14" x14ac:dyDescent="0.45">
      <c r="A1023" s="166" t="s">
        <v>4697</v>
      </c>
      <c r="B1023" s="166" t="s">
        <v>4697</v>
      </c>
      <c r="C1023" s="166" t="s">
        <v>6635</v>
      </c>
      <c r="D1023" s="166" t="s">
        <v>1357</v>
      </c>
      <c r="E1023" s="166" t="s">
        <v>2524</v>
      </c>
      <c r="F1023" s="166" t="s">
        <v>366</v>
      </c>
      <c r="G1023" s="166" t="s">
        <v>2524</v>
      </c>
      <c r="H1023" s="166" t="s">
        <v>2524</v>
      </c>
      <c r="I1023" s="166" t="s">
        <v>2524</v>
      </c>
      <c r="J1023" s="166" t="s">
        <v>2524</v>
      </c>
      <c r="K1023" s="166" t="s">
        <v>4697</v>
      </c>
      <c r="L1023" s="166" t="s">
        <v>2524</v>
      </c>
      <c r="M1023" s="166">
        <v>3426236</v>
      </c>
      <c r="N1023" s="166" t="str">
        <f>_xlfn.IFNA(VLOOKUP($C1023,'20201102 Property'!C:C,1,FALSE),"FR")</f>
        <v>Reagens DR1G06</v>
      </c>
    </row>
    <row r="1024" spans="1:14" x14ac:dyDescent="0.45">
      <c r="A1024" s="166" t="s">
        <v>4698</v>
      </c>
      <c r="B1024" s="166" t="s">
        <v>4698</v>
      </c>
      <c r="C1024" s="166" t="s">
        <v>6636</v>
      </c>
      <c r="D1024" s="166" t="s">
        <v>1357</v>
      </c>
      <c r="E1024" s="166" t="s">
        <v>2524</v>
      </c>
      <c r="F1024" s="166" t="s">
        <v>366</v>
      </c>
      <c r="G1024" s="166" t="s">
        <v>2524</v>
      </c>
      <c r="H1024" s="166" t="s">
        <v>2524</v>
      </c>
      <c r="I1024" s="166" t="s">
        <v>2524</v>
      </c>
      <c r="J1024" s="166" t="s">
        <v>2524</v>
      </c>
      <c r="K1024" s="166" t="s">
        <v>4698</v>
      </c>
      <c r="L1024" s="166" t="s">
        <v>2524</v>
      </c>
      <c r="M1024" s="166">
        <v>3426243</v>
      </c>
      <c r="N1024" s="166" t="str">
        <f>_xlfn.IFNA(VLOOKUP($C1024,'20201102 Property'!C:C,1,FALSE),"FR")</f>
        <v>Reagens DR1G07</v>
      </c>
    </row>
    <row r="1025" spans="1:14" x14ac:dyDescent="0.45">
      <c r="A1025" s="166" t="s">
        <v>4699</v>
      </c>
      <c r="B1025" s="166" t="s">
        <v>4699</v>
      </c>
      <c r="C1025" s="166" t="s">
        <v>6637</v>
      </c>
      <c r="D1025" s="166" t="s">
        <v>1357</v>
      </c>
      <c r="E1025" s="166" t="s">
        <v>2524</v>
      </c>
      <c r="F1025" s="166" t="s">
        <v>366</v>
      </c>
      <c r="G1025" s="166" t="s">
        <v>2524</v>
      </c>
      <c r="H1025" s="166" t="s">
        <v>2524</v>
      </c>
      <c r="I1025" s="166" t="s">
        <v>2524</v>
      </c>
      <c r="J1025" s="166" t="s">
        <v>2524</v>
      </c>
      <c r="K1025" s="166" t="s">
        <v>4699</v>
      </c>
      <c r="L1025" s="166" t="s">
        <v>2524</v>
      </c>
      <c r="M1025" s="166">
        <v>3426256</v>
      </c>
      <c r="N1025" s="166" t="str">
        <f>_xlfn.IFNA(VLOOKUP($C1025,'20201102 Property'!C:C,1,FALSE),"FR")</f>
        <v>Reagens DR1G08</v>
      </c>
    </row>
    <row r="1026" spans="1:14" x14ac:dyDescent="0.45">
      <c r="A1026" s="166" t="s">
        <v>4700</v>
      </c>
      <c r="B1026" s="166" t="s">
        <v>4700</v>
      </c>
      <c r="C1026" s="166" t="s">
        <v>6638</v>
      </c>
      <c r="D1026" s="166" t="s">
        <v>1357</v>
      </c>
      <c r="E1026" s="166" t="s">
        <v>2524</v>
      </c>
      <c r="F1026" s="166" t="s">
        <v>366</v>
      </c>
      <c r="G1026" s="166" t="s">
        <v>2524</v>
      </c>
      <c r="H1026" s="166" t="s">
        <v>2524</v>
      </c>
      <c r="I1026" s="166" t="s">
        <v>2524</v>
      </c>
      <c r="J1026" s="166" t="s">
        <v>2524</v>
      </c>
      <c r="K1026" s="166" t="s">
        <v>4700</v>
      </c>
      <c r="L1026" s="166" t="s">
        <v>2524</v>
      </c>
      <c r="M1026" s="166">
        <v>3426268</v>
      </c>
      <c r="N1026" s="166" t="str">
        <f>_xlfn.IFNA(VLOOKUP($C1026,'20201102 Property'!C:C,1,FALSE),"FR")</f>
        <v>Reagens DR1G09</v>
      </c>
    </row>
    <row r="1027" spans="1:14" x14ac:dyDescent="0.45">
      <c r="A1027" s="166" t="s">
        <v>4701</v>
      </c>
      <c r="B1027" s="166" t="s">
        <v>4701</v>
      </c>
      <c r="C1027" s="166" t="s">
        <v>6639</v>
      </c>
      <c r="D1027" s="166" t="s">
        <v>1357</v>
      </c>
      <c r="E1027" s="166" t="s">
        <v>2524</v>
      </c>
      <c r="F1027" s="166" t="s">
        <v>366</v>
      </c>
      <c r="G1027" s="166" t="s">
        <v>2524</v>
      </c>
      <c r="H1027" s="166" t="s">
        <v>2524</v>
      </c>
      <c r="I1027" s="166" t="s">
        <v>2524</v>
      </c>
      <c r="J1027" s="166" t="s">
        <v>2524</v>
      </c>
      <c r="K1027" s="166" t="s">
        <v>4701</v>
      </c>
      <c r="L1027" s="166" t="s">
        <v>2524</v>
      </c>
      <c r="M1027" s="166">
        <v>3426282</v>
      </c>
      <c r="N1027" s="166" t="str">
        <f>_xlfn.IFNA(VLOOKUP($C1027,'20201102 Property'!C:C,1,FALSE),"FR")</f>
        <v>Reagens DR1G10</v>
      </c>
    </row>
    <row r="1028" spans="1:14" x14ac:dyDescent="0.45">
      <c r="A1028" s="166" t="s">
        <v>4702</v>
      </c>
      <c r="B1028" s="166" t="s">
        <v>4702</v>
      </c>
      <c r="C1028" s="166" t="s">
        <v>6640</v>
      </c>
      <c r="D1028" s="166" t="s">
        <v>1357</v>
      </c>
      <c r="E1028" s="166" t="s">
        <v>2524</v>
      </c>
      <c r="F1028" s="166" t="s">
        <v>366</v>
      </c>
      <c r="G1028" s="166" t="s">
        <v>2524</v>
      </c>
      <c r="H1028" s="166" t="s">
        <v>2524</v>
      </c>
      <c r="I1028" s="166" t="s">
        <v>2524</v>
      </c>
      <c r="J1028" s="166" t="s">
        <v>2524</v>
      </c>
      <c r="K1028" s="166" t="s">
        <v>4702</v>
      </c>
      <c r="L1028" s="166" t="s">
        <v>2524</v>
      </c>
      <c r="M1028" s="166">
        <v>3426287</v>
      </c>
      <c r="N1028" s="166" t="str">
        <f>_xlfn.IFNA(VLOOKUP($C1028,'20201102 Property'!C:C,1,FALSE),"FR")</f>
        <v>Reagens DR1G11</v>
      </c>
    </row>
    <row r="1029" spans="1:14" x14ac:dyDescent="0.45">
      <c r="A1029" s="166" t="s">
        <v>4703</v>
      </c>
      <c r="B1029" s="166" t="s">
        <v>4703</v>
      </c>
      <c r="C1029" s="166" t="s">
        <v>6641</v>
      </c>
      <c r="D1029" s="166" t="s">
        <v>1357</v>
      </c>
      <c r="E1029" s="166" t="s">
        <v>2524</v>
      </c>
      <c r="F1029" s="166" t="s">
        <v>366</v>
      </c>
      <c r="G1029" s="166" t="s">
        <v>2524</v>
      </c>
      <c r="H1029" s="166" t="s">
        <v>2524</v>
      </c>
      <c r="I1029" s="166" t="s">
        <v>2524</v>
      </c>
      <c r="J1029" s="166" t="s">
        <v>2524</v>
      </c>
      <c r="K1029" s="166" t="s">
        <v>4703</v>
      </c>
      <c r="L1029" s="166" t="s">
        <v>2524</v>
      </c>
      <c r="M1029" s="166">
        <v>3426292</v>
      </c>
      <c r="N1029" s="166" t="str">
        <f>_xlfn.IFNA(VLOOKUP($C1029,'20201102 Property'!C:C,1,FALSE),"FR")</f>
        <v>Reagens DR1G12</v>
      </c>
    </row>
    <row r="1030" spans="1:14" x14ac:dyDescent="0.45">
      <c r="A1030" s="166" t="s">
        <v>4704</v>
      </c>
      <c r="B1030" s="166" t="s">
        <v>4704</v>
      </c>
      <c r="C1030" s="166" t="s">
        <v>6642</v>
      </c>
      <c r="D1030" s="166" t="s">
        <v>1357</v>
      </c>
      <c r="E1030" s="166" t="s">
        <v>2524</v>
      </c>
      <c r="F1030" s="166" t="s">
        <v>366</v>
      </c>
      <c r="G1030" s="166" t="s">
        <v>2524</v>
      </c>
      <c r="H1030" s="166" t="s">
        <v>2524</v>
      </c>
      <c r="I1030" s="166" t="s">
        <v>2524</v>
      </c>
      <c r="J1030" s="166" t="s">
        <v>2524</v>
      </c>
      <c r="K1030" s="166" t="s">
        <v>4704</v>
      </c>
      <c r="L1030" s="166" t="s">
        <v>2524</v>
      </c>
      <c r="M1030" s="166">
        <v>3426297</v>
      </c>
      <c r="N1030" s="166" t="str">
        <f>_xlfn.IFNA(VLOOKUP($C1030,'20201102 Property'!C:C,1,FALSE),"FR")</f>
        <v>Reagens DR1G13</v>
      </c>
    </row>
    <row r="1031" spans="1:14" x14ac:dyDescent="0.45">
      <c r="A1031" s="166" t="s">
        <v>4705</v>
      </c>
      <c r="B1031" s="166" t="s">
        <v>4705</v>
      </c>
      <c r="C1031" s="166" t="s">
        <v>6643</v>
      </c>
      <c r="D1031" s="166" t="s">
        <v>1357</v>
      </c>
      <c r="E1031" s="166" t="s">
        <v>2524</v>
      </c>
      <c r="F1031" s="166" t="s">
        <v>366</v>
      </c>
      <c r="G1031" s="166" t="s">
        <v>2524</v>
      </c>
      <c r="H1031" s="166" t="s">
        <v>2524</v>
      </c>
      <c r="I1031" s="166" t="s">
        <v>2524</v>
      </c>
      <c r="J1031" s="166" t="s">
        <v>2524</v>
      </c>
      <c r="K1031" s="166" t="s">
        <v>4705</v>
      </c>
      <c r="L1031" s="166" t="s">
        <v>2524</v>
      </c>
      <c r="M1031" s="166">
        <v>3426302</v>
      </c>
      <c r="N1031" s="166" t="str">
        <f>_xlfn.IFNA(VLOOKUP($C1031,'20201102 Property'!C:C,1,FALSE),"FR")</f>
        <v>Reagens DR1G14</v>
      </c>
    </row>
    <row r="1032" spans="1:14" x14ac:dyDescent="0.45">
      <c r="A1032" s="166" t="s">
        <v>4706</v>
      </c>
      <c r="B1032" s="166" t="s">
        <v>4706</v>
      </c>
      <c r="C1032" s="166" t="s">
        <v>6644</v>
      </c>
      <c r="D1032" s="166" t="s">
        <v>1357</v>
      </c>
      <c r="E1032" s="166" t="s">
        <v>2524</v>
      </c>
      <c r="F1032" s="166" t="s">
        <v>366</v>
      </c>
      <c r="G1032" s="166" t="s">
        <v>2524</v>
      </c>
      <c r="H1032" s="166" t="s">
        <v>2524</v>
      </c>
      <c r="I1032" s="166" t="s">
        <v>2524</v>
      </c>
      <c r="J1032" s="166" t="s">
        <v>2524</v>
      </c>
      <c r="K1032" s="166" t="s">
        <v>4706</v>
      </c>
      <c r="L1032" s="166" t="s">
        <v>2524</v>
      </c>
      <c r="M1032" s="166">
        <v>3426308</v>
      </c>
      <c r="N1032" s="166" t="str">
        <f>_xlfn.IFNA(VLOOKUP($C1032,'20201102 Property'!C:C,1,FALSE),"FR")</f>
        <v>Reagens DR1P01</v>
      </c>
    </row>
    <row r="1033" spans="1:14" x14ac:dyDescent="0.45">
      <c r="A1033" s="166" t="s">
        <v>1194</v>
      </c>
      <c r="B1033" s="166" t="s">
        <v>1194</v>
      </c>
      <c r="C1033" s="166" t="s">
        <v>6645</v>
      </c>
      <c r="D1033" s="166" t="s">
        <v>1357</v>
      </c>
      <c r="E1033" s="166" t="s">
        <v>2524</v>
      </c>
      <c r="F1033" s="166" t="s">
        <v>366</v>
      </c>
      <c r="G1033" s="166" t="s">
        <v>102</v>
      </c>
      <c r="H1033" s="166" t="s">
        <v>2524</v>
      </c>
      <c r="I1033" s="166" t="s">
        <v>2524</v>
      </c>
      <c r="J1033" s="166" t="s">
        <v>2524</v>
      </c>
      <c r="K1033" s="166" t="s">
        <v>1194</v>
      </c>
      <c r="L1033" s="166" t="s">
        <v>2524</v>
      </c>
      <c r="M1033" s="166">
        <v>167880</v>
      </c>
      <c r="N1033" s="166" t="str">
        <f>_xlfn.IFNA(VLOOKUP($C1033,'20201102 Property'!C:C,1,FALSE),"FR")</f>
        <v>Donortypering DR2</v>
      </c>
    </row>
    <row r="1034" spans="1:14" x14ac:dyDescent="0.45">
      <c r="A1034" s="166" t="s">
        <v>4707</v>
      </c>
      <c r="B1034" s="166" t="s">
        <v>4707</v>
      </c>
      <c r="C1034" s="166" t="s">
        <v>6646</v>
      </c>
      <c r="D1034" s="166" t="s">
        <v>1357</v>
      </c>
      <c r="E1034" s="166" t="s">
        <v>2524</v>
      </c>
      <c r="F1034" s="166" t="s">
        <v>366</v>
      </c>
      <c r="G1034" s="166" t="s">
        <v>2524</v>
      </c>
      <c r="H1034" s="166" t="s">
        <v>2524</v>
      </c>
      <c r="I1034" s="166" t="s">
        <v>2524</v>
      </c>
      <c r="J1034" s="166" t="s">
        <v>2524</v>
      </c>
      <c r="K1034" s="166" t="s">
        <v>4707</v>
      </c>
      <c r="L1034" s="166" t="s">
        <v>2524</v>
      </c>
      <c r="M1034" s="166">
        <v>3426503</v>
      </c>
      <c r="N1034" s="166" t="str">
        <f>_xlfn.IFNA(VLOOKUP($C1034,'20201102 Property'!C:C,1,FALSE),"FR")</f>
        <v>Reagens DR2F</v>
      </c>
    </row>
    <row r="1035" spans="1:14" x14ac:dyDescent="0.45">
      <c r="A1035" s="166" t="s">
        <v>4708</v>
      </c>
      <c r="B1035" s="166" t="s">
        <v>4708</v>
      </c>
      <c r="C1035" s="166" t="s">
        <v>6647</v>
      </c>
      <c r="D1035" s="166" t="s">
        <v>1357</v>
      </c>
      <c r="E1035" s="166" t="s">
        <v>2524</v>
      </c>
      <c r="F1035" s="166" t="s">
        <v>366</v>
      </c>
      <c r="G1035" s="166" t="s">
        <v>2524</v>
      </c>
      <c r="H1035" s="166" t="s">
        <v>2524</v>
      </c>
      <c r="I1035" s="166" t="s">
        <v>2524</v>
      </c>
      <c r="J1035" s="166" t="s">
        <v>2524</v>
      </c>
      <c r="K1035" s="166" t="s">
        <v>4708</v>
      </c>
      <c r="L1035" s="166" t="s">
        <v>2524</v>
      </c>
      <c r="M1035" s="166">
        <v>3426509</v>
      </c>
      <c r="N1035" s="166" t="str">
        <f>_xlfn.IFNA(VLOOKUP($C1035,'20201102 Property'!C:C,1,FALSE),"FR")</f>
        <v>Reagens DR2R</v>
      </c>
    </row>
    <row r="1036" spans="1:14" x14ac:dyDescent="0.45">
      <c r="A1036" s="166" t="s">
        <v>1195</v>
      </c>
      <c r="B1036" s="166" t="s">
        <v>1195</v>
      </c>
      <c r="C1036" s="166" t="s">
        <v>6648</v>
      </c>
      <c r="D1036" s="166" t="s">
        <v>1357</v>
      </c>
      <c r="E1036" s="166" t="s">
        <v>2524</v>
      </c>
      <c r="F1036" s="166" t="s">
        <v>366</v>
      </c>
      <c r="G1036" s="166" t="s">
        <v>102</v>
      </c>
      <c r="H1036" s="166" t="s">
        <v>2524</v>
      </c>
      <c r="I1036" s="166" t="s">
        <v>2524</v>
      </c>
      <c r="J1036" s="166" t="s">
        <v>2524</v>
      </c>
      <c r="K1036" s="166" t="s">
        <v>1195</v>
      </c>
      <c r="L1036" s="166" t="s">
        <v>2524</v>
      </c>
      <c r="M1036" s="166">
        <v>167884</v>
      </c>
      <c r="N1036" s="166" t="str">
        <f>_xlfn.IFNA(VLOOKUP($C1036,'20201102 Property'!C:C,1,FALSE),"FR")</f>
        <v>Donortypering DR3</v>
      </c>
    </row>
    <row r="1037" spans="1:14" x14ac:dyDescent="0.45">
      <c r="A1037" s="166" t="s">
        <v>4709</v>
      </c>
      <c r="B1037" s="166" t="s">
        <v>4709</v>
      </c>
      <c r="C1037" s="166" t="s">
        <v>6649</v>
      </c>
      <c r="D1037" s="166" t="s">
        <v>1357</v>
      </c>
      <c r="E1037" s="166" t="s">
        <v>2524</v>
      </c>
      <c r="F1037" s="166" t="s">
        <v>366</v>
      </c>
      <c r="G1037" s="166" t="s">
        <v>2524</v>
      </c>
      <c r="H1037" s="166" t="s">
        <v>2524</v>
      </c>
      <c r="I1037" s="166" t="s">
        <v>2524</v>
      </c>
      <c r="J1037" s="166" t="s">
        <v>2524</v>
      </c>
      <c r="K1037" s="166" t="s">
        <v>4709</v>
      </c>
      <c r="L1037" s="166" t="s">
        <v>2524</v>
      </c>
      <c r="M1037" s="166">
        <v>3426366</v>
      </c>
      <c r="N1037" s="166" t="str">
        <f>_xlfn.IFNA(VLOOKUP($C1037,'20201102 Property'!C:C,1,FALSE),"FR")</f>
        <v>Reagens DR3L01</v>
      </c>
    </row>
    <row r="1038" spans="1:14" x14ac:dyDescent="0.45">
      <c r="A1038" s="166" t="s">
        <v>1196</v>
      </c>
      <c r="B1038" s="166" t="s">
        <v>1196</v>
      </c>
      <c r="C1038" s="166" t="s">
        <v>6650</v>
      </c>
      <c r="D1038" s="166" t="s">
        <v>1357</v>
      </c>
      <c r="E1038" s="166" t="s">
        <v>2524</v>
      </c>
      <c r="F1038" s="166" t="s">
        <v>366</v>
      </c>
      <c r="G1038" s="166" t="s">
        <v>102</v>
      </c>
      <c r="H1038" s="166" t="s">
        <v>2524</v>
      </c>
      <c r="I1038" s="166" t="s">
        <v>2524</v>
      </c>
      <c r="J1038" s="166" t="s">
        <v>2524</v>
      </c>
      <c r="K1038" s="166" t="s">
        <v>1196</v>
      </c>
      <c r="L1038" s="166" t="s">
        <v>2524</v>
      </c>
      <c r="M1038" s="166">
        <v>167888</v>
      </c>
      <c r="N1038" s="166" t="str">
        <f>_xlfn.IFNA(VLOOKUP($C1038,'20201102 Property'!C:C,1,FALSE),"FR")</f>
        <v>Donortypering DR4</v>
      </c>
    </row>
    <row r="1039" spans="1:14" x14ac:dyDescent="0.45">
      <c r="A1039" s="166" t="s">
        <v>4710</v>
      </c>
      <c r="B1039" s="166" t="s">
        <v>4710</v>
      </c>
      <c r="C1039" s="166" t="s">
        <v>6651</v>
      </c>
      <c r="D1039" s="166" t="s">
        <v>1357</v>
      </c>
      <c r="E1039" s="166" t="s">
        <v>2524</v>
      </c>
      <c r="F1039" s="166" t="s">
        <v>366</v>
      </c>
      <c r="G1039" s="166" t="s">
        <v>2524</v>
      </c>
      <c r="H1039" s="166" t="s">
        <v>2524</v>
      </c>
      <c r="I1039" s="166" t="s">
        <v>2524</v>
      </c>
      <c r="J1039" s="166" t="s">
        <v>2524</v>
      </c>
      <c r="K1039" s="166" t="s">
        <v>4710</v>
      </c>
      <c r="L1039" s="166" t="s">
        <v>2524</v>
      </c>
      <c r="M1039" s="166">
        <v>3426374</v>
      </c>
      <c r="N1039" s="166" t="str">
        <f>_xlfn.IFNA(VLOOKUP($C1039,'20201102 Property'!C:C,1,FALSE),"FR")</f>
        <v>Reagens DR4L01</v>
      </c>
    </row>
    <row r="1040" spans="1:14" x14ac:dyDescent="0.45">
      <c r="A1040" s="166" t="s">
        <v>1197</v>
      </c>
      <c r="B1040" s="166" t="s">
        <v>1197</v>
      </c>
      <c r="C1040" s="166" t="s">
        <v>6652</v>
      </c>
      <c r="D1040" s="166" t="s">
        <v>1357</v>
      </c>
      <c r="E1040" s="166" t="s">
        <v>2524</v>
      </c>
      <c r="F1040" s="166" t="s">
        <v>366</v>
      </c>
      <c r="G1040" s="166" t="s">
        <v>102</v>
      </c>
      <c r="H1040" s="166" t="s">
        <v>2524</v>
      </c>
      <c r="I1040" s="166" t="s">
        <v>2524</v>
      </c>
      <c r="J1040" s="166" t="s">
        <v>2524</v>
      </c>
      <c r="K1040" s="166" t="s">
        <v>1197</v>
      </c>
      <c r="L1040" s="166" t="s">
        <v>2524</v>
      </c>
      <c r="M1040" s="166">
        <v>167892</v>
      </c>
      <c r="N1040" s="166" t="str">
        <f>_xlfn.IFNA(VLOOKUP($C1040,'20201102 Property'!C:C,1,FALSE),"FR")</f>
        <v>Donortypering DR5</v>
      </c>
    </row>
    <row r="1041" spans="1:14" x14ac:dyDescent="0.45">
      <c r="A1041" s="166" t="s">
        <v>179</v>
      </c>
      <c r="B1041" s="166" t="s">
        <v>179</v>
      </c>
      <c r="C1041" s="166" t="s">
        <v>6653</v>
      </c>
      <c r="D1041" s="166" t="s">
        <v>185</v>
      </c>
      <c r="E1041" s="166" t="s">
        <v>2524</v>
      </c>
      <c r="F1041" s="166" t="s">
        <v>366</v>
      </c>
      <c r="G1041" s="166" t="s">
        <v>2524</v>
      </c>
      <c r="H1041" s="166" t="s">
        <v>2524</v>
      </c>
      <c r="I1041" s="166" t="s">
        <v>2524</v>
      </c>
      <c r="J1041" s="166" t="s">
        <v>1770</v>
      </c>
      <c r="K1041" s="166" t="s">
        <v>179</v>
      </c>
      <c r="L1041" s="166" t="s">
        <v>2524</v>
      </c>
      <c r="M1041" s="166">
        <v>3100045</v>
      </c>
      <c r="N1041" s="166" t="str">
        <f>_xlfn.IFNA(VLOOKUP($C1041,'20201102 Property'!C:C,1,FALSE),"FR")</f>
        <v>DR51 serologisch</v>
      </c>
    </row>
    <row r="1042" spans="1:14" x14ac:dyDescent="0.45">
      <c r="A1042" s="166" t="s">
        <v>180</v>
      </c>
      <c r="B1042" s="166" t="s">
        <v>180</v>
      </c>
      <c r="C1042" s="166" t="s">
        <v>6654</v>
      </c>
      <c r="D1042" s="166" t="s">
        <v>185</v>
      </c>
      <c r="E1042" s="166" t="s">
        <v>2524</v>
      </c>
      <c r="F1042" s="166" t="s">
        <v>366</v>
      </c>
      <c r="G1042" s="166" t="s">
        <v>2524</v>
      </c>
      <c r="H1042" s="166" t="s">
        <v>2524</v>
      </c>
      <c r="I1042" s="166" t="s">
        <v>2524</v>
      </c>
      <c r="J1042" s="166" t="s">
        <v>1771</v>
      </c>
      <c r="K1042" s="166" t="s">
        <v>180</v>
      </c>
      <c r="L1042" s="166" t="s">
        <v>2524</v>
      </c>
      <c r="M1042" s="166">
        <v>3100050</v>
      </c>
      <c r="N1042" s="166" t="str">
        <f>_xlfn.IFNA(VLOOKUP($C1042,'20201102 Property'!C:C,1,FALSE),"FR")</f>
        <v>DR52 serologisch</v>
      </c>
    </row>
    <row r="1043" spans="1:14" x14ac:dyDescent="0.45">
      <c r="A1043" s="166" t="s">
        <v>181</v>
      </c>
      <c r="B1043" s="166" t="s">
        <v>181</v>
      </c>
      <c r="C1043" s="166" t="s">
        <v>6655</v>
      </c>
      <c r="D1043" s="166" t="s">
        <v>185</v>
      </c>
      <c r="E1043" s="166" t="s">
        <v>2524</v>
      </c>
      <c r="F1043" s="166" t="s">
        <v>366</v>
      </c>
      <c r="G1043" s="166" t="s">
        <v>2524</v>
      </c>
      <c r="H1043" s="166" t="s">
        <v>2524</v>
      </c>
      <c r="I1043" s="166" t="s">
        <v>2524</v>
      </c>
      <c r="J1043" s="166" t="s">
        <v>1772</v>
      </c>
      <c r="K1043" s="166" t="s">
        <v>181</v>
      </c>
      <c r="L1043" s="166" t="s">
        <v>2524</v>
      </c>
      <c r="M1043" s="166">
        <v>3100055</v>
      </c>
      <c r="N1043" s="166" t="str">
        <f>_xlfn.IFNA(VLOOKUP($C1043,'20201102 Property'!C:C,1,FALSE),"FR")</f>
        <v>DR53 serologisch</v>
      </c>
    </row>
    <row r="1044" spans="1:14" x14ac:dyDescent="0.45">
      <c r="A1044" s="166" t="s">
        <v>4711</v>
      </c>
      <c r="B1044" s="166" t="s">
        <v>4711</v>
      </c>
      <c r="C1044" s="166" t="s">
        <v>6656</v>
      </c>
      <c r="D1044" s="166" t="s">
        <v>1357</v>
      </c>
      <c r="E1044" s="166" t="s">
        <v>2524</v>
      </c>
      <c r="F1044" s="166" t="s">
        <v>366</v>
      </c>
      <c r="G1044" s="166" t="s">
        <v>2524</v>
      </c>
      <c r="H1044" s="166" t="s">
        <v>2524</v>
      </c>
      <c r="I1044" s="166" t="s">
        <v>2524</v>
      </c>
      <c r="J1044" s="166" t="s">
        <v>2524</v>
      </c>
      <c r="K1044" s="166" t="s">
        <v>4711</v>
      </c>
      <c r="L1044" s="166" t="s">
        <v>2524</v>
      </c>
      <c r="M1044" s="166">
        <v>3426380</v>
      </c>
      <c r="N1044" s="166" t="str">
        <f>_xlfn.IFNA(VLOOKUP($C1044,'20201102 Property'!C:C,1,FALSE),"FR")</f>
        <v>Reagens DR5L01</v>
      </c>
    </row>
    <row r="1045" spans="1:14" x14ac:dyDescent="0.45">
      <c r="A1045" s="166" t="s">
        <v>1198</v>
      </c>
      <c r="B1045" s="166" t="s">
        <v>1198</v>
      </c>
      <c r="C1045" s="166" t="s">
        <v>6657</v>
      </c>
      <c r="D1045" s="166" t="s">
        <v>1357</v>
      </c>
      <c r="E1045" s="166" t="s">
        <v>2524</v>
      </c>
      <c r="F1045" s="166" t="s">
        <v>366</v>
      </c>
      <c r="G1045" s="166" t="s">
        <v>102</v>
      </c>
      <c r="H1045" s="166" t="s">
        <v>2524</v>
      </c>
      <c r="I1045" s="166" t="s">
        <v>2524</v>
      </c>
      <c r="J1045" s="166" t="s">
        <v>2524</v>
      </c>
      <c r="K1045" s="166" t="s">
        <v>1198</v>
      </c>
      <c r="L1045" s="166" t="s">
        <v>2524</v>
      </c>
      <c r="M1045" s="166">
        <v>167896</v>
      </c>
      <c r="N1045" s="166" t="str">
        <f>_xlfn.IFNA(VLOOKUP($C1045,'20201102 Property'!C:C,1,FALSE),"FR")</f>
        <v>Donortypering DR6</v>
      </c>
    </row>
    <row r="1046" spans="1:14" x14ac:dyDescent="0.45">
      <c r="A1046" s="166" t="s">
        <v>1199</v>
      </c>
      <c r="B1046" s="166" t="s">
        <v>1199</v>
      </c>
      <c r="C1046" s="166" t="s">
        <v>6658</v>
      </c>
      <c r="D1046" s="166" t="s">
        <v>1357</v>
      </c>
      <c r="E1046" s="166" t="s">
        <v>2524</v>
      </c>
      <c r="F1046" s="166" t="s">
        <v>366</v>
      </c>
      <c r="G1046" s="166" t="s">
        <v>102</v>
      </c>
      <c r="H1046" s="166" t="s">
        <v>2524</v>
      </c>
      <c r="I1046" s="166" t="s">
        <v>2524</v>
      </c>
      <c r="J1046" s="166" t="s">
        <v>2524</v>
      </c>
      <c r="K1046" s="166" t="s">
        <v>1199</v>
      </c>
      <c r="L1046" s="166" t="s">
        <v>2524</v>
      </c>
      <c r="M1046" s="166">
        <v>167900</v>
      </c>
      <c r="N1046" s="166" t="str">
        <f>_xlfn.IFNA(VLOOKUP($C1046,'20201102 Property'!C:C,1,FALSE),"FR")</f>
        <v>Donortypering DR7</v>
      </c>
    </row>
    <row r="1047" spans="1:14" x14ac:dyDescent="0.45">
      <c r="A1047" s="166" t="s">
        <v>4712</v>
      </c>
      <c r="B1047" s="166" t="s">
        <v>4712</v>
      </c>
      <c r="C1047" s="166" t="s">
        <v>6659</v>
      </c>
      <c r="D1047" s="166" t="s">
        <v>1357</v>
      </c>
      <c r="E1047" s="166" t="s">
        <v>2524</v>
      </c>
      <c r="F1047" s="166" t="s">
        <v>366</v>
      </c>
      <c r="G1047" s="166" t="s">
        <v>2524</v>
      </c>
      <c r="H1047" s="166" t="s">
        <v>2524</v>
      </c>
      <c r="I1047" s="166" t="s">
        <v>2524</v>
      </c>
      <c r="J1047" s="166" t="s">
        <v>2524</v>
      </c>
      <c r="K1047" s="166" t="s">
        <v>4712</v>
      </c>
      <c r="L1047" s="166" t="s">
        <v>2524</v>
      </c>
      <c r="M1047" s="166">
        <v>3426514</v>
      </c>
      <c r="N1047" s="166" t="str">
        <f>_xlfn.IFNA(VLOOKUP($C1047,'20201102 Property'!C:C,1,FALSE),"FR")</f>
        <v>Reagens DR86</v>
      </c>
    </row>
    <row r="1048" spans="1:14" hidden="1" x14ac:dyDescent="0.45">
      <c r="A1048" s="166" t="s">
        <v>4713</v>
      </c>
      <c r="B1048" s="166" t="s">
        <v>4713</v>
      </c>
      <c r="C1048" s="166" t="s">
        <v>8927</v>
      </c>
      <c r="D1048" s="166" t="s">
        <v>185</v>
      </c>
      <c r="E1048" s="166" t="s">
        <v>2524</v>
      </c>
      <c r="F1048" s="166" t="s">
        <v>2798</v>
      </c>
      <c r="G1048" s="166" t="s">
        <v>5449</v>
      </c>
      <c r="H1048" s="166" t="s">
        <v>2524</v>
      </c>
      <c r="I1048" s="166" t="s">
        <v>2524</v>
      </c>
      <c r="J1048" s="166" t="s">
        <v>2524</v>
      </c>
      <c r="K1048" s="166" t="s">
        <v>6661</v>
      </c>
      <c r="L1048" s="166" t="s">
        <v>2524</v>
      </c>
      <c r="M1048" s="166">
        <v>280344</v>
      </c>
      <c r="N1048" s="166" t="str">
        <f>_xlfn.IFNA(VLOOKUP($C1048,'20201102 Property'!C:C,1,FALSE),"FR")</f>
        <v>FR</v>
      </c>
    </row>
    <row r="1049" spans="1:14" x14ac:dyDescent="0.45">
      <c r="A1049" s="166" t="s">
        <v>4714</v>
      </c>
      <c r="B1049" s="166" t="s">
        <v>6662</v>
      </c>
      <c r="C1049" s="166" t="s">
        <v>6663</v>
      </c>
      <c r="D1049" s="166" t="s">
        <v>185</v>
      </c>
      <c r="E1049" s="166" t="s">
        <v>2524</v>
      </c>
      <c r="F1049" s="166" t="s">
        <v>366</v>
      </c>
      <c r="G1049" s="166" t="s">
        <v>5449</v>
      </c>
      <c r="H1049" s="166" t="s">
        <v>2524</v>
      </c>
      <c r="I1049" s="166" t="s">
        <v>2524</v>
      </c>
      <c r="J1049" s="166" t="s">
        <v>2524</v>
      </c>
      <c r="K1049" s="166" t="s">
        <v>6664</v>
      </c>
      <c r="L1049" s="166" t="s">
        <v>2524</v>
      </c>
      <c r="M1049" s="166">
        <v>280348</v>
      </c>
      <c r="N1049" s="166" t="str">
        <f>_xlfn.IFNA(VLOOKUP($C1049,'20201102 Property'!C:C,1,FALSE),"FR")</f>
        <v xml:space="preserve">Dr a bepaling  indirecte methode </v>
      </c>
    </row>
    <row r="1050" spans="1:14" x14ac:dyDescent="0.45">
      <c r="A1050" s="166" t="s">
        <v>4715</v>
      </c>
      <c r="B1050" s="166" t="s">
        <v>4715</v>
      </c>
      <c r="C1050" s="166" t="s">
        <v>4715</v>
      </c>
      <c r="D1050" s="166" t="s">
        <v>1357</v>
      </c>
      <c r="E1050" s="166" t="s">
        <v>2524</v>
      </c>
      <c r="F1050" s="166" t="s">
        <v>366</v>
      </c>
      <c r="G1050" s="166" t="s">
        <v>2524</v>
      </c>
      <c r="H1050" s="166" t="s">
        <v>2524</v>
      </c>
      <c r="I1050" s="166" t="s">
        <v>2524</v>
      </c>
      <c r="J1050" s="166" t="s">
        <v>2524</v>
      </c>
      <c r="K1050" s="166" t="s">
        <v>4715</v>
      </c>
      <c r="L1050" s="166" t="s">
        <v>2524</v>
      </c>
      <c r="M1050" s="166">
        <v>1140602</v>
      </c>
      <c r="N1050" s="166" t="str">
        <f>_xlfn.IFNA(VLOOKUP($C1050,'20201102 Property'!C:C,1,FALSE),"FR")</f>
        <v>DRB1+3+4+5_Strip1</v>
      </c>
    </row>
    <row r="1051" spans="1:14" x14ac:dyDescent="0.45">
      <c r="A1051" s="166" t="s">
        <v>4716</v>
      </c>
      <c r="B1051" s="166" t="s">
        <v>4716</v>
      </c>
      <c r="C1051" s="166" t="s">
        <v>4716</v>
      </c>
      <c r="D1051" s="166" t="s">
        <v>1357</v>
      </c>
      <c r="E1051" s="166" t="s">
        <v>2524</v>
      </c>
      <c r="F1051" s="166" t="s">
        <v>366</v>
      </c>
      <c r="G1051" s="166" t="s">
        <v>2524</v>
      </c>
      <c r="H1051" s="166" t="s">
        <v>2524</v>
      </c>
      <c r="I1051" s="166" t="s">
        <v>2524</v>
      </c>
      <c r="J1051" s="166" t="s">
        <v>2524</v>
      </c>
      <c r="K1051" s="166" t="s">
        <v>4716</v>
      </c>
      <c r="L1051" s="166" t="s">
        <v>2524</v>
      </c>
      <c r="M1051" s="166">
        <v>1140688</v>
      </c>
      <c r="N1051" s="166" t="str">
        <f>_xlfn.IFNA(VLOOKUP($C1051,'20201102 Property'!C:C,1,FALSE),"FR")</f>
        <v>DRB1+3+4+5_Strip2</v>
      </c>
    </row>
    <row r="1052" spans="1:14" x14ac:dyDescent="0.45">
      <c r="A1052" s="166" t="s">
        <v>8204</v>
      </c>
      <c r="B1052" s="166" t="s">
        <v>8360</v>
      </c>
      <c r="C1052" s="166" t="s">
        <v>8361</v>
      </c>
      <c r="D1052" s="166" t="s">
        <v>1357</v>
      </c>
      <c r="F1052" s="166" t="s">
        <v>366</v>
      </c>
      <c r="G1052" s="166" t="s">
        <v>102</v>
      </c>
      <c r="H1052" s="166" t="s">
        <v>2524</v>
      </c>
      <c r="I1052" s="166" t="s">
        <v>2524</v>
      </c>
      <c r="J1052" s="166" t="s">
        <v>8211</v>
      </c>
      <c r="K1052" s="166" t="s">
        <v>8204</v>
      </c>
      <c r="L1052" s="166" t="s">
        <v>2524</v>
      </c>
      <c r="M1052" s="166">
        <v>7356718</v>
      </c>
      <c r="N1052" s="166" t="str">
        <f>_xlfn.IFNA(VLOOKUP($C1052,'20201102 Property'!C:C,1,FALSE),"FR")</f>
        <v>HLA-DRB1 allel 1 (allelic resolutie)</v>
      </c>
    </row>
    <row r="1053" spans="1:14" x14ac:dyDescent="0.45">
      <c r="A1053" s="166" t="s">
        <v>8205</v>
      </c>
      <c r="B1053" s="166" t="s">
        <v>8362</v>
      </c>
      <c r="C1053" s="166" t="s">
        <v>8363</v>
      </c>
      <c r="D1053" s="166" t="s">
        <v>1357</v>
      </c>
      <c r="F1053" s="166" t="s">
        <v>366</v>
      </c>
      <c r="G1053" s="166" t="s">
        <v>102</v>
      </c>
      <c r="H1053" s="166" t="s">
        <v>2524</v>
      </c>
      <c r="I1053" s="166" t="s">
        <v>2524</v>
      </c>
      <c r="J1053" s="166" t="s">
        <v>8212</v>
      </c>
      <c r="K1053" s="166" t="s">
        <v>8205</v>
      </c>
      <c r="L1053" s="166" t="s">
        <v>2524</v>
      </c>
      <c r="M1053" s="166">
        <v>7356709</v>
      </c>
      <c r="N1053" s="166" t="str">
        <f>_xlfn.IFNA(VLOOKUP($C1053,'20201102 Property'!C:C,1,FALSE),"FR")</f>
        <v>HLA-DRB1 allel 2 (allelic resolutie)</v>
      </c>
    </row>
    <row r="1054" spans="1:14" x14ac:dyDescent="0.45">
      <c r="A1054" s="166" t="s">
        <v>23</v>
      </c>
      <c r="B1054" s="166" t="s">
        <v>6665</v>
      </c>
      <c r="C1054" s="166" t="s">
        <v>334</v>
      </c>
      <c r="D1054" s="166" t="s">
        <v>185</v>
      </c>
      <c r="E1054" s="166" t="s">
        <v>2524</v>
      </c>
      <c r="F1054" s="166" t="s">
        <v>366</v>
      </c>
      <c r="G1054" s="166" t="s">
        <v>102</v>
      </c>
      <c r="H1054" s="166" t="s">
        <v>8852</v>
      </c>
      <c r="I1054" s="166" t="s">
        <v>8852</v>
      </c>
      <c r="J1054" s="166" t="s">
        <v>1699</v>
      </c>
      <c r="K1054" s="166" t="s">
        <v>23</v>
      </c>
      <c r="L1054" s="166" t="s">
        <v>2524</v>
      </c>
      <c r="M1054" s="166">
        <v>425</v>
      </c>
      <c r="N1054" s="166" t="str">
        <f>_xlfn.IFNA(VLOOKUP($C1054,'20201102 Property'!C:C,1,FALSE),"FR")</f>
        <v>HLA-DRB1 allel 1 (hoge resolutie)</v>
      </c>
    </row>
    <row r="1055" spans="1:14" x14ac:dyDescent="0.45">
      <c r="A1055" s="166" t="s">
        <v>247</v>
      </c>
      <c r="B1055" s="166" t="s">
        <v>247</v>
      </c>
      <c r="C1055" s="166" t="s">
        <v>6666</v>
      </c>
      <c r="D1055" s="166" t="s">
        <v>185</v>
      </c>
      <c r="E1055" s="166" t="s">
        <v>2524</v>
      </c>
      <c r="F1055" s="166" t="s">
        <v>366</v>
      </c>
      <c r="G1055" s="166" t="s">
        <v>2524</v>
      </c>
      <c r="H1055" s="166" t="s">
        <v>2524</v>
      </c>
      <c r="I1055" s="166" t="s">
        <v>2524</v>
      </c>
      <c r="J1055" s="166" t="s">
        <v>1703</v>
      </c>
      <c r="K1055" s="166" t="s">
        <v>247</v>
      </c>
      <c r="L1055" s="166" t="s">
        <v>2524</v>
      </c>
      <c r="M1055" s="166">
        <v>3099715</v>
      </c>
      <c r="N1055" s="166" t="str">
        <f>_xlfn.IFNA(VLOOKUP($C1055,'20201102 Property'!C:C,1,FALSE),"FR")</f>
        <v>Groepselectie DRB1HR1</v>
      </c>
    </row>
    <row r="1056" spans="1:14" x14ac:dyDescent="0.45">
      <c r="A1056" s="166" t="s">
        <v>1322</v>
      </c>
      <c r="B1056" s="166" t="s">
        <v>1322</v>
      </c>
      <c r="C1056" s="166" t="s">
        <v>6667</v>
      </c>
      <c r="D1056" s="166" t="s">
        <v>1357</v>
      </c>
      <c r="E1056" s="166" t="s">
        <v>2524</v>
      </c>
      <c r="F1056" s="166" t="s">
        <v>366</v>
      </c>
      <c r="G1056" s="166" t="s">
        <v>2524</v>
      </c>
      <c r="H1056" s="166" t="s">
        <v>2524</v>
      </c>
      <c r="I1056" s="166" t="s">
        <v>2524</v>
      </c>
      <c r="J1056" s="166" t="s">
        <v>1709</v>
      </c>
      <c r="K1056" s="166" t="s">
        <v>1322</v>
      </c>
      <c r="L1056" s="166" t="s">
        <v>2524</v>
      </c>
      <c r="M1056" s="166">
        <v>3134774</v>
      </c>
      <c r="N1056" s="166" t="str">
        <f>_xlfn.IFNA(VLOOKUP($C1056,'20201102 Property'!C:C,1,FALSE),"FR")</f>
        <v>Conclusie DRB1 allel 1</v>
      </c>
    </row>
    <row r="1057" spans="1:14" x14ac:dyDescent="0.45">
      <c r="A1057" s="166" t="s">
        <v>1324</v>
      </c>
      <c r="B1057" s="166" t="s">
        <v>1324</v>
      </c>
      <c r="C1057" s="166" t="s">
        <v>8577</v>
      </c>
      <c r="D1057" s="166" t="s">
        <v>1357</v>
      </c>
      <c r="E1057" s="166" t="s">
        <v>2524</v>
      </c>
      <c r="F1057" s="166" t="s">
        <v>366</v>
      </c>
      <c r="G1057" s="166" t="s">
        <v>2524</v>
      </c>
      <c r="H1057" s="166" t="s">
        <v>8852</v>
      </c>
      <c r="I1057" s="166" t="s">
        <v>8852</v>
      </c>
      <c r="J1057" s="166" t="s">
        <v>1710</v>
      </c>
      <c r="K1057" s="166" t="s">
        <v>1324</v>
      </c>
      <c r="L1057" s="166" t="s">
        <v>2524</v>
      </c>
      <c r="M1057" s="166">
        <v>3134809</v>
      </c>
      <c r="N1057" s="166" t="str">
        <f>_xlfn.IFNA(VLOOKUP($C1057,'20201102 Property'!C:C,1,FALSE),"FR")</f>
        <v>HLA-DRB1 allel 1</v>
      </c>
    </row>
    <row r="1058" spans="1:14" x14ac:dyDescent="0.45">
      <c r="A1058" s="166" t="s">
        <v>24</v>
      </c>
      <c r="B1058" s="166" t="s">
        <v>6668</v>
      </c>
      <c r="C1058" s="166" t="s">
        <v>335</v>
      </c>
      <c r="D1058" s="166" t="s">
        <v>185</v>
      </c>
      <c r="E1058" s="166" t="s">
        <v>2524</v>
      </c>
      <c r="F1058" s="166" t="s">
        <v>366</v>
      </c>
      <c r="G1058" s="166" t="s">
        <v>102</v>
      </c>
      <c r="H1058" s="166" t="s">
        <v>8852</v>
      </c>
      <c r="I1058" s="166" t="s">
        <v>8852</v>
      </c>
      <c r="J1058" s="166" t="s">
        <v>1700</v>
      </c>
      <c r="K1058" s="166" t="s">
        <v>24</v>
      </c>
      <c r="L1058" s="166" t="s">
        <v>2524</v>
      </c>
      <c r="M1058" s="166">
        <v>428</v>
      </c>
      <c r="N1058" s="166" t="str">
        <f>_xlfn.IFNA(VLOOKUP($C1058,'20201102 Property'!C:C,1,FALSE),"FR")</f>
        <v>HLA-DRB1 allel 2 (hoge resolutie)</v>
      </c>
    </row>
    <row r="1059" spans="1:14" x14ac:dyDescent="0.45">
      <c r="A1059" s="166" t="s">
        <v>248</v>
      </c>
      <c r="B1059" s="166" t="s">
        <v>248</v>
      </c>
      <c r="C1059" s="166" t="s">
        <v>6669</v>
      </c>
      <c r="D1059" s="166" t="s">
        <v>185</v>
      </c>
      <c r="E1059" s="166" t="s">
        <v>2524</v>
      </c>
      <c r="F1059" s="166" t="s">
        <v>366</v>
      </c>
      <c r="G1059" s="166" t="s">
        <v>2524</v>
      </c>
      <c r="H1059" s="166" t="s">
        <v>2524</v>
      </c>
      <c r="I1059" s="166" t="s">
        <v>2524</v>
      </c>
      <c r="J1059" s="166" t="s">
        <v>1704</v>
      </c>
      <c r="K1059" s="166" t="s">
        <v>248</v>
      </c>
      <c r="L1059" s="166" t="s">
        <v>2524</v>
      </c>
      <c r="M1059" s="166">
        <v>3099724</v>
      </c>
      <c r="N1059" s="166" t="str">
        <f>_xlfn.IFNA(VLOOKUP($C1059,'20201102 Property'!C:C,1,FALSE),"FR")</f>
        <v>Groepselectie DRB1HR2</v>
      </c>
    </row>
    <row r="1060" spans="1:14" x14ac:dyDescent="0.45">
      <c r="A1060" s="166" t="s">
        <v>1323</v>
      </c>
      <c r="B1060" s="166" t="s">
        <v>1323</v>
      </c>
      <c r="C1060" s="166" t="s">
        <v>6670</v>
      </c>
      <c r="D1060" s="166" t="s">
        <v>1357</v>
      </c>
      <c r="E1060" s="166" t="s">
        <v>2524</v>
      </c>
      <c r="F1060" s="166" t="s">
        <v>366</v>
      </c>
      <c r="G1060" s="166" t="s">
        <v>2524</v>
      </c>
      <c r="H1060" s="166" t="s">
        <v>2524</v>
      </c>
      <c r="I1060" s="166" t="s">
        <v>2524</v>
      </c>
      <c r="J1060" s="166" t="s">
        <v>1710</v>
      </c>
      <c r="K1060" s="166" t="s">
        <v>1323</v>
      </c>
      <c r="L1060" s="166" t="s">
        <v>2524</v>
      </c>
      <c r="M1060" s="166">
        <v>3134779</v>
      </c>
      <c r="N1060" s="166" t="str">
        <f>_xlfn.IFNA(VLOOKUP($C1060,'20201102 Property'!C:C,1,FALSE),"FR")</f>
        <v>Conclusie DRB1 allel 2</v>
      </c>
    </row>
    <row r="1061" spans="1:14" x14ac:dyDescent="0.45">
      <c r="A1061" s="166" t="s">
        <v>1325</v>
      </c>
      <c r="B1061" s="166" t="s">
        <v>1325</v>
      </c>
      <c r="C1061" s="166" t="s">
        <v>8578</v>
      </c>
      <c r="D1061" s="166" t="s">
        <v>1357</v>
      </c>
      <c r="E1061" s="166" t="s">
        <v>2524</v>
      </c>
      <c r="F1061" s="166" t="s">
        <v>366</v>
      </c>
      <c r="G1061" s="166" t="s">
        <v>2524</v>
      </c>
      <c r="H1061" s="166" t="s">
        <v>8852</v>
      </c>
      <c r="I1061" s="166" t="s">
        <v>8852</v>
      </c>
      <c r="J1061" s="166" t="s">
        <v>1711</v>
      </c>
      <c r="K1061" s="166" t="s">
        <v>1325</v>
      </c>
      <c r="L1061" s="166" t="s">
        <v>2524</v>
      </c>
      <c r="M1061" s="166">
        <v>3134818</v>
      </c>
      <c r="N1061" s="166" t="str">
        <f>_xlfn.IFNA(VLOOKUP($C1061,'20201102 Property'!C:C,1,FALSE),"FR")</f>
        <v>HLA-DRB1 allel 2</v>
      </c>
    </row>
    <row r="1062" spans="1:14" x14ac:dyDescent="0.45">
      <c r="A1062" s="166" t="s">
        <v>107</v>
      </c>
      <c r="B1062" s="166" t="s">
        <v>107</v>
      </c>
      <c r="C1062" s="166" t="s">
        <v>6671</v>
      </c>
      <c r="D1062" s="166" t="s">
        <v>1357</v>
      </c>
      <c r="E1062" s="166" t="s">
        <v>2524</v>
      </c>
      <c r="F1062" s="166" t="s">
        <v>366</v>
      </c>
      <c r="G1062" s="166" t="s">
        <v>2524</v>
      </c>
      <c r="H1062" s="166" t="s">
        <v>2524</v>
      </c>
      <c r="I1062" s="166" t="s">
        <v>2524</v>
      </c>
      <c r="J1062" s="166" t="s">
        <v>2524</v>
      </c>
      <c r="K1062" s="166" t="s">
        <v>107</v>
      </c>
      <c r="L1062" s="166" t="s">
        <v>2524</v>
      </c>
      <c r="M1062" s="166">
        <v>157013</v>
      </c>
      <c r="N1062" s="166" t="str">
        <f>_xlfn.IFNA(VLOOKUP($C1062,'20201102 Property'!C:C,1,FALSE),"FR")</f>
        <v>HLA-DRB1 (hoge resolutie)</v>
      </c>
    </row>
    <row r="1063" spans="1:14" x14ac:dyDescent="0.45">
      <c r="A1063" s="166" t="s">
        <v>1253</v>
      </c>
      <c r="B1063" s="166" t="s">
        <v>6672</v>
      </c>
      <c r="C1063" s="166" t="s">
        <v>6672</v>
      </c>
      <c r="D1063" s="166" t="s">
        <v>185</v>
      </c>
      <c r="E1063" s="166" t="s">
        <v>2524</v>
      </c>
      <c r="F1063" s="166" t="s">
        <v>366</v>
      </c>
      <c r="G1063" s="166" t="s">
        <v>2524</v>
      </c>
      <c r="H1063" s="166" t="s">
        <v>2524</v>
      </c>
      <c r="I1063" s="166" t="s">
        <v>2524</v>
      </c>
      <c r="J1063" s="166" t="s">
        <v>2040</v>
      </c>
      <c r="K1063" s="166" t="s">
        <v>1253</v>
      </c>
      <c r="L1063" s="166" t="s">
        <v>2524</v>
      </c>
      <c r="M1063" s="166">
        <v>3101600</v>
      </c>
      <c r="N1063" s="166" t="str">
        <f>_xlfn.IFNA(VLOOKUP($C1063,'20201102 Property'!C:C,1,FALSE),"FR")</f>
        <v>DRB1m1 ext</v>
      </c>
    </row>
    <row r="1064" spans="1:14" x14ac:dyDescent="0.45">
      <c r="A1064" s="166" t="s">
        <v>8701</v>
      </c>
      <c r="B1064" s="166" t="s">
        <v>8762</v>
      </c>
      <c r="C1064" s="166" t="s">
        <v>330</v>
      </c>
      <c r="D1064" s="166" t="s">
        <v>185</v>
      </c>
      <c r="E1064" s="166" t="s">
        <v>2524</v>
      </c>
      <c r="F1064" s="166" t="s">
        <v>2798</v>
      </c>
      <c r="G1064" s="166" t="s">
        <v>102</v>
      </c>
      <c r="H1064" s="166" t="s">
        <v>8852</v>
      </c>
      <c r="I1064" s="166" t="s">
        <v>8852</v>
      </c>
      <c r="J1064" s="166" t="s">
        <v>8821</v>
      </c>
      <c r="K1064" s="166" t="s">
        <v>8701</v>
      </c>
      <c r="L1064" s="166" t="s">
        <v>2524</v>
      </c>
      <c r="M1064" s="166">
        <v>8823075</v>
      </c>
      <c r="N1064" s="166" t="str">
        <f>_xlfn.IFNA(VLOOKUP($C1064,'20201102 Property'!C:C,1,FALSE),"FR")</f>
        <v>HLA-DRB1 allel 1 (lage resolutie)</v>
      </c>
    </row>
    <row r="1065" spans="1:14" x14ac:dyDescent="0.45">
      <c r="A1065" s="166" t="s">
        <v>190</v>
      </c>
      <c r="B1065" s="166" t="s">
        <v>6673</v>
      </c>
      <c r="C1065" s="166" t="s">
        <v>1362</v>
      </c>
      <c r="D1065" s="166" t="s">
        <v>185</v>
      </c>
      <c r="E1065" s="166" t="s">
        <v>2524</v>
      </c>
      <c r="F1065" s="166" t="s">
        <v>366</v>
      </c>
      <c r="G1065" s="166" t="s">
        <v>2524</v>
      </c>
      <c r="H1065" s="166" t="s">
        <v>8852</v>
      </c>
      <c r="I1065" s="166" t="s">
        <v>8852</v>
      </c>
      <c r="J1065" s="166" t="s">
        <v>1648</v>
      </c>
      <c r="K1065" s="166" t="s">
        <v>190</v>
      </c>
      <c r="L1065" s="166" t="s">
        <v>2524</v>
      </c>
      <c r="M1065" s="166">
        <v>3099503</v>
      </c>
      <c r="N1065" s="166" t="str">
        <f>_xlfn.IFNA(VLOOKUP($C1065,'20201102 Property'!C:C,1,FALSE),"FR")</f>
        <v>HLA-DRB1 allel 1 (match det.)</v>
      </c>
    </row>
    <row r="1066" spans="1:14" x14ac:dyDescent="0.45">
      <c r="A1066" s="166" t="s">
        <v>1397</v>
      </c>
      <c r="B1066" s="166" t="s">
        <v>6674</v>
      </c>
      <c r="C1066" s="166" t="s">
        <v>1362</v>
      </c>
      <c r="D1066" s="166" t="s">
        <v>185</v>
      </c>
      <c r="E1066" s="166" t="s">
        <v>2524</v>
      </c>
      <c r="F1066" s="166" t="s">
        <v>366</v>
      </c>
      <c r="G1066" s="166" t="s">
        <v>2524</v>
      </c>
      <c r="H1066" s="166" t="s">
        <v>8852</v>
      </c>
      <c r="I1066" s="166" t="s">
        <v>8852</v>
      </c>
      <c r="J1066" s="166" t="s">
        <v>1701</v>
      </c>
      <c r="K1066" s="166" t="s">
        <v>1397</v>
      </c>
      <c r="L1066" s="166" t="s">
        <v>2524</v>
      </c>
      <c r="M1066" s="166">
        <v>3183106</v>
      </c>
      <c r="N1066" s="166" t="str">
        <f>_xlfn.IFNA(VLOOKUP($C1066,'20201102 Property'!C:C,1,FALSE),"FR")</f>
        <v>HLA-DRB1 allel 1 (match det.)</v>
      </c>
    </row>
    <row r="1067" spans="1:14" x14ac:dyDescent="0.45">
      <c r="A1067" s="166" t="s">
        <v>1254</v>
      </c>
      <c r="B1067" s="166" t="s">
        <v>6675</v>
      </c>
      <c r="C1067" s="166" t="s">
        <v>6675</v>
      </c>
      <c r="D1067" s="166" t="s">
        <v>185</v>
      </c>
      <c r="E1067" s="166" t="s">
        <v>2524</v>
      </c>
      <c r="F1067" s="166" t="s">
        <v>366</v>
      </c>
      <c r="G1067" s="166" t="s">
        <v>2524</v>
      </c>
      <c r="H1067" s="166" t="s">
        <v>2524</v>
      </c>
      <c r="I1067" s="166" t="s">
        <v>2524</v>
      </c>
      <c r="J1067" s="166" t="s">
        <v>2041</v>
      </c>
      <c r="K1067" s="166" t="s">
        <v>1254</v>
      </c>
      <c r="L1067" s="166" t="s">
        <v>2524</v>
      </c>
      <c r="M1067" s="166">
        <v>3101607</v>
      </c>
      <c r="N1067" s="166" t="str">
        <f>_xlfn.IFNA(VLOOKUP($C1067,'20201102 Property'!C:C,1,FALSE),"FR")</f>
        <v>DRB1m2 ext</v>
      </c>
    </row>
    <row r="1068" spans="1:14" x14ac:dyDescent="0.45">
      <c r="A1068" s="166" t="s">
        <v>8702</v>
      </c>
      <c r="B1068" s="166" t="s">
        <v>8763</v>
      </c>
      <c r="C1068" s="166" t="s">
        <v>331</v>
      </c>
      <c r="D1068" s="166" t="s">
        <v>185</v>
      </c>
      <c r="E1068" s="166" t="s">
        <v>2524</v>
      </c>
      <c r="F1068" s="166" t="s">
        <v>2798</v>
      </c>
      <c r="G1068" s="166" t="s">
        <v>102</v>
      </c>
      <c r="H1068" s="166" t="s">
        <v>8852</v>
      </c>
      <c r="I1068" s="166" t="s">
        <v>8852</v>
      </c>
      <c r="J1068" s="166" t="s">
        <v>8822</v>
      </c>
      <c r="K1068" s="166" t="s">
        <v>8702</v>
      </c>
      <c r="L1068" s="166" t="s">
        <v>2524</v>
      </c>
      <c r="M1068" s="166">
        <v>8823084</v>
      </c>
      <c r="N1068" s="166" t="str">
        <f>_xlfn.IFNA(VLOOKUP($C1068,'20201102 Property'!C:C,1,FALSE),"FR")</f>
        <v>HLA-DRB1 allel 2 (lage resolutie)</v>
      </c>
    </row>
    <row r="1069" spans="1:14" x14ac:dyDescent="0.45">
      <c r="A1069" s="166" t="s">
        <v>191</v>
      </c>
      <c r="B1069" s="166" t="s">
        <v>6676</v>
      </c>
      <c r="C1069" s="166" t="s">
        <v>1363</v>
      </c>
      <c r="D1069" s="166" t="s">
        <v>185</v>
      </c>
      <c r="E1069" s="166" t="s">
        <v>2524</v>
      </c>
      <c r="F1069" s="166" t="s">
        <v>366</v>
      </c>
      <c r="G1069" s="166" t="s">
        <v>2524</v>
      </c>
      <c r="H1069" s="166" t="s">
        <v>8852</v>
      </c>
      <c r="I1069" s="166" t="s">
        <v>8852</v>
      </c>
      <c r="J1069" s="166" t="s">
        <v>1649</v>
      </c>
      <c r="K1069" s="166" t="s">
        <v>191</v>
      </c>
      <c r="L1069" s="166" t="s">
        <v>2524</v>
      </c>
      <c r="M1069" s="166">
        <v>3099510</v>
      </c>
      <c r="N1069" s="166" t="str">
        <f>_xlfn.IFNA(VLOOKUP($C1069,'20201102 Property'!C:C,1,FALSE),"FR")</f>
        <v>HLA-DRB1 allel 2 (match det.)</v>
      </c>
    </row>
    <row r="1070" spans="1:14" x14ac:dyDescent="0.45">
      <c r="A1070" s="166" t="s">
        <v>1398</v>
      </c>
      <c r="B1070" s="166" t="s">
        <v>6677</v>
      </c>
      <c r="C1070" s="166" t="s">
        <v>1363</v>
      </c>
      <c r="D1070" s="166" t="s">
        <v>185</v>
      </c>
      <c r="E1070" s="166" t="s">
        <v>2524</v>
      </c>
      <c r="F1070" s="166" t="s">
        <v>366</v>
      </c>
      <c r="G1070" s="166" t="s">
        <v>2524</v>
      </c>
      <c r="H1070" s="166" t="s">
        <v>8852</v>
      </c>
      <c r="I1070" s="166" t="s">
        <v>8852</v>
      </c>
      <c r="J1070" s="166" t="s">
        <v>1702</v>
      </c>
      <c r="K1070" s="166" t="s">
        <v>1398</v>
      </c>
      <c r="L1070" s="166" t="s">
        <v>2524</v>
      </c>
      <c r="M1070" s="166">
        <v>3183112</v>
      </c>
      <c r="N1070" s="166" t="str">
        <f>_xlfn.IFNA(VLOOKUP($C1070,'20201102 Property'!C:C,1,FALSE),"FR")</f>
        <v>HLA-DRB1 allel 2 (match det.)</v>
      </c>
    </row>
    <row r="1071" spans="1:14" x14ac:dyDescent="0.45">
      <c r="A1071" s="166" t="s">
        <v>1404</v>
      </c>
      <c r="B1071" s="166" t="s">
        <v>1404</v>
      </c>
      <c r="C1071" s="166" t="s">
        <v>1411</v>
      </c>
      <c r="D1071" s="166" t="s">
        <v>1357</v>
      </c>
      <c r="E1071" s="166" t="s">
        <v>2524</v>
      </c>
      <c r="F1071" s="166" t="s">
        <v>366</v>
      </c>
      <c r="G1071" s="166" t="s">
        <v>2524</v>
      </c>
      <c r="H1071" s="166" t="s">
        <v>8852</v>
      </c>
      <c r="I1071" s="166" t="s">
        <v>8852</v>
      </c>
      <c r="J1071" s="166" t="s">
        <v>1650</v>
      </c>
      <c r="K1071" s="166" t="s">
        <v>1404</v>
      </c>
      <c r="L1071" s="166" t="s">
        <v>2524</v>
      </c>
      <c r="M1071" s="166">
        <v>3137961</v>
      </c>
      <c r="N1071" s="166" t="str">
        <f>_xlfn.IFNA(VLOOKUP($C1071,'20201102 Property'!C:C,1,FALSE),"FR")</f>
        <v>HLA-DRB1 (lage resolutie)</v>
      </c>
    </row>
    <row r="1072" spans="1:14" x14ac:dyDescent="0.45">
      <c r="A1072" s="166" t="s">
        <v>13</v>
      </c>
      <c r="B1072" s="166" t="s">
        <v>6678</v>
      </c>
      <c r="C1072" s="166" t="s">
        <v>330</v>
      </c>
      <c r="D1072" s="166" t="s">
        <v>185</v>
      </c>
      <c r="E1072" s="166" t="s">
        <v>2524</v>
      </c>
      <c r="F1072" s="166" t="s">
        <v>2798</v>
      </c>
      <c r="G1072" s="166" t="s">
        <v>102</v>
      </c>
      <c r="H1072" s="166" t="s">
        <v>8852</v>
      </c>
      <c r="I1072" s="166" t="s">
        <v>8852</v>
      </c>
      <c r="J1072" s="166" t="s">
        <v>1646</v>
      </c>
      <c r="K1072" s="166" t="s">
        <v>13</v>
      </c>
      <c r="L1072" s="166" t="s">
        <v>2524</v>
      </c>
      <c r="M1072" s="166">
        <v>151</v>
      </c>
      <c r="N1072" s="166" t="str">
        <f>_xlfn.IFNA(VLOOKUP($C1072,'20201102 Property'!C:C,1,FALSE),"FR")</f>
        <v>HLA-DRB1 allel 1 (lage resolutie)</v>
      </c>
    </row>
    <row r="1073" spans="1:14" x14ac:dyDescent="0.45">
      <c r="A1073" s="166" t="s">
        <v>4717</v>
      </c>
      <c r="B1073" s="166" t="s">
        <v>6679</v>
      </c>
      <c r="C1073" s="166" t="s">
        <v>6680</v>
      </c>
      <c r="D1073" s="166" t="s">
        <v>1357</v>
      </c>
      <c r="E1073" s="166" t="s">
        <v>2524</v>
      </c>
      <c r="F1073" s="166" t="s">
        <v>366</v>
      </c>
      <c r="G1073" s="166" t="s">
        <v>102</v>
      </c>
      <c r="H1073" s="166" t="s">
        <v>2524</v>
      </c>
      <c r="I1073" s="166" t="s">
        <v>2524</v>
      </c>
      <c r="J1073" s="166" t="s">
        <v>2524</v>
      </c>
      <c r="K1073" s="166" t="s">
        <v>4717</v>
      </c>
      <c r="L1073" s="166" t="s">
        <v>2524</v>
      </c>
      <c r="M1073" s="166">
        <v>1512225</v>
      </c>
      <c r="N1073" s="166" t="str">
        <f>_xlfn.IFNA(VLOOKUP($C1073,'20201102 Property'!C:C,1,FALSE),"FR")</f>
        <v>HLA-DRB1 (allel groep 1)</v>
      </c>
    </row>
    <row r="1074" spans="1:14" x14ac:dyDescent="0.45">
      <c r="A1074" s="166" t="s">
        <v>4718</v>
      </c>
      <c r="B1074" s="166" t="s">
        <v>6681</v>
      </c>
      <c r="C1074" s="166" t="s">
        <v>6682</v>
      </c>
      <c r="D1074" s="166" t="s">
        <v>1357</v>
      </c>
      <c r="E1074" s="166" t="s">
        <v>2524</v>
      </c>
      <c r="F1074" s="166" t="s">
        <v>366</v>
      </c>
      <c r="G1074" s="166" t="s">
        <v>102</v>
      </c>
      <c r="H1074" s="166" t="s">
        <v>2524</v>
      </c>
      <c r="I1074" s="166" t="s">
        <v>2524</v>
      </c>
      <c r="J1074" s="166" t="s">
        <v>2524</v>
      </c>
      <c r="K1074" s="166" t="s">
        <v>4718</v>
      </c>
      <c r="L1074" s="166" t="s">
        <v>2524</v>
      </c>
      <c r="M1074" s="166">
        <v>1512122</v>
      </c>
      <c r="N1074" s="166" t="str">
        <f>_xlfn.IFNA(VLOOKUP($C1074,'20201102 Property'!C:C,1,FALSE),"FR")</f>
        <v>HLA-DRB1 (NMDP code 1)</v>
      </c>
    </row>
    <row r="1075" spans="1:14" x14ac:dyDescent="0.45">
      <c r="A1075" s="166" t="s">
        <v>14</v>
      </c>
      <c r="B1075" s="166" t="s">
        <v>6683</v>
      </c>
      <c r="C1075" s="166" t="s">
        <v>331</v>
      </c>
      <c r="D1075" s="166" t="s">
        <v>185</v>
      </c>
      <c r="E1075" s="166" t="s">
        <v>2524</v>
      </c>
      <c r="F1075" s="166" t="s">
        <v>2798</v>
      </c>
      <c r="G1075" s="166" t="s">
        <v>102</v>
      </c>
      <c r="H1075" s="166" t="s">
        <v>8852</v>
      </c>
      <c r="I1075" s="166" t="s">
        <v>8852</v>
      </c>
      <c r="J1075" s="166" t="s">
        <v>1647</v>
      </c>
      <c r="K1075" s="166" t="s">
        <v>14</v>
      </c>
      <c r="L1075" s="166" t="s">
        <v>2524</v>
      </c>
      <c r="M1075" s="166">
        <v>176</v>
      </c>
      <c r="N1075" s="166" t="str">
        <f>_xlfn.IFNA(VLOOKUP($C1075,'20201102 Property'!C:C,1,FALSE),"FR")</f>
        <v>HLA-DRB1 allel 2 (lage resolutie)</v>
      </c>
    </row>
    <row r="1076" spans="1:14" x14ac:dyDescent="0.45">
      <c r="A1076" s="166" t="s">
        <v>4719</v>
      </c>
      <c r="B1076" s="166" t="s">
        <v>6684</v>
      </c>
      <c r="C1076" s="166" t="s">
        <v>6685</v>
      </c>
      <c r="D1076" s="166" t="s">
        <v>1357</v>
      </c>
      <c r="E1076" s="166" t="s">
        <v>2524</v>
      </c>
      <c r="F1076" s="166" t="s">
        <v>366</v>
      </c>
      <c r="G1076" s="166" t="s">
        <v>102</v>
      </c>
      <c r="H1076" s="166" t="s">
        <v>2524</v>
      </c>
      <c r="I1076" s="166" t="s">
        <v>2524</v>
      </c>
      <c r="J1076" s="166" t="s">
        <v>2524</v>
      </c>
      <c r="K1076" s="166" t="s">
        <v>4719</v>
      </c>
      <c r="L1076" s="166" t="s">
        <v>2524</v>
      </c>
      <c r="M1076" s="166">
        <v>1512230</v>
      </c>
      <c r="N1076" s="166" t="str">
        <f>_xlfn.IFNA(VLOOKUP($C1076,'20201102 Property'!C:C,1,FALSE),"FR")</f>
        <v>HLA-DRB1 (allel groep 2)</v>
      </c>
    </row>
    <row r="1077" spans="1:14" x14ac:dyDescent="0.45">
      <c r="A1077" s="166" t="s">
        <v>4720</v>
      </c>
      <c r="B1077" s="166" t="s">
        <v>6684</v>
      </c>
      <c r="C1077" s="166" t="s">
        <v>6686</v>
      </c>
      <c r="D1077" s="166" t="s">
        <v>1357</v>
      </c>
      <c r="E1077" s="166" t="s">
        <v>2524</v>
      </c>
      <c r="F1077" s="166" t="s">
        <v>366</v>
      </c>
      <c r="G1077" s="166" t="s">
        <v>102</v>
      </c>
      <c r="H1077" s="166" t="s">
        <v>2524</v>
      </c>
      <c r="I1077" s="166" t="s">
        <v>2524</v>
      </c>
      <c r="J1077" s="166" t="s">
        <v>2524</v>
      </c>
      <c r="K1077" s="166" t="s">
        <v>4720</v>
      </c>
      <c r="L1077" s="166" t="s">
        <v>2524</v>
      </c>
      <c r="M1077" s="166">
        <v>1512148</v>
      </c>
      <c r="N1077" s="166" t="str">
        <f>_xlfn.IFNA(VLOOKUP($C1077,'20201102 Property'!C:C,1,FALSE),"FR")</f>
        <v>HLA-DRB1 (NMDP code 2)</v>
      </c>
    </row>
    <row r="1078" spans="1:14" x14ac:dyDescent="0.45">
      <c r="A1078" s="166" t="s">
        <v>8210</v>
      </c>
      <c r="B1078" s="166" t="s">
        <v>8210</v>
      </c>
      <c r="C1078" s="166" t="s">
        <v>8364</v>
      </c>
      <c r="D1078" s="166" t="s">
        <v>1357</v>
      </c>
      <c r="E1078" s="166" t="s">
        <v>2524</v>
      </c>
      <c r="F1078" s="166" t="s">
        <v>366</v>
      </c>
      <c r="G1078" s="166" t="s">
        <v>2524</v>
      </c>
      <c r="H1078" s="166" t="s">
        <v>2524</v>
      </c>
      <c r="I1078" s="166" t="s">
        <v>2524</v>
      </c>
      <c r="J1078" s="166" t="s">
        <v>8565</v>
      </c>
      <c r="K1078" s="166" t="s">
        <v>8210</v>
      </c>
      <c r="L1078" s="166" t="s">
        <v>2524</v>
      </c>
      <c r="M1078" s="166">
        <v>7530313</v>
      </c>
      <c r="N1078" s="166" t="str">
        <f>_xlfn.IFNA(VLOOKUP($C1078,'20201102 Property'!C:C,1,FALSE),"FR")</f>
        <v>glstring HLA-DRB1</v>
      </c>
    </row>
    <row r="1079" spans="1:14" x14ac:dyDescent="0.45">
      <c r="A1079" s="166" t="s">
        <v>8206</v>
      </c>
      <c r="B1079" s="166" t="s">
        <v>8206</v>
      </c>
      <c r="C1079" s="166" t="s">
        <v>8308</v>
      </c>
      <c r="D1079" s="166" t="s">
        <v>1357</v>
      </c>
      <c r="E1079" s="166" t="s">
        <v>2524</v>
      </c>
      <c r="F1079" s="166" t="s">
        <v>366</v>
      </c>
      <c r="G1079" s="166" t="s">
        <v>102</v>
      </c>
      <c r="H1079" s="166" t="s">
        <v>2524</v>
      </c>
      <c r="I1079" s="166" t="s">
        <v>2524</v>
      </c>
      <c r="J1079" s="166" t="s">
        <v>8213</v>
      </c>
      <c r="K1079" s="166" t="s">
        <v>8206</v>
      </c>
      <c r="L1079" s="166" t="s">
        <v>2524</v>
      </c>
      <c r="M1079" s="166">
        <v>7356953</v>
      </c>
      <c r="N1079" s="166" t="str">
        <f>_xlfn.IFNA(VLOOKUP($C1079,'20201102 Property'!C:C,1,FALSE),"FR")</f>
        <v>IMGT databank</v>
      </c>
    </row>
    <row r="1080" spans="1:14" x14ac:dyDescent="0.45">
      <c r="A1080" s="166" t="s">
        <v>8207</v>
      </c>
      <c r="B1080" s="166" t="s">
        <v>8207</v>
      </c>
      <c r="C1080" s="166" t="s">
        <v>8309</v>
      </c>
      <c r="D1080" s="166" t="s">
        <v>1357</v>
      </c>
      <c r="E1080" s="166" t="s">
        <v>2524</v>
      </c>
      <c r="F1080" s="166" t="s">
        <v>366</v>
      </c>
      <c r="G1080" s="166" t="s">
        <v>102</v>
      </c>
      <c r="H1080" s="166" t="s">
        <v>2524</v>
      </c>
      <c r="I1080" s="166" t="s">
        <v>2524</v>
      </c>
      <c r="J1080" s="166" t="s">
        <v>8214</v>
      </c>
      <c r="K1080" s="166" t="s">
        <v>8207</v>
      </c>
      <c r="L1080" s="166" t="s">
        <v>2524</v>
      </c>
      <c r="M1080" s="166">
        <v>7357015</v>
      </c>
      <c r="N1080" s="166" t="str">
        <f>_xlfn.IFNA(VLOOKUP($C1080,'20201102 Property'!C:C,1,FALSE),"FR")</f>
        <v>MIA FORA softwareversie</v>
      </c>
    </row>
    <row r="1081" spans="1:14" x14ac:dyDescent="0.45">
      <c r="A1081" s="166" t="s">
        <v>8208</v>
      </c>
      <c r="B1081" s="166" t="s">
        <v>8208</v>
      </c>
      <c r="C1081" s="166" t="s">
        <v>8365</v>
      </c>
      <c r="D1081" s="166" t="s">
        <v>1357</v>
      </c>
      <c r="E1081" s="166" t="s">
        <v>2524</v>
      </c>
      <c r="F1081" s="166" t="s">
        <v>366</v>
      </c>
      <c r="G1081" s="166" t="s">
        <v>102</v>
      </c>
      <c r="H1081" s="166" t="s">
        <v>2524</v>
      </c>
      <c r="I1081" s="166" t="s">
        <v>2524</v>
      </c>
      <c r="J1081" s="166" t="s">
        <v>8215</v>
      </c>
      <c r="K1081" s="166" t="s">
        <v>8208</v>
      </c>
      <c r="L1081" s="166" t="s">
        <v>2524</v>
      </c>
      <c r="M1081" s="166">
        <v>7357086</v>
      </c>
      <c r="N1081" s="166" t="str">
        <f>_xlfn.IFNA(VLOOKUP($C1081,'20201102 Property'!C:C,1,FALSE),"FR")</f>
        <v>Ambiguïteiten HLA-DRB1 met NGS</v>
      </c>
    </row>
    <row r="1082" spans="1:14" x14ac:dyDescent="0.45">
      <c r="A1082" s="166" t="s">
        <v>8209</v>
      </c>
      <c r="B1082" s="166" t="s">
        <v>8366</v>
      </c>
      <c r="C1082" s="166" t="s">
        <v>8312</v>
      </c>
      <c r="D1082" s="166" t="s">
        <v>1357</v>
      </c>
      <c r="E1082" s="166" t="s">
        <v>2524</v>
      </c>
      <c r="F1082" s="166" t="s">
        <v>366</v>
      </c>
      <c r="G1082" s="166" t="s">
        <v>102</v>
      </c>
      <c r="H1082" s="166" t="s">
        <v>2524</v>
      </c>
      <c r="I1082" s="166" t="s">
        <v>2524</v>
      </c>
      <c r="J1082" s="166" t="s">
        <v>8216</v>
      </c>
      <c r="K1082" s="166" t="s">
        <v>8209</v>
      </c>
      <c r="L1082" s="166" t="s">
        <v>2524</v>
      </c>
      <c r="M1082" s="166">
        <v>7357136</v>
      </c>
      <c r="N1082" s="166" t="str">
        <f>_xlfn.IFNA(VLOOKUP($C1082,'20201102 Property'!C:C,1,FALSE),"FR")</f>
        <v>NGS commentaar</v>
      </c>
    </row>
    <row r="1083" spans="1:14" x14ac:dyDescent="0.45">
      <c r="A1083" s="166" t="s">
        <v>4721</v>
      </c>
      <c r="B1083" s="166" t="s">
        <v>4721</v>
      </c>
      <c r="C1083" s="166" t="s">
        <v>4721</v>
      </c>
      <c r="D1083" s="166" t="s">
        <v>1357</v>
      </c>
      <c r="E1083" s="166" t="s">
        <v>2524</v>
      </c>
      <c r="F1083" s="166" t="s">
        <v>366</v>
      </c>
      <c r="G1083" s="166" t="s">
        <v>2524</v>
      </c>
      <c r="H1083" s="166" t="s">
        <v>2524</v>
      </c>
      <c r="I1083" s="166" t="s">
        <v>2524</v>
      </c>
      <c r="J1083" s="166" t="s">
        <v>2524</v>
      </c>
      <c r="K1083" s="166" t="s">
        <v>4721</v>
      </c>
      <c r="L1083" s="166" t="s">
        <v>2524</v>
      </c>
      <c r="M1083" s="166">
        <v>1140614</v>
      </c>
      <c r="N1083" s="166" t="str">
        <f>_xlfn.IFNA(VLOOKUP($C1083,'20201102 Property'!C:C,1,FALSE),"FR")</f>
        <v>DRB1_Strip1</v>
      </c>
    </row>
    <row r="1084" spans="1:14" x14ac:dyDescent="0.45">
      <c r="A1084" s="166" t="s">
        <v>99</v>
      </c>
      <c r="B1084" s="166" t="s">
        <v>99</v>
      </c>
      <c r="C1084" s="166" t="s">
        <v>4722</v>
      </c>
      <c r="D1084" s="166" t="s">
        <v>1357</v>
      </c>
      <c r="E1084" s="166" t="s">
        <v>2524</v>
      </c>
      <c r="F1084" s="166" t="s">
        <v>366</v>
      </c>
      <c r="G1084" s="166" t="s">
        <v>2524</v>
      </c>
      <c r="H1084" s="166" t="s">
        <v>2524</v>
      </c>
      <c r="I1084" s="166" t="s">
        <v>2524</v>
      </c>
      <c r="J1084" s="166" t="s">
        <v>2524</v>
      </c>
      <c r="K1084" s="166" t="s">
        <v>99</v>
      </c>
      <c r="L1084" s="166" t="s">
        <v>2524</v>
      </c>
      <c r="M1084" s="166">
        <v>157017</v>
      </c>
      <c r="N1084" s="166" t="str">
        <f>_xlfn.IFNA(VLOOKUP($C1084,'20201102 Property'!C:C,1,FALSE),"FR")</f>
        <v>HLA-DRB3-5</v>
      </c>
    </row>
    <row r="1085" spans="1:14" x14ac:dyDescent="0.45">
      <c r="A1085" s="166" t="s">
        <v>8253</v>
      </c>
      <c r="B1085" s="166" t="s">
        <v>8253</v>
      </c>
      <c r="C1085" s="166" t="s">
        <v>8367</v>
      </c>
      <c r="D1085" s="166" t="s">
        <v>1357</v>
      </c>
      <c r="E1085" s="166" t="s">
        <v>2524</v>
      </c>
      <c r="F1085" s="166" t="s">
        <v>366</v>
      </c>
      <c r="G1085" s="166" t="s">
        <v>2524</v>
      </c>
      <c r="H1085" s="166" t="s">
        <v>2524</v>
      </c>
      <c r="I1085" s="166" t="s">
        <v>2524</v>
      </c>
      <c r="J1085" s="166" t="s">
        <v>8284</v>
      </c>
      <c r="K1085" s="166" t="s">
        <v>8253</v>
      </c>
      <c r="L1085" s="166" t="s">
        <v>2524</v>
      </c>
      <c r="M1085" s="166">
        <v>7530327</v>
      </c>
      <c r="N1085" s="166" t="str">
        <f>_xlfn.IFNA(VLOOKUP($C1085,'20201102 Property'!C:C,1,FALSE),"FR")</f>
        <v>glstring HLA-DRB345</v>
      </c>
    </row>
    <row r="1086" spans="1:14" x14ac:dyDescent="0.45">
      <c r="A1086" s="166" t="s">
        <v>8249</v>
      </c>
      <c r="B1086" s="166" t="s">
        <v>8249</v>
      </c>
      <c r="C1086" s="166" t="s">
        <v>8308</v>
      </c>
      <c r="D1086" s="166" t="s">
        <v>1357</v>
      </c>
      <c r="E1086" s="166" t="s">
        <v>2524</v>
      </c>
      <c r="F1086" s="166" t="s">
        <v>366</v>
      </c>
      <c r="G1086" s="166" t="s">
        <v>102</v>
      </c>
      <c r="H1086" s="166" t="s">
        <v>2524</v>
      </c>
      <c r="I1086" s="166" t="s">
        <v>2524</v>
      </c>
      <c r="J1086" s="166" t="s">
        <v>8260</v>
      </c>
      <c r="K1086" s="166" t="s">
        <v>8249</v>
      </c>
      <c r="L1086" s="166" t="s">
        <v>2524</v>
      </c>
      <c r="M1086" s="166">
        <v>7356962</v>
      </c>
      <c r="N1086" s="166" t="str">
        <f>_xlfn.IFNA(VLOOKUP($C1086,'20201102 Property'!C:C,1,FALSE),"FR")</f>
        <v>IMGT databank</v>
      </c>
    </row>
    <row r="1087" spans="1:14" x14ac:dyDescent="0.45">
      <c r="A1087" s="166" t="s">
        <v>8250</v>
      </c>
      <c r="B1087" s="166" t="s">
        <v>8250</v>
      </c>
      <c r="C1087" s="166" t="s">
        <v>8309</v>
      </c>
      <c r="D1087" s="166" t="s">
        <v>1357</v>
      </c>
      <c r="E1087" s="166" t="s">
        <v>2524</v>
      </c>
      <c r="F1087" s="166" t="s">
        <v>366</v>
      </c>
      <c r="G1087" s="166" t="s">
        <v>102</v>
      </c>
      <c r="H1087" s="166" t="s">
        <v>2524</v>
      </c>
      <c r="I1087" s="166" t="s">
        <v>2524</v>
      </c>
      <c r="J1087" s="166" t="s">
        <v>8261</v>
      </c>
      <c r="K1087" s="166" t="s">
        <v>8250</v>
      </c>
      <c r="L1087" s="166" t="s">
        <v>2524</v>
      </c>
      <c r="M1087" s="166">
        <v>7357021</v>
      </c>
      <c r="N1087" s="166" t="str">
        <f>_xlfn.IFNA(VLOOKUP($C1087,'20201102 Property'!C:C,1,FALSE),"FR")</f>
        <v>MIA FORA softwareversie</v>
      </c>
    </row>
    <row r="1088" spans="1:14" x14ac:dyDescent="0.45">
      <c r="A1088" s="166" t="s">
        <v>8251</v>
      </c>
      <c r="B1088" s="166" t="s">
        <v>8251</v>
      </c>
      <c r="C1088" s="166" t="s">
        <v>8368</v>
      </c>
      <c r="D1088" s="166" t="s">
        <v>1357</v>
      </c>
      <c r="E1088" s="166" t="s">
        <v>2524</v>
      </c>
      <c r="F1088" s="166" t="s">
        <v>366</v>
      </c>
      <c r="G1088" s="166" t="s">
        <v>102</v>
      </c>
      <c r="H1088" s="166" t="s">
        <v>2524</v>
      </c>
      <c r="I1088" s="166" t="s">
        <v>2524</v>
      </c>
      <c r="J1088" s="166" t="s">
        <v>8262</v>
      </c>
      <c r="K1088" s="166" t="s">
        <v>8251</v>
      </c>
      <c r="L1088" s="166" t="s">
        <v>2524</v>
      </c>
      <c r="M1088" s="166">
        <v>7357091</v>
      </c>
      <c r="N1088" s="166" t="str">
        <f>_xlfn.IFNA(VLOOKUP($C1088,'20201102 Property'!C:C,1,FALSE),"FR")</f>
        <v>Ambiguïteiten HLA-DRB345 met NGS</v>
      </c>
    </row>
    <row r="1089" spans="1:14" x14ac:dyDescent="0.45">
      <c r="A1089" s="166" t="s">
        <v>8252</v>
      </c>
      <c r="B1089" s="166" t="s">
        <v>8369</v>
      </c>
      <c r="C1089" s="166" t="s">
        <v>8312</v>
      </c>
      <c r="D1089" s="166" t="s">
        <v>1357</v>
      </c>
      <c r="E1089" s="166" t="s">
        <v>2524</v>
      </c>
      <c r="F1089" s="166" t="s">
        <v>366</v>
      </c>
      <c r="G1089" s="166" t="s">
        <v>102</v>
      </c>
      <c r="H1089" s="166" t="s">
        <v>2524</v>
      </c>
      <c r="I1089" s="166" t="s">
        <v>2524</v>
      </c>
      <c r="J1089" s="166" t="s">
        <v>8263</v>
      </c>
      <c r="K1089" s="166" t="s">
        <v>8252</v>
      </c>
      <c r="L1089" s="166" t="s">
        <v>2524</v>
      </c>
      <c r="M1089" s="166">
        <v>7357141</v>
      </c>
      <c r="N1089" s="166" t="str">
        <f>_xlfn.IFNA(VLOOKUP($C1089,'20201102 Property'!C:C,1,FALSE),"FR")</f>
        <v>NGS commentaar</v>
      </c>
    </row>
    <row r="1090" spans="1:14" x14ac:dyDescent="0.45">
      <c r="A1090" s="166" t="s">
        <v>8247</v>
      </c>
      <c r="B1090" s="166" t="s">
        <v>8370</v>
      </c>
      <c r="C1090" s="166" t="s">
        <v>8371</v>
      </c>
      <c r="D1090" s="166" t="s">
        <v>1357</v>
      </c>
      <c r="F1090" s="166" t="s">
        <v>366</v>
      </c>
      <c r="G1090" s="166" t="s">
        <v>102</v>
      </c>
      <c r="H1090" s="166" t="s">
        <v>2524</v>
      </c>
      <c r="I1090" s="166" t="s">
        <v>2524</v>
      </c>
      <c r="J1090" s="166" t="s">
        <v>8258</v>
      </c>
      <c r="K1090" s="166" t="s">
        <v>8247</v>
      </c>
      <c r="L1090" s="166" t="s">
        <v>2524</v>
      </c>
      <c r="M1090" s="166">
        <v>7356726</v>
      </c>
      <c r="N1090" s="166" t="str">
        <f>_xlfn.IFNA(VLOOKUP($C1090,'20201102 Property'!C:C,1,FALSE),"FR")</f>
        <v>HLA-DRB3 allel 1 (allelic resolutie)</v>
      </c>
    </row>
    <row r="1091" spans="1:14" x14ac:dyDescent="0.45">
      <c r="A1091" s="166" t="s">
        <v>8248</v>
      </c>
      <c r="B1091" s="166" t="s">
        <v>8372</v>
      </c>
      <c r="C1091" s="166" t="s">
        <v>8373</v>
      </c>
      <c r="D1091" s="166" t="s">
        <v>1357</v>
      </c>
      <c r="F1091" s="166" t="s">
        <v>366</v>
      </c>
      <c r="G1091" s="166" t="s">
        <v>102</v>
      </c>
      <c r="H1091" s="166" t="s">
        <v>2524</v>
      </c>
      <c r="I1091" s="166" t="s">
        <v>2524</v>
      </c>
      <c r="J1091" s="166" t="s">
        <v>8259</v>
      </c>
      <c r="K1091" s="166" t="s">
        <v>8248</v>
      </c>
      <c r="L1091" s="166" t="s">
        <v>2524</v>
      </c>
      <c r="M1091" s="166">
        <v>7356734</v>
      </c>
      <c r="N1091" s="166" t="str">
        <f>_xlfn.IFNA(VLOOKUP($C1091,'20201102 Property'!C:C,1,FALSE),"FR")</f>
        <v>HLA-DRB3 allel 2 (allelic resolutie)</v>
      </c>
    </row>
    <row r="1092" spans="1:14" x14ac:dyDescent="0.45">
      <c r="A1092" s="166" t="s">
        <v>8705</v>
      </c>
      <c r="B1092" s="166" t="s">
        <v>8764</v>
      </c>
      <c r="C1092" s="166" t="s">
        <v>8765</v>
      </c>
      <c r="D1092" s="166" t="s">
        <v>185</v>
      </c>
      <c r="E1092" s="166" t="s">
        <v>2524</v>
      </c>
      <c r="F1092" s="166" t="s">
        <v>366</v>
      </c>
      <c r="G1092" s="166" t="s">
        <v>102</v>
      </c>
      <c r="H1092" s="166" t="s">
        <v>2524</v>
      </c>
      <c r="I1092" s="166" t="s">
        <v>2524</v>
      </c>
      <c r="J1092" s="166" t="s">
        <v>8823</v>
      </c>
      <c r="K1092" s="166" t="s">
        <v>8705</v>
      </c>
      <c r="L1092" s="166" t="s">
        <v>2524</v>
      </c>
      <c r="M1092" s="166">
        <v>8823094</v>
      </c>
      <c r="N1092" s="166" t="str">
        <f>_xlfn.IFNA(VLOOKUP($C1092,'20201102 Property'!C:C,1,FALSE),"FR")</f>
        <v>HLA-DRB3  allel 1 (lage resolutie)</v>
      </c>
    </row>
    <row r="1093" spans="1:14" x14ac:dyDescent="0.45">
      <c r="A1093" s="166" t="s">
        <v>8706</v>
      </c>
      <c r="B1093" s="166" t="s">
        <v>8766</v>
      </c>
      <c r="C1093" s="166" t="s">
        <v>8767</v>
      </c>
      <c r="D1093" s="166" t="s">
        <v>185</v>
      </c>
      <c r="E1093" s="166" t="s">
        <v>2524</v>
      </c>
      <c r="F1093" s="166" t="s">
        <v>366</v>
      </c>
      <c r="G1093" s="166" t="s">
        <v>102</v>
      </c>
      <c r="H1093" s="166" t="s">
        <v>2524</v>
      </c>
      <c r="I1093" s="166" t="s">
        <v>2524</v>
      </c>
      <c r="J1093" s="166" t="s">
        <v>8824</v>
      </c>
      <c r="K1093" s="166" t="s">
        <v>8706</v>
      </c>
      <c r="L1093" s="166" t="s">
        <v>2524</v>
      </c>
      <c r="M1093" s="166">
        <v>8823099</v>
      </c>
      <c r="N1093" s="166" t="str">
        <f>_xlfn.IFNA(VLOOKUP($C1093,'20201102 Property'!C:C,1,FALSE),"FR")</f>
        <v>HLA-DRB3  allel 2 (lage resolutie)</v>
      </c>
    </row>
    <row r="1094" spans="1:14" x14ac:dyDescent="0.45">
      <c r="A1094" s="166" t="s">
        <v>27</v>
      </c>
      <c r="B1094" s="166" t="s">
        <v>6687</v>
      </c>
      <c r="C1094" s="166" t="s">
        <v>6688</v>
      </c>
      <c r="D1094" s="166" t="s">
        <v>185</v>
      </c>
      <c r="E1094" s="166" t="s">
        <v>2524</v>
      </c>
      <c r="F1094" s="166" t="s">
        <v>366</v>
      </c>
      <c r="G1094" s="166" t="s">
        <v>102</v>
      </c>
      <c r="H1094" s="166" t="s">
        <v>2524</v>
      </c>
      <c r="I1094" s="166" t="s">
        <v>2524</v>
      </c>
      <c r="J1094" s="166" t="s">
        <v>1726</v>
      </c>
      <c r="K1094" s="166" t="s">
        <v>27</v>
      </c>
      <c r="L1094" s="166" t="s">
        <v>2524</v>
      </c>
      <c r="M1094" s="166">
        <v>354</v>
      </c>
      <c r="N1094" s="166" t="str">
        <f>_xlfn.IFNA(VLOOKUP($C1094,'20201102 Property'!C:C,1,FALSE),"FR")</f>
        <v>HLA-DRB3  (allel 1)</v>
      </c>
    </row>
    <row r="1095" spans="1:14" x14ac:dyDescent="0.45">
      <c r="A1095" s="166" t="s">
        <v>1337</v>
      </c>
      <c r="B1095" s="166" t="s">
        <v>1337</v>
      </c>
      <c r="C1095" s="166" t="s">
        <v>8581</v>
      </c>
      <c r="D1095" s="166" t="s">
        <v>1357</v>
      </c>
      <c r="E1095" s="166" t="s">
        <v>2524</v>
      </c>
      <c r="F1095" s="166" t="s">
        <v>366</v>
      </c>
      <c r="G1095" s="166" t="s">
        <v>2524</v>
      </c>
      <c r="H1095" s="166" t="s">
        <v>8852</v>
      </c>
      <c r="I1095" s="166" t="s">
        <v>8852</v>
      </c>
      <c r="J1095" s="166" t="s">
        <v>1733</v>
      </c>
      <c r="K1095" s="166" t="s">
        <v>1337</v>
      </c>
      <c r="L1095" s="166" t="s">
        <v>2524</v>
      </c>
      <c r="M1095" s="166">
        <v>3157252</v>
      </c>
      <c r="N1095" s="166" t="str">
        <f>_xlfn.IFNA(VLOOKUP($C1095,'20201102 Property'!C:C,1,FALSE),"FR")</f>
        <v>HLA-DRB3 allel 1</v>
      </c>
    </row>
    <row r="1096" spans="1:14" x14ac:dyDescent="0.45">
      <c r="A1096" s="166" t="s">
        <v>195</v>
      </c>
      <c r="B1096" s="166" t="s">
        <v>195</v>
      </c>
      <c r="C1096" s="166" t="s">
        <v>1382</v>
      </c>
      <c r="D1096" s="166" t="s">
        <v>185</v>
      </c>
      <c r="E1096" s="166" t="s">
        <v>2524</v>
      </c>
      <c r="F1096" s="166" t="s">
        <v>366</v>
      </c>
      <c r="G1096" s="166" t="s">
        <v>2524</v>
      </c>
      <c r="H1096" s="166" t="s">
        <v>2524</v>
      </c>
      <c r="I1096" s="166" t="s">
        <v>2524</v>
      </c>
      <c r="J1096" s="166" t="s">
        <v>1728</v>
      </c>
      <c r="K1096" s="166" t="s">
        <v>195</v>
      </c>
      <c r="L1096" s="166" t="s">
        <v>2524</v>
      </c>
      <c r="M1096" s="166">
        <v>3162638</v>
      </c>
      <c r="N1096" s="166" t="str">
        <f>_xlfn.IFNA(VLOOKUP($C1096,'20201102 Property'!C:C,1,FALSE),"FR")</f>
        <v>DRB3 allel 1 (match det.)</v>
      </c>
    </row>
    <row r="1097" spans="1:14" x14ac:dyDescent="0.45">
      <c r="A1097" s="166" t="s">
        <v>28</v>
      </c>
      <c r="B1097" s="166" t="s">
        <v>6689</v>
      </c>
      <c r="C1097" s="166" t="s">
        <v>6690</v>
      </c>
      <c r="D1097" s="166" t="s">
        <v>185</v>
      </c>
      <c r="E1097" s="166" t="s">
        <v>2524</v>
      </c>
      <c r="F1097" s="166" t="s">
        <v>366</v>
      </c>
      <c r="G1097" s="166" t="s">
        <v>102</v>
      </c>
      <c r="H1097" s="166" t="s">
        <v>2524</v>
      </c>
      <c r="I1097" s="166" t="s">
        <v>2524</v>
      </c>
      <c r="J1097" s="166" t="s">
        <v>1727</v>
      </c>
      <c r="K1097" s="166" t="s">
        <v>28</v>
      </c>
      <c r="L1097" s="166" t="s">
        <v>2524</v>
      </c>
      <c r="M1097" s="166">
        <v>357</v>
      </c>
      <c r="N1097" s="166" t="str">
        <f>_xlfn.IFNA(VLOOKUP($C1097,'20201102 Property'!C:C,1,FALSE),"FR")</f>
        <v>HLA-DRB3  (allel 2)</v>
      </c>
    </row>
    <row r="1098" spans="1:14" x14ac:dyDescent="0.45">
      <c r="A1098" s="166" t="s">
        <v>1482</v>
      </c>
      <c r="B1098" s="166" t="s">
        <v>1482</v>
      </c>
      <c r="C1098" s="166" t="s">
        <v>8582</v>
      </c>
      <c r="D1098" s="166" t="s">
        <v>1357</v>
      </c>
      <c r="E1098" s="166" t="s">
        <v>2524</v>
      </c>
      <c r="F1098" s="166" t="s">
        <v>366</v>
      </c>
      <c r="G1098" s="166" t="s">
        <v>2524</v>
      </c>
      <c r="H1098" s="166" t="s">
        <v>8852</v>
      </c>
      <c r="I1098" s="166" t="s">
        <v>8852</v>
      </c>
      <c r="J1098" s="166" t="s">
        <v>1734</v>
      </c>
      <c r="K1098" s="166" t="s">
        <v>1482</v>
      </c>
      <c r="L1098" s="166" t="s">
        <v>2524</v>
      </c>
      <c r="M1098" s="166">
        <v>3157257</v>
      </c>
      <c r="N1098" s="166" t="str">
        <f>_xlfn.IFNA(VLOOKUP($C1098,'20201102 Property'!C:C,1,FALSE),"FR")</f>
        <v>HLA-DRB3 allel 2</v>
      </c>
    </row>
    <row r="1099" spans="1:14" x14ac:dyDescent="0.45">
      <c r="A1099" s="166" t="s">
        <v>196</v>
      </c>
      <c r="B1099" s="166" t="s">
        <v>196</v>
      </c>
      <c r="C1099" s="166" t="s">
        <v>1383</v>
      </c>
      <c r="D1099" s="166" t="s">
        <v>185</v>
      </c>
      <c r="E1099" s="166" t="s">
        <v>2524</v>
      </c>
      <c r="F1099" s="166" t="s">
        <v>366</v>
      </c>
      <c r="G1099" s="166" t="s">
        <v>2524</v>
      </c>
      <c r="H1099" s="166" t="s">
        <v>2524</v>
      </c>
      <c r="I1099" s="166" t="s">
        <v>2524</v>
      </c>
      <c r="J1099" s="166" t="s">
        <v>1729</v>
      </c>
      <c r="K1099" s="166" t="s">
        <v>196</v>
      </c>
      <c r="L1099" s="166" t="s">
        <v>2524</v>
      </c>
      <c r="M1099" s="166">
        <v>3162650</v>
      </c>
      <c r="N1099" s="166" t="str">
        <f>_xlfn.IFNA(VLOOKUP($C1099,'20201102 Property'!C:C,1,FALSE),"FR")</f>
        <v>DRB3 allel 2 (match det.)</v>
      </c>
    </row>
    <row r="1100" spans="1:14" x14ac:dyDescent="0.45">
      <c r="A1100" s="166" t="s">
        <v>221</v>
      </c>
      <c r="B1100" s="166" t="s">
        <v>6691</v>
      </c>
      <c r="C1100" s="166" t="s">
        <v>2059</v>
      </c>
      <c r="D1100" s="166" t="s">
        <v>185</v>
      </c>
      <c r="E1100" s="166" t="s">
        <v>2524</v>
      </c>
      <c r="F1100" s="166" t="s">
        <v>366</v>
      </c>
      <c r="G1100" s="166" t="s">
        <v>2524</v>
      </c>
      <c r="H1100" s="166" t="s">
        <v>8852</v>
      </c>
      <c r="I1100" s="166" t="s">
        <v>8852</v>
      </c>
      <c r="J1100" s="166" t="s">
        <v>1773</v>
      </c>
      <c r="K1100" s="166" t="s">
        <v>221</v>
      </c>
      <c r="L1100" s="166" t="s">
        <v>2524</v>
      </c>
      <c r="M1100" s="166">
        <v>3100094</v>
      </c>
      <c r="N1100" s="166" t="str">
        <f>_xlfn.IFNA(VLOOKUP($C1100,'20201102 Property'!C:C,1,FALSE),"FR")</f>
        <v>HLA-DRB3 (lage resolutie)</v>
      </c>
    </row>
    <row r="1101" spans="1:14" x14ac:dyDescent="0.45">
      <c r="A1101" s="166" t="s">
        <v>8254</v>
      </c>
      <c r="B1101" s="166" t="s">
        <v>8374</v>
      </c>
      <c r="C1101" s="166" t="s">
        <v>8375</v>
      </c>
      <c r="D1101" s="166" t="s">
        <v>1357</v>
      </c>
      <c r="F1101" s="166" t="s">
        <v>366</v>
      </c>
      <c r="G1101" s="166" t="s">
        <v>102</v>
      </c>
      <c r="H1101" s="166" t="s">
        <v>2524</v>
      </c>
      <c r="I1101" s="166" t="s">
        <v>2524</v>
      </c>
      <c r="J1101" s="166" t="s">
        <v>8264</v>
      </c>
      <c r="K1101" s="166" t="s">
        <v>8254</v>
      </c>
      <c r="L1101" s="166" t="s">
        <v>2524</v>
      </c>
      <c r="M1101" s="166">
        <v>7356741</v>
      </c>
      <c r="N1101" s="166" t="str">
        <f>_xlfn.IFNA(VLOOKUP($C1101,'20201102 Property'!C:C,1,FALSE),"FR")</f>
        <v>HLA-DRB4 allel 1 (allelic resolutie)</v>
      </c>
    </row>
    <row r="1102" spans="1:14" x14ac:dyDescent="0.45">
      <c r="A1102" s="166" t="s">
        <v>8255</v>
      </c>
      <c r="B1102" s="166" t="s">
        <v>8376</v>
      </c>
      <c r="C1102" s="166" t="s">
        <v>8377</v>
      </c>
      <c r="D1102" s="166" t="s">
        <v>1357</v>
      </c>
      <c r="F1102" s="166" t="s">
        <v>366</v>
      </c>
      <c r="G1102" s="166" t="s">
        <v>102</v>
      </c>
      <c r="H1102" s="166" t="s">
        <v>2524</v>
      </c>
      <c r="I1102" s="166" t="s">
        <v>2524</v>
      </c>
      <c r="J1102" s="166" t="s">
        <v>8265</v>
      </c>
      <c r="K1102" s="166" t="s">
        <v>8255</v>
      </c>
      <c r="L1102" s="166" t="s">
        <v>2524</v>
      </c>
      <c r="M1102" s="166">
        <v>7356747</v>
      </c>
      <c r="N1102" s="166" t="str">
        <f>_xlfn.IFNA(VLOOKUP($C1102,'20201102 Property'!C:C,1,FALSE),"FR")</f>
        <v>HLA-DRB4 allel 2 (allelic resolutie)</v>
      </c>
    </row>
    <row r="1103" spans="1:14" x14ac:dyDescent="0.45">
      <c r="A1103" s="166" t="s">
        <v>8707</v>
      </c>
      <c r="B1103" s="166" t="s">
        <v>8768</v>
      </c>
      <c r="C1103" s="166" t="s">
        <v>8769</v>
      </c>
      <c r="D1103" s="166" t="s">
        <v>185</v>
      </c>
      <c r="E1103" s="166" t="s">
        <v>2524</v>
      </c>
      <c r="F1103" s="166" t="s">
        <v>366</v>
      </c>
      <c r="G1103" s="166" t="s">
        <v>102</v>
      </c>
      <c r="H1103" s="166" t="s">
        <v>2524</v>
      </c>
      <c r="I1103" s="166" t="s">
        <v>2524</v>
      </c>
      <c r="J1103" s="166" t="s">
        <v>8825</v>
      </c>
      <c r="K1103" s="166" t="s">
        <v>8707</v>
      </c>
      <c r="L1103" s="166" t="s">
        <v>2524</v>
      </c>
      <c r="M1103" s="166">
        <v>8823105</v>
      </c>
      <c r="N1103" s="166" t="str">
        <f>_xlfn.IFNA(VLOOKUP($C1103,'20201102 Property'!C:C,1,FALSE),"FR")</f>
        <v>HLA-DRB4  allel 1 (lage resolutie)</v>
      </c>
    </row>
    <row r="1104" spans="1:14" x14ac:dyDescent="0.45">
      <c r="A1104" s="166" t="s">
        <v>8708</v>
      </c>
      <c r="B1104" s="166" t="s">
        <v>8770</v>
      </c>
      <c r="C1104" s="166" t="s">
        <v>8771</v>
      </c>
      <c r="D1104" s="166" t="s">
        <v>185</v>
      </c>
      <c r="E1104" s="166" t="s">
        <v>2524</v>
      </c>
      <c r="F1104" s="166" t="s">
        <v>366</v>
      </c>
      <c r="G1104" s="166" t="s">
        <v>102</v>
      </c>
      <c r="H1104" s="166" t="s">
        <v>2524</v>
      </c>
      <c r="I1104" s="166" t="s">
        <v>2524</v>
      </c>
      <c r="J1104" s="166" t="s">
        <v>8826</v>
      </c>
      <c r="K1104" s="166" t="s">
        <v>8708</v>
      </c>
      <c r="L1104" s="166" t="s">
        <v>2524</v>
      </c>
      <c r="M1104" s="166">
        <v>8823112</v>
      </c>
      <c r="N1104" s="166" t="str">
        <f>_xlfn.IFNA(VLOOKUP($C1104,'20201102 Property'!C:C,1,FALSE),"FR")</f>
        <v>HLA-DRB4  allel 2 (lage resolutie)</v>
      </c>
    </row>
    <row r="1105" spans="1:14" x14ac:dyDescent="0.45">
      <c r="A1105" s="166" t="s">
        <v>29</v>
      </c>
      <c r="B1105" s="166" t="s">
        <v>6692</v>
      </c>
      <c r="C1105" s="166" t="s">
        <v>6693</v>
      </c>
      <c r="D1105" s="166" t="s">
        <v>185</v>
      </c>
      <c r="E1105" s="166" t="s">
        <v>2524</v>
      </c>
      <c r="F1105" s="166" t="s">
        <v>366</v>
      </c>
      <c r="G1105" s="166" t="s">
        <v>102</v>
      </c>
      <c r="H1105" s="166" t="s">
        <v>2524</v>
      </c>
      <c r="I1105" s="166" t="s">
        <v>2524</v>
      </c>
      <c r="J1105" s="166" t="s">
        <v>1735</v>
      </c>
      <c r="K1105" s="166" t="s">
        <v>29</v>
      </c>
      <c r="L1105" s="166" t="s">
        <v>2524</v>
      </c>
      <c r="M1105" s="166">
        <v>366</v>
      </c>
      <c r="N1105" s="166" t="str">
        <f>_xlfn.IFNA(VLOOKUP($C1105,'20201102 Property'!C:C,1,FALSE),"FR")</f>
        <v>HLA-DRB4 (allel 1)</v>
      </c>
    </row>
    <row r="1106" spans="1:14" x14ac:dyDescent="0.45">
      <c r="A1106" s="166" t="s">
        <v>1338</v>
      </c>
      <c r="B1106" s="166" t="s">
        <v>1338</v>
      </c>
      <c r="C1106" s="166" t="s">
        <v>8583</v>
      </c>
      <c r="D1106" s="166" t="s">
        <v>1357</v>
      </c>
      <c r="E1106" s="166" t="s">
        <v>2524</v>
      </c>
      <c r="F1106" s="166" t="s">
        <v>366</v>
      </c>
      <c r="G1106" s="166" t="s">
        <v>2524</v>
      </c>
      <c r="H1106" s="166" t="s">
        <v>8852</v>
      </c>
      <c r="I1106" s="166" t="s">
        <v>8852</v>
      </c>
      <c r="J1106" s="166" t="s">
        <v>1742</v>
      </c>
      <c r="K1106" s="166" t="s">
        <v>1338</v>
      </c>
      <c r="L1106" s="166" t="s">
        <v>2524</v>
      </c>
      <c r="M1106" s="166">
        <v>3157267</v>
      </c>
      <c r="N1106" s="166" t="str">
        <f>_xlfn.IFNA(VLOOKUP($C1106,'20201102 Property'!C:C,1,FALSE),"FR")</f>
        <v>HLA-DRB4 allel 1</v>
      </c>
    </row>
    <row r="1107" spans="1:14" x14ac:dyDescent="0.45">
      <c r="A1107" s="166" t="s">
        <v>343</v>
      </c>
      <c r="B1107" s="166" t="s">
        <v>343</v>
      </c>
      <c r="C1107" s="166" t="s">
        <v>1366</v>
      </c>
      <c r="D1107" s="166" t="s">
        <v>185</v>
      </c>
      <c r="E1107" s="166" t="s">
        <v>2524</v>
      </c>
      <c r="F1107" s="166" t="s">
        <v>366</v>
      </c>
      <c r="G1107" s="166" t="s">
        <v>2524</v>
      </c>
      <c r="H1107" s="166" t="s">
        <v>2524</v>
      </c>
      <c r="I1107" s="166" t="s">
        <v>2524</v>
      </c>
      <c r="J1107" s="166" t="s">
        <v>1737</v>
      </c>
      <c r="K1107" s="166" t="s">
        <v>343</v>
      </c>
      <c r="L1107" s="166" t="s">
        <v>2524</v>
      </c>
      <c r="M1107" s="166">
        <v>3162660</v>
      </c>
      <c r="N1107" s="166" t="str">
        <f>_xlfn.IFNA(VLOOKUP($C1107,'20201102 Property'!C:C,1,FALSE),"FR")</f>
        <v>DRB4 allel 1 (match det.)</v>
      </c>
    </row>
    <row r="1108" spans="1:14" x14ac:dyDescent="0.45">
      <c r="A1108" s="166" t="s">
        <v>30</v>
      </c>
      <c r="B1108" s="166" t="s">
        <v>6694</v>
      </c>
      <c r="C1108" s="166" t="s">
        <v>6695</v>
      </c>
      <c r="D1108" s="166" t="s">
        <v>185</v>
      </c>
      <c r="E1108" s="166" t="s">
        <v>2524</v>
      </c>
      <c r="F1108" s="166" t="s">
        <v>366</v>
      </c>
      <c r="G1108" s="166" t="s">
        <v>102</v>
      </c>
      <c r="H1108" s="166" t="s">
        <v>2524</v>
      </c>
      <c r="I1108" s="166" t="s">
        <v>2524</v>
      </c>
      <c r="J1108" s="166" t="s">
        <v>1736</v>
      </c>
      <c r="K1108" s="166" t="s">
        <v>30</v>
      </c>
      <c r="L1108" s="166" t="s">
        <v>2524</v>
      </c>
      <c r="M1108" s="166">
        <v>369</v>
      </c>
      <c r="N1108" s="166" t="str">
        <f>_xlfn.IFNA(VLOOKUP($C1108,'20201102 Property'!C:C,1,FALSE),"FR")</f>
        <v>HLA-DRB4 (allel 2)</v>
      </c>
    </row>
    <row r="1109" spans="1:14" x14ac:dyDescent="0.45">
      <c r="A1109" s="166" t="s">
        <v>1483</v>
      </c>
      <c r="B1109" s="166" t="s">
        <v>1483</v>
      </c>
      <c r="C1109" s="166" t="s">
        <v>8584</v>
      </c>
      <c r="D1109" s="166" t="s">
        <v>1357</v>
      </c>
      <c r="E1109" s="166" t="s">
        <v>2524</v>
      </c>
      <c r="F1109" s="166" t="s">
        <v>366</v>
      </c>
      <c r="G1109" s="166" t="s">
        <v>2524</v>
      </c>
      <c r="H1109" s="166" t="s">
        <v>8852</v>
      </c>
      <c r="I1109" s="166" t="s">
        <v>8852</v>
      </c>
      <c r="J1109" s="166" t="s">
        <v>1743</v>
      </c>
      <c r="K1109" s="166" t="s">
        <v>1483</v>
      </c>
      <c r="L1109" s="166" t="s">
        <v>2524</v>
      </c>
      <c r="M1109" s="166">
        <v>3157262</v>
      </c>
      <c r="N1109" s="166" t="str">
        <f>_xlfn.IFNA(VLOOKUP($C1109,'20201102 Property'!C:C,1,FALSE),"FR")</f>
        <v>HLA-DRB4 allel 2</v>
      </c>
    </row>
    <row r="1110" spans="1:14" x14ac:dyDescent="0.45">
      <c r="A1110" s="166" t="s">
        <v>344</v>
      </c>
      <c r="B1110" s="166" t="s">
        <v>344</v>
      </c>
      <c r="C1110" s="166" t="s">
        <v>1367</v>
      </c>
      <c r="D1110" s="166" t="s">
        <v>185</v>
      </c>
      <c r="E1110" s="166" t="s">
        <v>2524</v>
      </c>
      <c r="F1110" s="166" t="s">
        <v>366</v>
      </c>
      <c r="G1110" s="166" t="s">
        <v>2524</v>
      </c>
      <c r="H1110" s="166" t="s">
        <v>2524</v>
      </c>
      <c r="I1110" s="166" t="s">
        <v>2524</v>
      </c>
      <c r="J1110" s="166" t="s">
        <v>1739</v>
      </c>
      <c r="K1110" s="166" t="s">
        <v>344</v>
      </c>
      <c r="L1110" s="166" t="s">
        <v>2524</v>
      </c>
      <c r="M1110" s="166">
        <v>3162665</v>
      </c>
      <c r="N1110" s="166" t="str">
        <f>_xlfn.IFNA(VLOOKUP($C1110,'20201102 Property'!C:C,1,FALSE),"FR")</f>
        <v>DRB4 allel 2 (match det.)</v>
      </c>
    </row>
    <row r="1111" spans="1:14" x14ac:dyDescent="0.45">
      <c r="A1111" s="166" t="s">
        <v>222</v>
      </c>
      <c r="B1111" s="166" t="s">
        <v>6696</v>
      </c>
      <c r="C1111" s="166" t="s">
        <v>6697</v>
      </c>
      <c r="D1111" s="166" t="s">
        <v>185</v>
      </c>
      <c r="E1111" s="166" t="s">
        <v>2524</v>
      </c>
      <c r="F1111" s="166" t="s">
        <v>366</v>
      </c>
      <c r="G1111" s="166" t="s">
        <v>2524</v>
      </c>
      <c r="H1111" s="166" t="s">
        <v>8852</v>
      </c>
      <c r="I1111" s="166" t="s">
        <v>8852</v>
      </c>
      <c r="J1111" s="166" t="s">
        <v>1774</v>
      </c>
      <c r="K1111" s="166" t="s">
        <v>222</v>
      </c>
      <c r="L1111" s="166" t="s">
        <v>2524</v>
      </c>
      <c r="M1111" s="166">
        <v>3100104</v>
      </c>
      <c r="N1111" s="166" t="str">
        <f>_xlfn.IFNA(VLOOKUP($C1111,'20201102 Property'!C:C,1,FALSE),"FR")</f>
        <v>HLA-DRB4 (lage resolutie)</v>
      </c>
    </row>
    <row r="1112" spans="1:14" x14ac:dyDescent="0.45">
      <c r="A1112" s="166" t="s">
        <v>8256</v>
      </c>
      <c r="B1112" s="166" t="s">
        <v>8378</v>
      </c>
      <c r="C1112" s="166" t="s">
        <v>8379</v>
      </c>
      <c r="D1112" s="166" t="s">
        <v>1357</v>
      </c>
      <c r="F1112" s="166" t="s">
        <v>366</v>
      </c>
      <c r="G1112" s="166" t="s">
        <v>102</v>
      </c>
      <c r="H1112" s="166" t="s">
        <v>2524</v>
      </c>
      <c r="I1112" s="166" t="s">
        <v>2524</v>
      </c>
      <c r="J1112" s="166" t="s">
        <v>8266</v>
      </c>
      <c r="K1112" s="166" t="s">
        <v>8256</v>
      </c>
      <c r="L1112" s="166" t="s">
        <v>2524</v>
      </c>
      <c r="M1112" s="166">
        <v>7356754</v>
      </c>
      <c r="N1112" s="166" t="str">
        <f>_xlfn.IFNA(VLOOKUP($C1112,'20201102 Property'!C:C,1,FALSE),"FR")</f>
        <v>HLA-DRB5 allel 1 (allelic resolutie)</v>
      </c>
    </row>
    <row r="1113" spans="1:14" x14ac:dyDescent="0.45">
      <c r="A1113" s="166" t="s">
        <v>8257</v>
      </c>
      <c r="B1113" s="166" t="s">
        <v>8380</v>
      </c>
      <c r="C1113" s="166" t="s">
        <v>8381</v>
      </c>
      <c r="D1113" s="166" t="s">
        <v>1357</v>
      </c>
      <c r="F1113" s="166" t="s">
        <v>366</v>
      </c>
      <c r="G1113" s="166" t="s">
        <v>102</v>
      </c>
      <c r="H1113" s="166" t="s">
        <v>2524</v>
      </c>
      <c r="I1113" s="166" t="s">
        <v>2524</v>
      </c>
      <c r="J1113" s="166" t="s">
        <v>8267</v>
      </c>
      <c r="K1113" s="166" t="s">
        <v>8257</v>
      </c>
      <c r="L1113" s="166" t="s">
        <v>2524</v>
      </c>
      <c r="M1113" s="166">
        <v>7356760</v>
      </c>
      <c r="N1113" s="166" t="str">
        <f>_xlfn.IFNA(VLOOKUP($C1113,'20201102 Property'!C:C,1,FALSE),"FR")</f>
        <v>HLA-DRB5 allel 2 (allelic resolutie)</v>
      </c>
    </row>
    <row r="1114" spans="1:14" x14ac:dyDescent="0.45">
      <c r="A1114" s="166" t="s">
        <v>8709</v>
      </c>
      <c r="B1114" s="166" t="s">
        <v>8772</v>
      </c>
      <c r="C1114" s="166" t="s">
        <v>8773</v>
      </c>
      <c r="D1114" s="166" t="s">
        <v>185</v>
      </c>
      <c r="E1114" s="166" t="s">
        <v>2524</v>
      </c>
      <c r="F1114" s="166" t="s">
        <v>366</v>
      </c>
      <c r="G1114" s="166" t="s">
        <v>102</v>
      </c>
      <c r="H1114" s="166" t="s">
        <v>2524</v>
      </c>
      <c r="I1114" s="166" t="s">
        <v>2524</v>
      </c>
      <c r="J1114" s="166" t="s">
        <v>8827</v>
      </c>
      <c r="K1114" s="166" t="s">
        <v>8709</v>
      </c>
      <c r="L1114" s="166" t="s">
        <v>2524</v>
      </c>
      <c r="M1114" s="166">
        <v>8823120</v>
      </c>
      <c r="N1114" s="166" t="str">
        <f>_xlfn.IFNA(VLOOKUP($C1114,'20201102 Property'!C:C,1,FALSE),"FR")</f>
        <v>HLA-DRB5 allel 1 (lage resolutie)</v>
      </c>
    </row>
    <row r="1115" spans="1:14" x14ac:dyDescent="0.45">
      <c r="A1115" s="166" t="s">
        <v>8710</v>
      </c>
      <c r="B1115" s="166" t="s">
        <v>8774</v>
      </c>
      <c r="C1115" s="166" t="s">
        <v>8711</v>
      </c>
      <c r="D1115" s="166" t="s">
        <v>185</v>
      </c>
      <c r="E1115" s="166" t="s">
        <v>2524</v>
      </c>
      <c r="F1115" s="166" t="s">
        <v>366</v>
      </c>
      <c r="G1115" s="166" t="s">
        <v>102</v>
      </c>
      <c r="H1115" s="166" t="s">
        <v>2524</v>
      </c>
      <c r="I1115" s="166" t="s">
        <v>2524</v>
      </c>
      <c r="J1115" s="166" t="s">
        <v>8828</v>
      </c>
      <c r="K1115" s="166" t="s">
        <v>8710</v>
      </c>
      <c r="L1115" s="166" t="s">
        <v>2524</v>
      </c>
      <c r="M1115" s="166">
        <v>8823127</v>
      </c>
      <c r="N1115" s="166" t="str">
        <f>_xlfn.IFNA(VLOOKUP($C1115,'20201102 Property'!C:C,1,FALSE),"FR")</f>
        <v>HLA-DRB5 allel 2 (lage resolutie)</v>
      </c>
    </row>
    <row r="1116" spans="1:14" x14ac:dyDescent="0.45">
      <c r="A1116" s="166" t="s">
        <v>31</v>
      </c>
      <c r="B1116" s="166" t="s">
        <v>6698</v>
      </c>
      <c r="C1116" s="166" t="s">
        <v>6699</v>
      </c>
      <c r="D1116" s="166" t="s">
        <v>185</v>
      </c>
      <c r="E1116" s="166" t="s">
        <v>2524</v>
      </c>
      <c r="F1116" s="166" t="s">
        <v>366</v>
      </c>
      <c r="G1116" s="166" t="s">
        <v>102</v>
      </c>
      <c r="H1116" s="166" t="s">
        <v>2524</v>
      </c>
      <c r="I1116" s="166" t="s">
        <v>2524</v>
      </c>
      <c r="J1116" s="166" t="s">
        <v>1744</v>
      </c>
      <c r="K1116" s="166" t="s">
        <v>31</v>
      </c>
      <c r="L1116" s="166" t="s">
        <v>2524</v>
      </c>
      <c r="M1116" s="166">
        <v>372</v>
      </c>
      <c r="N1116" s="166" t="str">
        <f>_xlfn.IFNA(VLOOKUP($C1116,'20201102 Property'!C:C,1,FALSE),"FR")</f>
        <v>HLA-DRB5 (allel 1)</v>
      </c>
    </row>
    <row r="1117" spans="1:14" x14ac:dyDescent="0.45">
      <c r="A1117" s="166" t="s">
        <v>1339</v>
      </c>
      <c r="B1117" s="166" t="s">
        <v>1339</v>
      </c>
      <c r="C1117" s="166" t="s">
        <v>8585</v>
      </c>
      <c r="D1117" s="166" t="s">
        <v>1357</v>
      </c>
      <c r="E1117" s="166" t="s">
        <v>2524</v>
      </c>
      <c r="F1117" s="166" t="s">
        <v>366</v>
      </c>
      <c r="G1117" s="166" t="s">
        <v>2524</v>
      </c>
      <c r="H1117" s="166" t="s">
        <v>8852</v>
      </c>
      <c r="I1117" s="166" t="s">
        <v>8852</v>
      </c>
      <c r="J1117" s="166" t="s">
        <v>1752</v>
      </c>
      <c r="K1117" s="166" t="s">
        <v>1339</v>
      </c>
      <c r="L1117" s="166" t="s">
        <v>2524</v>
      </c>
      <c r="M1117" s="166">
        <v>3157272</v>
      </c>
      <c r="N1117" s="166" t="str">
        <f>_xlfn.IFNA(VLOOKUP($C1117,'20201102 Property'!C:C,1,FALSE),"FR")</f>
        <v>HLA-DRB5 allel 1</v>
      </c>
    </row>
    <row r="1118" spans="1:14" x14ac:dyDescent="0.45">
      <c r="A1118" s="166" t="s">
        <v>345</v>
      </c>
      <c r="B1118" s="166" t="s">
        <v>345</v>
      </c>
      <c r="C1118" s="166" t="s">
        <v>1368</v>
      </c>
      <c r="D1118" s="166" t="s">
        <v>185</v>
      </c>
      <c r="E1118" s="166" t="s">
        <v>2524</v>
      </c>
      <c r="F1118" s="166" t="s">
        <v>366</v>
      </c>
      <c r="G1118" s="166" t="s">
        <v>2524</v>
      </c>
      <c r="H1118" s="166" t="s">
        <v>2524</v>
      </c>
      <c r="I1118" s="166" t="s">
        <v>2524</v>
      </c>
      <c r="J1118" s="166" t="s">
        <v>1746</v>
      </c>
      <c r="K1118" s="166" t="s">
        <v>345</v>
      </c>
      <c r="L1118" s="166" t="s">
        <v>2524</v>
      </c>
      <c r="M1118" s="166">
        <v>3162736</v>
      </c>
      <c r="N1118" s="166" t="str">
        <f>_xlfn.IFNA(VLOOKUP($C1118,'20201102 Property'!C:C,1,FALSE),"FR")</f>
        <v>DRB5 allel 1 (match det.)</v>
      </c>
    </row>
    <row r="1119" spans="1:14" x14ac:dyDescent="0.45">
      <c r="A1119" s="166" t="s">
        <v>32</v>
      </c>
      <c r="B1119" s="166" t="s">
        <v>6700</v>
      </c>
      <c r="C1119" s="166" t="s">
        <v>6701</v>
      </c>
      <c r="D1119" s="166" t="s">
        <v>185</v>
      </c>
      <c r="E1119" s="166" t="s">
        <v>2524</v>
      </c>
      <c r="F1119" s="166" t="s">
        <v>366</v>
      </c>
      <c r="G1119" s="166" t="s">
        <v>102</v>
      </c>
      <c r="H1119" s="166" t="s">
        <v>2524</v>
      </c>
      <c r="I1119" s="166" t="s">
        <v>2524</v>
      </c>
      <c r="J1119" s="166" t="s">
        <v>1745</v>
      </c>
      <c r="K1119" s="166" t="s">
        <v>32</v>
      </c>
      <c r="L1119" s="166" t="s">
        <v>2524</v>
      </c>
      <c r="M1119" s="166">
        <v>375</v>
      </c>
      <c r="N1119" s="166" t="str">
        <f>_xlfn.IFNA(VLOOKUP($C1119,'20201102 Property'!C:C,1,FALSE),"FR")</f>
        <v>HLA-DRB5 (allel 2)</v>
      </c>
    </row>
    <row r="1120" spans="1:14" x14ac:dyDescent="0.45">
      <c r="A1120" s="166" t="s">
        <v>1484</v>
      </c>
      <c r="B1120" s="166" t="s">
        <v>1484</v>
      </c>
      <c r="C1120" s="166" t="s">
        <v>8586</v>
      </c>
      <c r="D1120" s="166" t="s">
        <v>1357</v>
      </c>
      <c r="E1120" s="166" t="s">
        <v>2524</v>
      </c>
      <c r="F1120" s="166" t="s">
        <v>366</v>
      </c>
      <c r="G1120" s="166" t="s">
        <v>2524</v>
      </c>
      <c r="H1120" s="166" t="s">
        <v>8852</v>
      </c>
      <c r="I1120" s="166" t="s">
        <v>8852</v>
      </c>
      <c r="J1120" s="166" t="s">
        <v>1753</v>
      </c>
      <c r="K1120" s="166" t="s">
        <v>1484</v>
      </c>
      <c r="L1120" s="166" t="s">
        <v>2524</v>
      </c>
      <c r="M1120" s="166">
        <v>3157278</v>
      </c>
      <c r="N1120" s="166" t="str">
        <f>_xlfn.IFNA(VLOOKUP($C1120,'20201102 Property'!C:C,1,FALSE),"FR")</f>
        <v>HLA-DRB5 allel 2</v>
      </c>
    </row>
    <row r="1121" spans="1:14" x14ac:dyDescent="0.45">
      <c r="A1121" s="166" t="s">
        <v>346</v>
      </c>
      <c r="B1121" s="166" t="s">
        <v>346</v>
      </c>
      <c r="C1121" s="166" t="s">
        <v>1369</v>
      </c>
      <c r="D1121" s="166" t="s">
        <v>185</v>
      </c>
      <c r="E1121" s="166" t="s">
        <v>2524</v>
      </c>
      <c r="F1121" s="166" t="s">
        <v>366</v>
      </c>
      <c r="G1121" s="166" t="s">
        <v>2524</v>
      </c>
      <c r="H1121" s="166" t="s">
        <v>2524</v>
      </c>
      <c r="I1121" s="166" t="s">
        <v>2524</v>
      </c>
      <c r="J1121" s="166" t="s">
        <v>1747</v>
      </c>
      <c r="K1121" s="166" t="s">
        <v>346</v>
      </c>
      <c r="L1121" s="166" t="s">
        <v>2524</v>
      </c>
      <c r="M1121" s="166">
        <v>3162741</v>
      </c>
      <c r="N1121" s="166" t="str">
        <f>_xlfn.IFNA(VLOOKUP($C1121,'20201102 Property'!C:C,1,FALSE),"FR")</f>
        <v>DRB5 allel 2 (match det.)</v>
      </c>
    </row>
    <row r="1122" spans="1:14" x14ac:dyDescent="0.45">
      <c r="A1122" s="166" t="s">
        <v>223</v>
      </c>
      <c r="B1122" s="166" t="s">
        <v>6702</v>
      </c>
      <c r="C1122" s="166" t="s">
        <v>2058</v>
      </c>
      <c r="D1122" s="166" t="s">
        <v>185</v>
      </c>
      <c r="E1122" s="166" t="s">
        <v>2524</v>
      </c>
      <c r="F1122" s="166" t="s">
        <v>366</v>
      </c>
      <c r="G1122" s="166" t="s">
        <v>2524</v>
      </c>
      <c r="H1122" s="166" t="s">
        <v>8852</v>
      </c>
      <c r="I1122" s="166" t="s">
        <v>8852</v>
      </c>
      <c r="J1122" s="166" t="s">
        <v>1775</v>
      </c>
      <c r="K1122" s="166" t="s">
        <v>223</v>
      </c>
      <c r="L1122" s="166" t="s">
        <v>2524</v>
      </c>
      <c r="M1122" s="166">
        <v>3100109</v>
      </c>
      <c r="N1122" s="166" t="str">
        <f>_xlfn.IFNA(VLOOKUP($C1122,'20201102 Property'!C:C,1,FALSE),"FR")</f>
        <v>HLA-DRB5 (lage resolutie)</v>
      </c>
    </row>
    <row r="1123" spans="1:14" x14ac:dyDescent="0.45">
      <c r="A1123" s="166" t="s">
        <v>4723</v>
      </c>
      <c r="B1123" s="166" t="s">
        <v>4723</v>
      </c>
      <c r="C1123" s="166" t="s">
        <v>4723</v>
      </c>
      <c r="D1123" s="166" t="s">
        <v>1357</v>
      </c>
      <c r="E1123" s="166" t="s">
        <v>2524</v>
      </c>
      <c r="F1123" s="166" t="s">
        <v>366</v>
      </c>
      <c r="G1123" s="166" t="s">
        <v>2524</v>
      </c>
      <c r="H1123" s="166" t="s">
        <v>2524</v>
      </c>
      <c r="I1123" s="166" t="s">
        <v>2524</v>
      </c>
      <c r="J1123" s="166" t="s">
        <v>2524</v>
      </c>
      <c r="K1123" s="166" t="s">
        <v>4723</v>
      </c>
      <c r="L1123" s="166" t="s">
        <v>2524</v>
      </c>
      <c r="M1123" s="166">
        <v>1140646</v>
      </c>
      <c r="N1123" s="166" t="str">
        <f>_xlfn.IFNA(VLOOKUP($C1123,'20201102 Property'!C:C,1,FALSE),"FR")</f>
        <v>DRB_LIRAS_BROAD_1</v>
      </c>
    </row>
    <row r="1124" spans="1:14" x14ac:dyDescent="0.45">
      <c r="A1124" s="166" t="s">
        <v>4724</v>
      </c>
      <c r="B1124" s="166" t="s">
        <v>4724</v>
      </c>
      <c r="C1124" s="166" t="s">
        <v>4724</v>
      </c>
      <c r="D1124" s="166" t="s">
        <v>1357</v>
      </c>
      <c r="E1124" s="166" t="s">
        <v>2524</v>
      </c>
      <c r="F1124" s="166" t="s">
        <v>366</v>
      </c>
      <c r="G1124" s="166" t="s">
        <v>2524</v>
      </c>
      <c r="H1124" s="166" t="s">
        <v>2524</v>
      </c>
      <c r="I1124" s="166" t="s">
        <v>2524</v>
      </c>
      <c r="J1124" s="166" t="s">
        <v>2524</v>
      </c>
      <c r="K1124" s="166" t="s">
        <v>4724</v>
      </c>
      <c r="L1124" s="166" t="s">
        <v>2524</v>
      </c>
      <c r="M1124" s="166">
        <v>1140650</v>
      </c>
      <c r="N1124" s="166" t="str">
        <f>_xlfn.IFNA(VLOOKUP($C1124,'20201102 Property'!C:C,1,FALSE),"FR")</f>
        <v>DRB_LIRAS_BROAD_2</v>
      </c>
    </row>
    <row r="1125" spans="1:14" x14ac:dyDescent="0.45">
      <c r="A1125" s="166" t="s">
        <v>4725</v>
      </c>
      <c r="B1125" s="166" t="s">
        <v>4725</v>
      </c>
      <c r="C1125" s="166" t="s">
        <v>4725</v>
      </c>
      <c r="D1125" s="166" t="s">
        <v>1357</v>
      </c>
      <c r="E1125" s="166" t="s">
        <v>2524</v>
      </c>
      <c r="F1125" s="166" t="s">
        <v>366</v>
      </c>
      <c r="G1125" s="166" t="s">
        <v>2524</v>
      </c>
      <c r="H1125" s="166" t="s">
        <v>2524</v>
      </c>
      <c r="I1125" s="166" t="s">
        <v>2524</v>
      </c>
      <c r="J1125" s="166" t="s">
        <v>2524</v>
      </c>
      <c r="K1125" s="166" t="s">
        <v>4725</v>
      </c>
      <c r="L1125" s="166" t="s">
        <v>2524</v>
      </c>
      <c r="M1125" s="166">
        <v>1140654</v>
      </c>
      <c r="N1125" s="166" t="str">
        <f>_xlfn.IFNA(VLOOKUP($C1125,'20201102 Property'!C:C,1,FALSE),"FR")</f>
        <v>DRB_LIRAS_BROAD_3</v>
      </c>
    </row>
    <row r="1126" spans="1:14" x14ac:dyDescent="0.45">
      <c r="A1126" s="166" t="s">
        <v>4726</v>
      </c>
      <c r="B1126" s="166" t="s">
        <v>4726</v>
      </c>
      <c r="C1126" s="166" t="s">
        <v>4726</v>
      </c>
      <c r="D1126" s="166" t="s">
        <v>1357</v>
      </c>
      <c r="E1126" s="166" t="s">
        <v>2524</v>
      </c>
      <c r="F1126" s="166" t="s">
        <v>366</v>
      </c>
      <c r="G1126" s="166" t="s">
        <v>2524</v>
      </c>
      <c r="H1126" s="166" t="s">
        <v>2524</v>
      </c>
      <c r="I1126" s="166" t="s">
        <v>2524</v>
      </c>
      <c r="J1126" s="166" t="s">
        <v>2524</v>
      </c>
      <c r="K1126" s="166" t="s">
        <v>4726</v>
      </c>
      <c r="L1126" s="166" t="s">
        <v>2524</v>
      </c>
      <c r="M1126" s="166">
        <v>1140658</v>
      </c>
      <c r="N1126" s="166" t="str">
        <f>_xlfn.IFNA(VLOOKUP($C1126,'20201102 Property'!C:C,1,FALSE),"FR")</f>
        <v>DRB_LIRAS_BROAD_4</v>
      </c>
    </row>
    <row r="1127" spans="1:14" x14ac:dyDescent="0.45">
      <c r="A1127" s="166" t="s">
        <v>4727</v>
      </c>
      <c r="B1127" s="166" t="s">
        <v>4727</v>
      </c>
      <c r="C1127" s="166" t="s">
        <v>4727</v>
      </c>
      <c r="D1127" s="166" t="s">
        <v>1357</v>
      </c>
      <c r="E1127" s="166" t="s">
        <v>2524</v>
      </c>
      <c r="F1127" s="166" t="s">
        <v>366</v>
      </c>
      <c r="G1127" s="166" t="s">
        <v>2524</v>
      </c>
      <c r="H1127" s="166" t="s">
        <v>2524</v>
      </c>
      <c r="I1127" s="166" t="s">
        <v>2524</v>
      </c>
      <c r="J1127" s="166" t="s">
        <v>2524</v>
      </c>
      <c r="K1127" s="166" t="s">
        <v>4727</v>
      </c>
      <c r="L1127" s="166" t="s">
        <v>2524</v>
      </c>
      <c r="M1127" s="166">
        <v>1140861</v>
      </c>
      <c r="N1127" s="166" t="str">
        <f>_xlfn.IFNA(VLOOKUP($C1127,'20201102 Property'!C:C,1,FALSE),"FR")</f>
        <v>DRB_LIRAS_DETAIL</v>
      </c>
    </row>
    <row r="1128" spans="1:14" x14ac:dyDescent="0.45">
      <c r="A1128" s="166" t="s">
        <v>4728</v>
      </c>
      <c r="B1128" s="166" t="s">
        <v>6703</v>
      </c>
      <c r="C1128" s="166" t="s">
        <v>6704</v>
      </c>
      <c r="D1128" s="166" t="s">
        <v>1357</v>
      </c>
      <c r="E1128" s="166" t="s">
        <v>2524</v>
      </c>
      <c r="F1128" s="166" t="s">
        <v>366</v>
      </c>
      <c r="G1128" s="166" t="s">
        <v>2524</v>
      </c>
      <c r="H1128" s="166" t="s">
        <v>2524</v>
      </c>
      <c r="I1128" s="166" t="s">
        <v>2524</v>
      </c>
      <c r="J1128" s="166" t="s">
        <v>2524</v>
      </c>
      <c r="K1128" s="166" t="s">
        <v>4728</v>
      </c>
      <c r="L1128" s="166" t="s">
        <v>2524</v>
      </c>
      <c r="M1128" s="166">
        <v>153755</v>
      </c>
      <c r="N1128" s="166" t="str">
        <f>_xlfn.IFNA(VLOOKUP($C1128,'20201102 Property'!C:C,1,FALSE),"FR")</f>
        <v xml:space="preserve">HLA DR &amp; DQ </v>
      </c>
    </row>
    <row r="1129" spans="1:14" x14ac:dyDescent="0.45">
      <c r="A1129" s="166" t="s">
        <v>4729</v>
      </c>
      <c r="B1129" s="166" t="s">
        <v>6703</v>
      </c>
      <c r="C1129" s="166" t="s">
        <v>6705</v>
      </c>
      <c r="D1129" s="166" t="s">
        <v>1357</v>
      </c>
      <c r="E1129" s="166" t="s">
        <v>2524</v>
      </c>
      <c r="F1129" s="166" t="s">
        <v>366</v>
      </c>
      <c r="G1129" s="166" t="s">
        <v>2524</v>
      </c>
      <c r="H1129" s="166" t="s">
        <v>2524</v>
      </c>
      <c r="I1129" s="166" t="s">
        <v>2524</v>
      </c>
      <c r="J1129" s="166" t="s">
        <v>2524</v>
      </c>
      <c r="K1129" s="166" t="s">
        <v>4729</v>
      </c>
      <c r="L1129" s="166" t="s">
        <v>2524</v>
      </c>
      <c r="M1129" s="166">
        <v>167101</v>
      </c>
      <c r="N1129" s="166" t="str">
        <f>_xlfn.IFNA(VLOOKUP($C1129,'20201102 Property'!C:C,1,FALSE),"FR")</f>
        <v>HLA DR &amp; DQ via 620B</v>
      </c>
    </row>
    <row r="1130" spans="1:14" x14ac:dyDescent="0.45">
      <c r="A1130" s="166" t="s">
        <v>4730</v>
      </c>
      <c r="B1130" s="166" t="s">
        <v>6703</v>
      </c>
      <c r="C1130" s="166" t="s">
        <v>6706</v>
      </c>
      <c r="D1130" s="166" t="s">
        <v>1357</v>
      </c>
      <c r="E1130" s="166" t="s">
        <v>2524</v>
      </c>
      <c r="F1130" s="166" t="s">
        <v>366</v>
      </c>
      <c r="G1130" s="166" t="s">
        <v>2524</v>
      </c>
      <c r="H1130" s="166" t="s">
        <v>2524</v>
      </c>
      <c r="I1130" s="166" t="s">
        <v>2524</v>
      </c>
      <c r="J1130" s="166" t="s">
        <v>2524</v>
      </c>
      <c r="K1130" s="166" t="s">
        <v>4730</v>
      </c>
      <c r="L1130" s="166" t="s">
        <v>2524</v>
      </c>
      <c r="M1130" s="166">
        <v>167125</v>
      </c>
      <c r="N1130" s="166" t="str">
        <f>_xlfn.IFNA(VLOOKUP($C1130,'20201102 Property'!C:C,1,FALSE),"FR")</f>
        <v>HLA DR &amp; DQ via 740B</v>
      </c>
    </row>
    <row r="1131" spans="1:14" x14ac:dyDescent="0.45">
      <c r="A1131" s="166" t="s">
        <v>4731</v>
      </c>
      <c r="B1131" s="166" t="s">
        <v>6703</v>
      </c>
      <c r="C1131" s="166" t="s">
        <v>6707</v>
      </c>
      <c r="D1131" s="166" t="s">
        <v>1357</v>
      </c>
      <c r="E1131" s="166" t="s">
        <v>2524</v>
      </c>
      <c r="F1131" s="166" t="s">
        <v>366</v>
      </c>
      <c r="G1131" s="166" t="s">
        <v>2524</v>
      </c>
      <c r="H1131" s="166" t="s">
        <v>2524</v>
      </c>
      <c r="I1131" s="166" t="s">
        <v>2524</v>
      </c>
      <c r="J1131" s="166" t="s">
        <v>2524</v>
      </c>
      <c r="K1131" s="166" t="s">
        <v>4731</v>
      </c>
      <c r="L1131" s="166" t="s">
        <v>2524</v>
      </c>
      <c r="M1131" s="166">
        <v>167133</v>
      </c>
      <c r="N1131" s="166" t="str">
        <f>_xlfn.IFNA(VLOOKUP($C1131,'20201102 Property'!C:C,1,FALSE),"FR")</f>
        <v>HLA DR &amp; DQ via 750B</v>
      </c>
    </row>
    <row r="1132" spans="1:14" x14ac:dyDescent="0.45">
      <c r="A1132" s="166" t="s">
        <v>4732</v>
      </c>
      <c r="B1132" s="166" t="s">
        <v>6703</v>
      </c>
      <c r="C1132" s="166" t="s">
        <v>6708</v>
      </c>
      <c r="D1132" s="166" t="s">
        <v>1357</v>
      </c>
      <c r="E1132" s="166" t="s">
        <v>2524</v>
      </c>
      <c r="F1132" s="166" t="s">
        <v>366</v>
      </c>
      <c r="G1132" s="166" t="s">
        <v>2524</v>
      </c>
      <c r="H1132" s="166" t="s">
        <v>2524</v>
      </c>
      <c r="I1132" s="166" t="s">
        <v>2524</v>
      </c>
      <c r="J1132" s="166" t="s">
        <v>2524</v>
      </c>
      <c r="K1132" s="166" t="s">
        <v>4732</v>
      </c>
      <c r="L1132" s="166" t="s">
        <v>2524</v>
      </c>
      <c r="M1132" s="166">
        <v>167117</v>
      </c>
      <c r="N1132" s="166" t="str">
        <f>_xlfn.IFNA(VLOOKUP($C1132,'20201102 Property'!C:C,1,FALSE),"FR")</f>
        <v>HLA DR &amp; DQ via 850B</v>
      </c>
    </row>
    <row r="1133" spans="1:14" x14ac:dyDescent="0.45">
      <c r="A1133" s="166" t="s">
        <v>4733</v>
      </c>
      <c r="B1133" s="166" t="s">
        <v>6703</v>
      </c>
      <c r="C1133" s="166" t="s">
        <v>6709</v>
      </c>
      <c r="D1133" s="166" t="s">
        <v>1357</v>
      </c>
      <c r="E1133" s="166" t="s">
        <v>2524</v>
      </c>
      <c r="F1133" s="166" t="s">
        <v>366</v>
      </c>
      <c r="G1133" s="166" t="s">
        <v>2524</v>
      </c>
      <c r="H1133" s="166" t="s">
        <v>2524</v>
      </c>
      <c r="I1133" s="166" t="s">
        <v>2524</v>
      </c>
      <c r="J1133" s="166" t="s">
        <v>2524</v>
      </c>
      <c r="K1133" s="166" t="s">
        <v>4733</v>
      </c>
      <c r="L1133" s="166" t="s">
        <v>2524</v>
      </c>
      <c r="M1133" s="166">
        <v>167331</v>
      </c>
      <c r="N1133" s="166" t="str">
        <f>_xlfn.IFNA(VLOOKUP($C1133,'20201102 Property'!C:C,1,FALSE),"FR")</f>
        <v>HLA DR &amp; DQ via 9851s</v>
      </c>
    </row>
    <row r="1134" spans="1:14" x14ac:dyDescent="0.45">
      <c r="A1134" s="166" t="s">
        <v>149</v>
      </c>
      <c r="B1134" s="166" t="s">
        <v>6710</v>
      </c>
      <c r="C1134" s="166" t="s">
        <v>1411</v>
      </c>
      <c r="D1134" s="166" t="s">
        <v>1357</v>
      </c>
      <c r="E1134" s="166" t="s">
        <v>2524</v>
      </c>
      <c r="F1134" s="166" t="s">
        <v>366</v>
      </c>
      <c r="G1134" s="166" t="s">
        <v>2524</v>
      </c>
      <c r="H1134" s="166" t="s">
        <v>2524</v>
      </c>
      <c r="I1134" s="166" t="s">
        <v>2524</v>
      </c>
      <c r="J1134" s="166" t="s">
        <v>2524</v>
      </c>
      <c r="K1134" s="166" t="s">
        <v>149</v>
      </c>
      <c r="L1134" s="166" t="s">
        <v>2524</v>
      </c>
      <c r="M1134" s="166">
        <v>153180</v>
      </c>
      <c r="N1134" s="166" t="str">
        <f>_xlfn.IFNA(VLOOKUP($C1134,'20201102 Property'!C:C,1,FALSE),"FR")</f>
        <v>HLA-DRB1 (lage resolutie)</v>
      </c>
    </row>
    <row r="1135" spans="1:14" x14ac:dyDescent="0.45">
      <c r="A1135" s="166" t="s">
        <v>4734</v>
      </c>
      <c r="B1135" s="166" t="s">
        <v>6710</v>
      </c>
      <c r="C1135" s="166" t="s">
        <v>6711</v>
      </c>
      <c r="D1135" s="166" t="s">
        <v>1357</v>
      </c>
      <c r="E1135" s="166" t="s">
        <v>2524</v>
      </c>
      <c r="F1135" s="166" t="s">
        <v>366</v>
      </c>
      <c r="G1135" s="166" t="s">
        <v>2524</v>
      </c>
      <c r="H1135" s="166" t="s">
        <v>2524</v>
      </c>
      <c r="I1135" s="166" t="s">
        <v>2524</v>
      </c>
      <c r="J1135" s="166" t="s">
        <v>2524</v>
      </c>
      <c r="K1135" s="166" t="s">
        <v>4734</v>
      </c>
      <c r="L1135" s="166" t="s">
        <v>2524</v>
      </c>
      <c r="M1135" s="166">
        <v>167096</v>
      </c>
      <c r="N1135" s="166" t="str">
        <f>_xlfn.IFNA(VLOOKUP($C1135,'20201102 Property'!C:C,1,FALSE),"FR")</f>
        <v>HLA DRB1 moleculair via 620</v>
      </c>
    </row>
    <row r="1136" spans="1:14" x14ac:dyDescent="0.45">
      <c r="A1136" s="166" t="s">
        <v>4735</v>
      </c>
      <c r="B1136" s="166" t="s">
        <v>6710</v>
      </c>
      <c r="C1136" s="166" t="s">
        <v>6712</v>
      </c>
      <c r="D1136" s="166" t="s">
        <v>1357</v>
      </c>
      <c r="E1136" s="166" t="s">
        <v>2524</v>
      </c>
      <c r="F1136" s="166" t="s">
        <v>366</v>
      </c>
      <c r="G1136" s="166" t="s">
        <v>2524</v>
      </c>
      <c r="H1136" s="166" t="s">
        <v>2524</v>
      </c>
      <c r="I1136" s="166" t="s">
        <v>2524</v>
      </c>
      <c r="J1136" s="166" t="s">
        <v>2524</v>
      </c>
      <c r="K1136" s="166" t="s">
        <v>4735</v>
      </c>
      <c r="L1136" s="166" t="s">
        <v>2524</v>
      </c>
      <c r="M1136" s="166">
        <v>167121</v>
      </c>
      <c r="N1136" s="166" t="str">
        <f>_xlfn.IFNA(VLOOKUP($C1136,'20201102 Property'!C:C,1,FALSE),"FR")</f>
        <v>HLA DRB1 moleculair via 740A</v>
      </c>
    </row>
    <row r="1137" spans="1:14" x14ac:dyDescent="0.45">
      <c r="A1137" s="166" t="s">
        <v>4736</v>
      </c>
      <c r="B1137" s="166" t="s">
        <v>6710</v>
      </c>
      <c r="C1137" s="166" t="s">
        <v>6713</v>
      </c>
      <c r="D1137" s="166" t="s">
        <v>1357</v>
      </c>
      <c r="E1137" s="166" t="s">
        <v>2524</v>
      </c>
      <c r="F1137" s="166" t="s">
        <v>366</v>
      </c>
      <c r="G1137" s="166" t="s">
        <v>2524</v>
      </c>
      <c r="H1137" s="166" t="s">
        <v>2524</v>
      </c>
      <c r="I1137" s="166" t="s">
        <v>2524</v>
      </c>
      <c r="J1137" s="166" t="s">
        <v>2524</v>
      </c>
      <c r="K1137" s="166" t="s">
        <v>4736</v>
      </c>
      <c r="L1137" s="166" t="s">
        <v>2524</v>
      </c>
      <c r="M1137" s="166">
        <v>167129</v>
      </c>
      <c r="N1137" s="166" t="str">
        <f>_xlfn.IFNA(VLOOKUP($C1137,'20201102 Property'!C:C,1,FALSE),"FR")</f>
        <v>HLA DRB1 moleculair via 750A</v>
      </c>
    </row>
    <row r="1138" spans="1:14" x14ac:dyDescent="0.45">
      <c r="A1138" s="166" t="s">
        <v>4737</v>
      </c>
      <c r="B1138" s="166" t="s">
        <v>6710</v>
      </c>
      <c r="C1138" s="166" t="s">
        <v>6714</v>
      </c>
      <c r="D1138" s="166" t="s">
        <v>1357</v>
      </c>
      <c r="E1138" s="166" t="s">
        <v>2524</v>
      </c>
      <c r="F1138" s="166" t="s">
        <v>366</v>
      </c>
      <c r="G1138" s="166" t="s">
        <v>2524</v>
      </c>
      <c r="H1138" s="166" t="s">
        <v>2524</v>
      </c>
      <c r="I1138" s="166" t="s">
        <v>2524</v>
      </c>
      <c r="J1138" s="166" t="s">
        <v>2524</v>
      </c>
      <c r="K1138" s="166" t="s">
        <v>4737</v>
      </c>
      <c r="L1138" s="166" t="s">
        <v>2524</v>
      </c>
      <c r="M1138" s="166">
        <v>167113</v>
      </c>
      <c r="N1138" s="166" t="str">
        <f>_xlfn.IFNA(VLOOKUP($C1138,'20201102 Property'!C:C,1,FALSE),"FR")</f>
        <v>HLA DRB1 moleculair via 850</v>
      </c>
    </row>
    <row r="1139" spans="1:14" x14ac:dyDescent="0.45">
      <c r="A1139" s="166" t="s">
        <v>4738</v>
      </c>
      <c r="B1139" s="166" t="s">
        <v>4738</v>
      </c>
      <c r="C1139" s="166" t="s">
        <v>6715</v>
      </c>
      <c r="D1139" s="166" t="s">
        <v>1357</v>
      </c>
      <c r="E1139" s="166" t="s">
        <v>2524</v>
      </c>
      <c r="F1139" s="166" t="s">
        <v>366</v>
      </c>
      <c r="G1139" s="166" t="s">
        <v>2524</v>
      </c>
      <c r="H1139" s="166" t="s">
        <v>2524</v>
      </c>
      <c r="I1139" s="166" t="s">
        <v>2524</v>
      </c>
      <c r="J1139" s="166" t="s">
        <v>2524</v>
      </c>
      <c r="K1139" s="166" t="s">
        <v>4738</v>
      </c>
      <c r="L1139" s="166" t="s">
        <v>2524</v>
      </c>
      <c r="M1139" s="166">
        <v>167314</v>
      </c>
      <c r="N1139" s="166" t="str">
        <f>_xlfn.IFNA(VLOOKUP($C1139,'20201102 Property'!C:C,1,FALSE),"FR")</f>
        <v>HLA DRB1 moleculair via 9851m</v>
      </c>
    </row>
    <row r="1140" spans="1:14" x14ac:dyDescent="0.45">
      <c r="A1140" s="166" t="s">
        <v>37</v>
      </c>
      <c r="B1140" s="166" t="s">
        <v>37</v>
      </c>
      <c r="C1140" s="166" t="s">
        <v>6716</v>
      </c>
      <c r="D1140" s="166" t="s">
        <v>185</v>
      </c>
      <c r="E1140" s="166" t="s">
        <v>2524</v>
      </c>
      <c r="F1140" s="166" t="s">
        <v>366</v>
      </c>
      <c r="G1140" s="166" t="s">
        <v>5852</v>
      </c>
      <c r="H1140" s="166" t="s">
        <v>2524</v>
      </c>
      <c r="I1140" s="166" t="s">
        <v>2524</v>
      </c>
      <c r="J1140" s="166" t="s">
        <v>1766</v>
      </c>
      <c r="K1140" s="166" t="s">
        <v>37</v>
      </c>
      <c r="L1140" s="166" t="s">
        <v>2524</v>
      </c>
      <c r="M1140" s="166">
        <v>91319</v>
      </c>
      <c r="N1140" s="166" t="str">
        <f>_xlfn.IFNA(VLOOKUP($C1140,'20201102 Property'!C:C,1,FALSE),"FR")</f>
        <v>HLA-DR (allel 1)</v>
      </c>
    </row>
    <row r="1141" spans="1:14" x14ac:dyDescent="0.45">
      <c r="A1141" s="166" t="s">
        <v>38</v>
      </c>
      <c r="B1141" s="166" t="s">
        <v>38</v>
      </c>
      <c r="C1141" s="166" t="s">
        <v>6717</v>
      </c>
      <c r="D1141" s="166" t="s">
        <v>185</v>
      </c>
      <c r="E1141" s="166" t="s">
        <v>2524</v>
      </c>
      <c r="F1141" s="166" t="s">
        <v>366</v>
      </c>
      <c r="G1141" s="166" t="s">
        <v>5852</v>
      </c>
      <c r="H1141" s="166" t="s">
        <v>2524</v>
      </c>
      <c r="I1141" s="166" t="s">
        <v>2524</v>
      </c>
      <c r="J1141" s="166" t="s">
        <v>1767</v>
      </c>
      <c r="K1141" s="166" t="s">
        <v>38</v>
      </c>
      <c r="L1141" s="166" t="s">
        <v>2524</v>
      </c>
      <c r="M1141" s="166">
        <v>91361</v>
      </c>
      <c r="N1141" s="166" t="str">
        <f>_xlfn.IFNA(VLOOKUP($C1141,'20201102 Property'!C:C,1,FALSE),"FR")</f>
        <v>HLA-DR (allel 2)</v>
      </c>
    </row>
    <row r="1142" spans="1:14" x14ac:dyDescent="0.45">
      <c r="A1142" s="166" t="s">
        <v>4739</v>
      </c>
      <c r="B1142" s="166" t="s">
        <v>6718</v>
      </c>
      <c r="C1142" s="166" t="s">
        <v>6719</v>
      </c>
      <c r="D1142" s="166" t="s">
        <v>1357</v>
      </c>
      <c r="E1142" s="166" t="s">
        <v>2524</v>
      </c>
      <c r="F1142" s="166" t="s">
        <v>366</v>
      </c>
      <c r="G1142" s="166" t="s">
        <v>2524</v>
      </c>
      <c r="H1142" s="166" t="s">
        <v>2524</v>
      </c>
      <c r="I1142" s="166" t="s">
        <v>2524</v>
      </c>
      <c r="J1142" s="166" t="s">
        <v>2524</v>
      </c>
      <c r="K1142" s="166" t="s">
        <v>4739</v>
      </c>
      <c r="L1142" s="166" t="s">
        <v>2524</v>
      </c>
      <c r="M1142" s="166">
        <v>153746</v>
      </c>
      <c r="N1142" s="166" t="str">
        <f>_xlfn.IFNA(VLOOKUP($C1142,'20201102 Property'!C:C,1,FALSE),"FR")</f>
        <v>HLA-DR (serologisch)</v>
      </c>
    </row>
    <row r="1143" spans="1:14" x14ac:dyDescent="0.45">
      <c r="A1143" s="166" t="s">
        <v>4740</v>
      </c>
      <c r="B1143" s="166" t="s">
        <v>4740</v>
      </c>
      <c r="C1143" s="166" t="s">
        <v>4740</v>
      </c>
      <c r="D1143" s="166" t="s">
        <v>1357</v>
      </c>
      <c r="E1143" s="166" t="s">
        <v>2524</v>
      </c>
      <c r="F1143" s="166" t="s">
        <v>366</v>
      </c>
      <c r="G1143" s="166" t="s">
        <v>2524</v>
      </c>
      <c r="H1143" s="166" t="s">
        <v>2524</v>
      </c>
      <c r="I1143" s="166" t="s">
        <v>2524</v>
      </c>
      <c r="J1143" s="166" t="s">
        <v>2524</v>
      </c>
      <c r="K1143" s="166" t="s">
        <v>4740</v>
      </c>
      <c r="L1143" s="166" t="s">
        <v>2524</v>
      </c>
      <c r="M1143" s="166">
        <v>3004036</v>
      </c>
      <c r="N1143" s="166" t="str">
        <f>_xlfn.IFNA(VLOOKUP($C1143,'20201102 Property'!C:C,1,FALSE),"FR")</f>
        <v>DS</v>
      </c>
    </row>
    <row r="1144" spans="1:14" x14ac:dyDescent="0.45">
      <c r="A1144" s="166" t="s">
        <v>8075</v>
      </c>
      <c r="B1144" s="166" t="s">
        <v>8075</v>
      </c>
      <c r="C1144" s="166" t="s">
        <v>8878</v>
      </c>
      <c r="D1144" s="166" t="s">
        <v>185</v>
      </c>
      <c r="E1144" s="166" t="s">
        <v>2524</v>
      </c>
      <c r="F1144" s="166" t="s">
        <v>2798</v>
      </c>
      <c r="G1144" s="166" t="s">
        <v>2524</v>
      </c>
      <c r="H1144" s="166" t="s">
        <v>2524</v>
      </c>
      <c r="I1144" s="166" t="s">
        <v>2524</v>
      </c>
      <c r="J1144" s="166" t="s">
        <v>8041</v>
      </c>
      <c r="K1144" s="166" t="s">
        <v>8075</v>
      </c>
      <c r="L1144" s="166" t="s">
        <v>2524</v>
      </c>
      <c r="M1144" s="166">
        <v>7342629</v>
      </c>
      <c r="N1144" s="166" t="str">
        <f>_xlfn.IFNA(VLOOKUP($C1144,'20201102 Property'!C:C,1,FALSE),"FR")</f>
        <v xml:space="preserve">Donor specif. antistoffen HLA-Klasse I </v>
      </c>
    </row>
    <row r="1145" spans="1:14" x14ac:dyDescent="0.45">
      <c r="A1145" s="166" t="s">
        <v>8016</v>
      </c>
      <c r="B1145" s="166" t="s">
        <v>8016</v>
      </c>
      <c r="C1145" s="166" t="s">
        <v>8382</v>
      </c>
      <c r="D1145" s="166" t="s">
        <v>185</v>
      </c>
      <c r="E1145" s="166" t="s">
        <v>2524</v>
      </c>
      <c r="F1145" s="166" t="s">
        <v>2798</v>
      </c>
      <c r="G1145" s="166" t="s">
        <v>2524</v>
      </c>
      <c r="H1145" s="166" t="s">
        <v>2524</v>
      </c>
      <c r="I1145" s="166" t="s">
        <v>2524</v>
      </c>
      <c r="J1145" s="166" t="s">
        <v>8054</v>
      </c>
      <c r="K1145" s="166" t="s">
        <v>8016</v>
      </c>
      <c r="L1145" s="166" t="s">
        <v>2524</v>
      </c>
      <c r="M1145" s="166">
        <v>7344771</v>
      </c>
      <c r="N1145" s="166" t="str">
        <f>_xlfn.IFNA(VLOOKUP($C1145,'20201102 Property'!C:C,1,FALSE),"FR")</f>
        <v>Donor specif. antistoffen HLA-Klasse II</v>
      </c>
    </row>
    <row r="1146" spans="1:14" x14ac:dyDescent="0.45">
      <c r="A1146" s="166" t="s">
        <v>6720</v>
      </c>
      <c r="B1146" s="166" t="s">
        <v>6720</v>
      </c>
      <c r="C1146" s="166" t="s">
        <v>6721</v>
      </c>
      <c r="D1146" s="166" t="s">
        <v>1357</v>
      </c>
      <c r="E1146" s="166" t="s">
        <v>2524</v>
      </c>
      <c r="F1146" s="166" t="s">
        <v>366</v>
      </c>
      <c r="G1146" s="166" t="s">
        <v>2524</v>
      </c>
      <c r="H1146" s="166" t="s">
        <v>2524</v>
      </c>
      <c r="I1146" s="166" t="s">
        <v>2524</v>
      </c>
      <c r="J1146" s="166" t="s">
        <v>2524</v>
      </c>
      <c r="K1146" s="166" t="s">
        <v>6720</v>
      </c>
      <c r="L1146" s="166" t="s">
        <v>2524</v>
      </c>
      <c r="M1146" s="166">
        <v>3856716</v>
      </c>
      <c r="N1146" s="166" t="str">
        <f>_xlfn.IFNA(VLOOKUP($C1146,'20201102 Property'!C:C,1,FALSE),"FR")</f>
        <v>Afvuldatum MQCP DTT</v>
      </c>
    </row>
    <row r="1147" spans="1:14" x14ac:dyDescent="0.45">
      <c r="A1147" s="166" t="s">
        <v>3672</v>
      </c>
      <c r="B1147" s="166" t="s">
        <v>3672</v>
      </c>
      <c r="C1147" s="166" t="s">
        <v>3673</v>
      </c>
      <c r="D1147" s="166" t="s">
        <v>1357</v>
      </c>
      <c r="E1147" s="166" t="s">
        <v>2524</v>
      </c>
      <c r="F1147" s="166" t="s">
        <v>366</v>
      </c>
      <c r="G1147" s="166" t="s">
        <v>2524</v>
      </c>
      <c r="H1147" s="166" t="s">
        <v>2524</v>
      </c>
      <c r="I1147" s="166" t="s">
        <v>2524</v>
      </c>
      <c r="J1147" s="166" t="s">
        <v>3674</v>
      </c>
      <c r="K1147" s="166" t="s">
        <v>3672</v>
      </c>
      <c r="L1147" s="166" t="s">
        <v>2524</v>
      </c>
      <c r="M1147" s="166">
        <v>914699</v>
      </c>
      <c r="N1147" s="166" t="str">
        <f>_xlfn.IFNA(VLOOKUP($C1147,'20201102 Property'!C:C,1,FALSE),"FR")</f>
        <v>Dummy test om orderaanvraag vanuit GHB door te sturen met als enig doel de patiëntgegevens in Glims te krijgen. Test wordt automatisch ingevuld.</v>
      </c>
    </row>
    <row r="1148" spans="1:14" x14ac:dyDescent="0.45">
      <c r="A1148" s="166" t="s">
        <v>4741</v>
      </c>
      <c r="B1148" s="166" t="s">
        <v>3672</v>
      </c>
      <c r="C1148" s="166" t="s">
        <v>8879</v>
      </c>
      <c r="D1148" s="166" t="s">
        <v>1357</v>
      </c>
      <c r="E1148" s="166" t="s">
        <v>2524</v>
      </c>
      <c r="F1148" s="166" t="s">
        <v>366</v>
      </c>
      <c r="G1148" s="166" t="s">
        <v>2524</v>
      </c>
      <c r="H1148" s="166" t="s">
        <v>2524</v>
      </c>
      <c r="I1148" s="166" t="s">
        <v>2524</v>
      </c>
      <c r="J1148" s="166" t="s">
        <v>2524</v>
      </c>
      <c r="K1148" s="166" t="s">
        <v>4741</v>
      </c>
      <c r="L1148" s="166" t="s">
        <v>2524</v>
      </c>
      <c r="M1148" s="166">
        <v>2125766</v>
      </c>
      <c r="N1148" s="166" t="str">
        <f>_xlfn.IFNA(VLOOKUP($C1148,'20201102 Property'!C:C,1,FALSE),"FR")</f>
        <v>Dummy test om orderaanvraag voor HLA vanuit GHB door te sturen met als enig doel de patiëntgegevens in Glims te krijgen. Test wordt automatisch ingevuld.</v>
      </c>
    </row>
    <row r="1149" spans="1:14" x14ac:dyDescent="0.45">
      <c r="A1149" s="166" t="s">
        <v>3714</v>
      </c>
      <c r="B1149" s="166" t="s">
        <v>3714</v>
      </c>
      <c r="C1149" s="166" t="s">
        <v>3715</v>
      </c>
      <c r="D1149" s="166" t="s">
        <v>185</v>
      </c>
      <c r="E1149" s="166" t="s">
        <v>2524</v>
      </c>
      <c r="F1149" s="166" t="s">
        <v>2798</v>
      </c>
      <c r="G1149" s="166" t="s">
        <v>2524</v>
      </c>
      <c r="H1149" s="166" t="s">
        <v>2524</v>
      </c>
      <c r="I1149" s="166" t="s">
        <v>2524</v>
      </c>
      <c r="J1149" s="166" t="s">
        <v>3716</v>
      </c>
      <c r="K1149" s="166" t="s">
        <v>3714</v>
      </c>
      <c r="L1149" s="166" t="s">
        <v>2524</v>
      </c>
      <c r="M1149" s="166">
        <v>6530316</v>
      </c>
      <c r="N1149" s="166" t="str">
        <f>_xlfn.IFNA(VLOOKUP($C1149,'20201102 Property'!C:C,1,FALSE),"FR")</f>
        <v>Object attribuut Type and Screen</v>
      </c>
    </row>
    <row r="1150" spans="1:14" x14ac:dyDescent="0.45">
      <c r="A1150" s="166" t="s">
        <v>4742</v>
      </c>
      <c r="B1150" s="166" t="s">
        <v>2524</v>
      </c>
      <c r="C1150" s="166" t="s">
        <v>2524</v>
      </c>
      <c r="D1150" s="166" t="s">
        <v>185</v>
      </c>
      <c r="E1150" s="166" t="s">
        <v>2524</v>
      </c>
      <c r="F1150" s="166" t="s">
        <v>2798</v>
      </c>
      <c r="G1150" s="166" t="s">
        <v>2524</v>
      </c>
      <c r="H1150" s="166" t="s">
        <v>2524</v>
      </c>
      <c r="I1150" s="166" t="s">
        <v>2524</v>
      </c>
      <c r="J1150" s="166" t="s">
        <v>2524</v>
      </c>
      <c r="K1150" s="166" t="s">
        <v>4742</v>
      </c>
      <c r="L1150" s="166" t="s">
        <v>2524</v>
      </c>
      <c r="M1150" s="166">
        <v>286969</v>
      </c>
      <c r="N1150" s="166" t="str">
        <f>_xlfn.IFNA(VLOOKUP($C1150,'20201102 Property'!C:C,1,FALSE),"FR")</f>
        <v>?</v>
      </c>
    </row>
    <row r="1151" spans="1:14" x14ac:dyDescent="0.45">
      <c r="A1151" s="166" t="s">
        <v>3717</v>
      </c>
      <c r="B1151" s="166" t="s">
        <v>3717</v>
      </c>
      <c r="C1151" s="166" t="s">
        <v>3718</v>
      </c>
      <c r="D1151" s="166" t="s">
        <v>185</v>
      </c>
      <c r="E1151" s="166" t="s">
        <v>2524</v>
      </c>
      <c r="F1151" s="166" t="s">
        <v>2798</v>
      </c>
      <c r="G1151" s="166" t="s">
        <v>2524</v>
      </c>
      <c r="H1151" s="166" t="s">
        <v>2524</v>
      </c>
      <c r="I1151" s="166" t="s">
        <v>2524</v>
      </c>
      <c r="J1151" s="166" t="s">
        <v>3719</v>
      </c>
      <c r="K1151" s="166" t="s">
        <v>3717</v>
      </c>
      <c r="L1151" s="166" t="s">
        <v>2524</v>
      </c>
      <c r="M1151" s="166">
        <v>5788988</v>
      </c>
      <c r="N1151" s="166" t="str">
        <f>_xlfn.IFNA(VLOOKUP($C1151,'20201102 Property'!C:C,1,FALSE),"FR")</f>
        <v>Status Type and Screen</v>
      </c>
    </row>
    <row r="1152" spans="1:14" x14ac:dyDescent="0.45">
      <c r="A1152" s="166" t="s">
        <v>2538</v>
      </c>
      <c r="B1152" s="166" t="s">
        <v>2538</v>
      </c>
      <c r="C1152" s="166" t="s">
        <v>3705</v>
      </c>
      <c r="D1152" s="166" t="s">
        <v>1357</v>
      </c>
      <c r="E1152" s="166" t="s">
        <v>2524</v>
      </c>
      <c r="F1152" s="166" t="s">
        <v>366</v>
      </c>
      <c r="G1152" s="166" t="s">
        <v>2524</v>
      </c>
      <c r="H1152" s="166" t="s">
        <v>2524</v>
      </c>
      <c r="I1152" s="166" t="s">
        <v>2524</v>
      </c>
      <c r="J1152" s="166" t="s">
        <v>3707</v>
      </c>
      <c r="K1152" s="166" t="s">
        <v>2538</v>
      </c>
      <c r="L1152" s="166" t="s">
        <v>2524</v>
      </c>
      <c r="M1152" s="166">
        <v>3325490</v>
      </c>
      <c r="N1152" s="166" t="str">
        <f>_xlfn.IFNA(VLOOKUP($C1152,'20201102 Property'!C:C,1,FALSE),"FR")</f>
        <v>Order aangemaakt voor UZA</v>
      </c>
    </row>
    <row r="1153" spans="1:14" x14ac:dyDescent="0.45">
      <c r="A1153" s="166" t="s">
        <v>8625</v>
      </c>
      <c r="B1153" s="166" t="s">
        <v>8625</v>
      </c>
      <c r="C1153" s="166" t="s">
        <v>8626</v>
      </c>
      <c r="D1153" s="166" t="s">
        <v>1357</v>
      </c>
      <c r="E1153" s="166" t="s">
        <v>2524</v>
      </c>
      <c r="F1153" s="166" t="s">
        <v>366</v>
      </c>
      <c r="G1153" s="166" t="s">
        <v>2524</v>
      </c>
      <c r="H1153" s="166" t="s">
        <v>2524</v>
      </c>
      <c r="I1153" s="166" t="s">
        <v>2524</v>
      </c>
      <c r="J1153" s="166" t="s">
        <v>8627</v>
      </c>
      <c r="K1153" s="166" t="s">
        <v>8625</v>
      </c>
      <c r="L1153" s="166" t="s">
        <v>2524</v>
      </c>
      <c r="M1153" s="166">
        <v>7965588</v>
      </c>
      <c r="N1153" s="166" t="str">
        <f>_xlfn.IFNA(VLOOKUP($C1153,'20201102 Property'!C:C,1,FALSE),"FR")</f>
        <v>Dummy test om orderaanvraag vanuit UZB door te sturen bij orders waarin enkel bloedproducten zijn aangevraagd</v>
      </c>
    </row>
    <row r="1154" spans="1:14" x14ac:dyDescent="0.45">
      <c r="A1154" s="166" t="s">
        <v>6722</v>
      </c>
      <c r="B1154" s="166" t="s">
        <v>6722</v>
      </c>
      <c r="C1154" s="166" t="s">
        <v>6723</v>
      </c>
      <c r="D1154" s="166" t="s">
        <v>1357</v>
      </c>
      <c r="E1154" s="166" t="s">
        <v>2524</v>
      </c>
      <c r="F1154" s="166" t="s">
        <v>2798</v>
      </c>
      <c r="G1154" s="166" t="s">
        <v>2524</v>
      </c>
      <c r="H1154" s="166" t="s">
        <v>2524</v>
      </c>
      <c r="I1154" s="166" t="s">
        <v>2524</v>
      </c>
      <c r="J1154" s="166" t="s">
        <v>2524</v>
      </c>
      <c r="K1154" s="166" t="s">
        <v>6722</v>
      </c>
      <c r="L1154" s="166" t="s">
        <v>2524</v>
      </c>
      <c r="M1154" s="166">
        <v>4808928</v>
      </c>
      <c r="N1154" s="166" t="str">
        <f>_xlfn.IFNA(VLOOKUP($C1154,'20201102 Property'!C:C,1,FALSE),"FR")</f>
        <v>Dummy bepaling om materiaal 'UZG_EL-AANVRAAG' aan te vragen met procedure in dep_UZ</v>
      </c>
    </row>
    <row r="1155" spans="1:14" x14ac:dyDescent="0.45">
      <c r="A1155" s="166" t="s">
        <v>3700</v>
      </c>
      <c r="B1155" s="166" t="s">
        <v>3700</v>
      </c>
      <c r="C1155" s="166" t="s">
        <v>3701</v>
      </c>
      <c r="D1155" s="166" t="s">
        <v>1357</v>
      </c>
      <c r="E1155" s="166" t="s">
        <v>2524</v>
      </c>
      <c r="F1155" s="166" t="s">
        <v>366</v>
      </c>
      <c r="G1155" s="166" t="s">
        <v>2524</v>
      </c>
      <c r="H1155" s="166" t="s">
        <v>2524</v>
      </c>
      <c r="I1155" s="166" t="s">
        <v>2524</v>
      </c>
      <c r="J1155" s="166" t="s">
        <v>3702</v>
      </c>
      <c r="K1155" s="166" t="s">
        <v>3700</v>
      </c>
      <c r="L1155" s="166" t="s">
        <v>2524</v>
      </c>
      <c r="M1155" s="166">
        <v>3659186</v>
      </c>
      <c r="N1155" s="166" t="str">
        <f>_xlfn.IFNA(VLOOKUP($C1155,'20201102 Property'!C:C,1,FALSE),"FR")</f>
        <v>Dummy test om volbloed aan te vragen bij orders met EC aanvraag (staal aanwezig)</v>
      </c>
    </row>
    <row r="1156" spans="1:14" x14ac:dyDescent="0.45">
      <c r="A1156" s="166" t="s">
        <v>3676</v>
      </c>
      <c r="B1156" s="166" t="s">
        <v>3676</v>
      </c>
      <c r="C1156" s="166" t="s">
        <v>3677</v>
      </c>
      <c r="D1156" s="166" t="s">
        <v>185</v>
      </c>
      <c r="E1156" s="166" t="s">
        <v>2524</v>
      </c>
      <c r="F1156" s="166" t="s">
        <v>2798</v>
      </c>
      <c r="G1156" s="166" t="s">
        <v>2524</v>
      </c>
      <c r="H1156" s="166" t="s">
        <v>2524</v>
      </c>
      <c r="I1156" s="166" t="s">
        <v>2524</v>
      </c>
      <c r="J1156" s="166" t="s">
        <v>3678</v>
      </c>
      <c r="K1156" s="166" t="s">
        <v>3676</v>
      </c>
      <c r="L1156" s="166" t="s">
        <v>2524</v>
      </c>
      <c r="M1156" s="166">
        <v>6406736</v>
      </c>
      <c r="N1156" s="166" t="str">
        <f>_xlfn.IFNA(VLOOKUP($C1156,'20201102 Property'!C:C,1,FALSE),"FR")</f>
        <v>Dummy test voor aanvraag screening na anti-D toediening</v>
      </c>
    </row>
    <row r="1157" spans="1:14" x14ac:dyDescent="0.45">
      <c r="A1157" s="166" t="s">
        <v>4743</v>
      </c>
      <c r="B1157" s="166" t="s">
        <v>6724</v>
      </c>
      <c r="C1157" s="166" t="s">
        <v>6725</v>
      </c>
      <c r="D1157" s="166" t="s">
        <v>1357</v>
      </c>
      <c r="E1157" s="166" t="s">
        <v>2524</v>
      </c>
      <c r="F1157" s="166" t="s">
        <v>366</v>
      </c>
      <c r="G1157" s="166" t="s">
        <v>2524</v>
      </c>
      <c r="H1157" s="166" t="s">
        <v>2524</v>
      </c>
      <c r="I1157" s="166" t="s">
        <v>2524</v>
      </c>
      <c r="J1157" s="166" t="s">
        <v>2524</v>
      </c>
      <c r="K1157" s="166" t="s">
        <v>4743</v>
      </c>
      <c r="L1157" s="166" t="s">
        <v>2524</v>
      </c>
      <c r="M1157" s="166">
        <v>2655141</v>
      </c>
      <c r="N1157" s="166" t="str">
        <f>_xlfn.IFNA(VLOOKUP($C1157,'20201102 Property'!C:C,1,FALSE),"FR")</f>
        <v>Dummy bepaling voor bewaren oude resultaatcodes op bepaling Besluit</v>
      </c>
    </row>
    <row r="1158" spans="1:14" x14ac:dyDescent="0.45">
      <c r="A1158" s="166" t="s">
        <v>4744</v>
      </c>
      <c r="B1158" s="166" t="s">
        <v>4744</v>
      </c>
      <c r="C1158" s="166" t="s">
        <v>6726</v>
      </c>
      <c r="D1158" s="166" t="s">
        <v>1357</v>
      </c>
      <c r="E1158" s="166" t="s">
        <v>2524</v>
      </c>
      <c r="F1158" s="166" t="s">
        <v>366</v>
      </c>
      <c r="G1158" s="166" t="s">
        <v>2524</v>
      </c>
      <c r="H1158" s="166" t="s">
        <v>2524</v>
      </c>
      <c r="I1158" s="166" t="s">
        <v>2524</v>
      </c>
      <c r="J1158" s="166" t="s">
        <v>2524</v>
      </c>
      <c r="K1158" s="166" t="s">
        <v>4744</v>
      </c>
      <c r="L1158" s="166" t="s">
        <v>2524</v>
      </c>
      <c r="M1158" s="166">
        <v>3004305</v>
      </c>
      <c r="N1158" s="166" t="str">
        <f>_xlfn.IFNA(VLOOKUP($C1158,'20201102 Property'!C:C,1,FALSE),"FR")</f>
        <v>Dummy bepaling voor genereren MQCP labels voor reagens</v>
      </c>
    </row>
    <row r="1159" spans="1:14" x14ac:dyDescent="0.45">
      <c r="A1159" s="166" t="s">
        <v>4745</v>
      </c>
      <c r="B1159" s="166" t="s">
        <v>4745</v>
      </c>
      <c r="C1159" s="166" t="s">
        <v>6727</v>
      </c>
      <c r="D1159" s="166" t="s">
        <v>1357</v>
      </c>
      <c r="E1159" s="166" t="s">
        <v>2524</v>
      </c>
      <c r="F1159" s="166" t="s">
        <v>366</v>
      </c>
      <c r="G1159" s="166" t="s">
        <v>2524</v>
      </c>
      <c r="H1159" s="166" t="s">
        <v>2524</v>
      </c>
      <c r="I1159" s="166" t="s">
        <v>2524</v>
      </c>
      <c r="J1159" s="166" t="s">
        <v>2011</v>
      </c>
      <c r="K1159" s="166" t="s">
        <v>4745</v>
      </c>
      <c r="L1159" s="166" t="s">
        <v>2524</v>
      </c>
      <c r="M1159" s="166">
        <v>1532896</v>
      </c>
      <c r="N1159" s="166" t="str">
        <f>_xlfn.IFNA(VLOOKUP($C1159,'20201102 Property'!C:C,1,FALSE),"FR")</f>
        <v>Dummy test om PiekSerum aan te vragen en te lokaliseren in archief</v>
      </c>
    </row>
    <row r="1160" spans="1:14" x14ac:dyDescent="0.45">
      <c r="A1160" s="166" t="s">
        <v>4746</v>
      </c>
      <c r="B1160" s="166" t="s">
        <v>4746</v>
      </c>
      <c r="C1160" s="166" t="s">
        <v>6728</v>
      </c>
      <c r="D1160" s="166" t="s">
        <v>1357</v>
      </c>
      <c r="E1160" s="166" t="s">
        <v>2524</v>
      </c>
      <c r="F1160" s="166" t="s">
        <v>366</v>
      </c>
      <c r="G1160" s="166" t="s">
        <v>2524</v>
      </c>
      <c r="H1160" s="166" t="s">
        <v>2524</v>
      </c>
      <c r="I1160" s="166" t="s">
        <v>2524</v>
      </c>
      <c r="J1160" s="166" t="s">
        <v>2524</v>
      </c>
      <c r="K1160" s="166" t="s">
        <v>4746</v>
      </c>
      <c r="L1160" s="166" t="s">
        <v>2524</v>
      </c>
      <c r="M1160" s="166">
        <v>1553737</v>
      </c>
      <c r="N1160" s="166" t="str">
        <f>_xlfn.IFNA(VLOOKUP($C1160,'20201102 Property'!C:C,1,FALSE),"FR")</f>
        <v>Dummy test om PostTX aan te vragen en te lokaliseren in archief</v>
      </c>
    </row>
    <row r="1161" spans="1:14" x14ac:dyDescent="0.45">
      <c r="A1161" s="166" t="s">
        <v>4747</v>
      </c>
      <c r="B1161" s="166" t="s">
        <v>4747</v>
      </c>
      <c r="C1161" s="166" t="s">
        <v>6729</v>
      </c>
      <c r="D1161" s="166" t="s">
        <v>1357</v>
      </c>
      <c r="E1161" s="166" t="s">
        <v>2524</v>
      </c>
      <c r="F1161" s="166" t="s">
        <v>366</v>
      </c>
      <c r="G1161" s="166" t="s">
        <v>2524</v>
      </c>
      <c r="H1161" s="166" t="s">
        <v>2524</v>
      </c>
      <c r="I1161" s="166" t="s">
        <v>2524</v>
      </c>
      <c r="J1161" s="166" t="s">
        <v>2524</v>
      </c>
      <c r="K1161" s="166" t="s">
        <v>4747</v>
      </c>
      <c r="L1161" s="166" t="s">
        <v>2524</v>
      </c>
      <c r="M1161" s="166">
        <v>1543816</v>
      </c>
      <c r="N1161" s="166" t="str">
        <f>_xlfn.IFNA(VLOOKUP($C1161,'20201102 Property'!C:C,1,FALSE),"FR")</f>
        <v>Dummy test om PreTX aan te vragen en te lokaliseren in archief</v>
      </c>
    </row>
    <row r="1162" spans="1:14" x14ac:dyDescent="0.45">
      <c r="A1162" s="166" t="s">
        <v>4748</v>
      </c>
      <c r="B1162" s="166" t="s">
        <v>6730</v>
      </c>
      <c r="C1162" s="166" t="s">
        <v>6731</v>
      </c>
      <c r="D1162" s="166" t="s">
        <v>1357</v>
      </c>
      <c r="E1162" s="166" t="s">
        <v>2524</v>
      </c>
      <c r="F1162" s="166" t="s">
        <v>366</v>
      </c>
      <c r="G1162" s="166" t="s">
        <v>102</v>
      </c>
      <c r="H1162" s="166" t="s">
        <v>2524</v>
      </c>
      <c r="I1162" s="166" t="s">
        <v>2524</v>
      </c>
      <c r="J1162" s="166" t="s">
        <v>2524</v>
      </c>
      <c r="K1162" s="166" t="s">
        <v>4748</v>
      </c>
      <c r="L1162" s="166" t="s">
        <v>2524</v>
      </c>
      <c r="M1162" s="166">
        <v>217138</v>
      </c>
      <c r="N1162" s="166" t="str">
        <f>_xlfn.IFNA(VLOOKUP($C1162,'20201102 Property'!C:C,1,FALSE),"FR")</f>
        <v>Dummy bepaling HRT 10002</v>
      </c>
    </row>
    <row r="1163" spans="1:14" x14ac:dyDescent="0.45">
      <c r="A1163" s="166" t="s">
        <v>4749</v>
      </c>
      <c r="B1163" s="166" t="s">
        <v>6732</v>
      </c>
      <c r="C1163" s="166" t="s">
        <v>6733</v>
      </c>
      <c r="D1163" s="166" t="s">
        <v>1357</v>
      </c>
      <c r="E1163" s="166" t="s">
        <v>2524</v>
      </c>
      <c r="F1163" s="166" t="s">
        <v>366</v>
      </c>
      <c r="G1163" s="166" t="s">
        <v>102</v>
      </c>
      <c r="H1163" s="166" t="s">
        <v>2524</v>
      </c>
      <c r="I1163" s="166" t="s">
        <v>2524</v>
      </c>
      <c r="J1163" s="166" t="s">
        <v>2524</v>
      </c>
      <c r="K1163" s="166" t="s">
        <v>4749</v>
      </c>
      <c r="L1163" s="166" t="s">
        <v>2524</v>
      </c>
      <c r="M1163" s="166">
        <v>217130</v>
      </c>
      <c r="N1163" s="166" t="str">
        <f>_xlfn.IFNA(VLOOKUP($C1163,'20201102 Property'!C:C,1,FALSE),"FR")</f>
        <v>Dummy bepaling HRT 10003</v>
      </c>
    </row>
    <row r="1164" spans="1:14" x14ac:dyDescent="0.45">
      <c r="A1164" s="166" t="s">
        <v>4750</v>
      </c>
      <c r="B1164" s="166" t="s">
        <v>6734</v>
      </c>
      <c r="C1164" s="166" t="s">
        <v>6735</v>
      </c>
      <c r="D1164" s="166" t="s">
        <v>1357</v>
      </c>
      <c r="E1164" s="166" t="s">
        <v>2524</v>
      </c>
      <c r="F1164" s="166" t="s">
        <v>366</v>
      </c>
      <c r="G1164" s="166" t="s">
        <v>102</v>
      </c>
      <c r="H1164" s="166" t="s">
        <v>2524</v>
      </c>
      <c r="I1164" s="166" t="s">
        <v>2524</v>
      </c>
      <c r="J1164" s="166" t="s">
        <v>2524</v>
      </c>
      <c r="K1164" s="166" t="s">
        <v>4750</v>
      </c>
      <c r="L1164" s="166" t="s">
        <v>2524</v>
      </c>
      <c r="M1164" s="166">
        <v>201676</v>
      </c>
      <c r="N1164" s="166" t="str">
        <f>_xlfn.IFNA(VLOOKUP($C1164,'20201102 Property'!C:C,1,FALSE),"FR")</f>
        <v>Dummy bepaling HRT 10011</v>
      </c>
    </row>
    <row r="1165" spans="1:14" x14ac:dyDescent="0.45">
      <c r="A1165" s="166" t="s">
        <v>4751</v>
      </c>
      <c r="B1165" s="166" t="s">
        <v>6736</v>
      </c>
      <c r="C1165" s="166" t="s">
        <v>6737</v>
      </c>
      <c r="D1165" s="166" t="s">
        <v>1357</v>
      </c>
      <c r="E1165" s="166" t="s">
        <v>2524</v>
      </c>
      <c r="F1165" s="166" t="s">
        <v>366</v>
      </c>
      <c r="G1165" s="166" t="s">
        <v>102</v>
      </c>
      <c r="H1165" s="166" t="s">
        <v>2524</v>
      </c>
      <c r="I1165" s="166" t="s">
        <v>2524</v>
      </c>
      <c r="J1165" s="166" t="s">
        <v>2524</v>
      </c>
      <c r="K1165" s="166" t="s">
        <v>4751</v>
      </c>
      <c r="L1165" s="166" t="s">
        <v>2524</v>
      </c>
      <c r="M1165" s="166">
        <v>217096</v>
      </c>
      <c r="N1165" s="166" t="str">
        <f>_xlfn.IFNA(VLOOKUP($C1165,'20201102 Property'!C:C,1,FALSE),"FR")</f>
        <v>Dummy bepaling HRT 10012</v>
      </c>
    </row>
    <row r="1166" spans="1:14" x14ac:dyDescent="0.45">
      <c r="A1166" s="166" t="s">
        <v>4752</v>
      </c>
      <c r="B1166" s="166" t="s">
        <v>6738</v>
      </c>
      <c r="C1166" s="166" t="s">
        <v>6739</v>
      </c>
      <c r="D1166" s="166" t="s">
        <v>1357</v>
      </c>
      <c r="E1166" s="166" t="s">
        <v>2524</v>
      </c>
      <c r="F1166" s="166" t="s">
        <v>366</v>
      </c>
      <c r="G1166" s="166" t="s">
        <v>102</v>
      </c>
      <c r="H1166" s="166" t="s">
        <v>2524</v>
      </c>
      <c r="I1166" s="166" t="s">
        <v>2524</v>
      </c>
      <c r="J1166" s="166" t="s">
        <v>2524</v>
      </c>
      <c r="K1166" s="166" t="s">
        <v>4752</v>
      </c>
      <c r="L1166" s="166" t="s">
        <v>2524</v>
      </c>
      <c r="M1166" s="166">
        <v>217145</v>
      </c>
      <c r="N1166" s="166" t="str">
        <f>_xlfn.IFNA(VLOOKUP($C1166,'20201102 Property'!C:C,1,FALSE),"FR")</f>
        <v>Dummy bepaling HRT 1aHRTklasseI</v>
      </c>
    </row>
    <row r="1167" spans="1:14" x14ac:dyDescent="0.45">
      <c r="A1167" s="166" t="s">
        <v>4753</v>
      </c>
      <c r="B1167" s="166" t="s">
        <v>4753</v>
      </c>
      <c r="C1167" s="166" t="s">
        <v>6740</v>
      </c>
      <c r="D1167" s="166" t="s">
        <v>1357</v>
      </c>
      <c r="E1167" s="166" t="s">
        <v>2524</v>
      </c>
      <c r="F1167" s="166" t="s">
        <v>366</v>
      </c>
      <c r="G1167" s="166" t="s">
        <v>102</v>
      </c>
      <c r="H1167" s="166" t="s">
        <v>2524</v>
      </c>
      <c r="I1167" s="166" t="s">
        <v>2524</v>
      </c>
      <c r="J1167" s="166" t="s">
        <v>2524</v>
      </c>
      <c r="K1167" s="166" t="s">
        <v>2524</v>
      </c>
      <c r="L1167" s="166" t="s">
        <v>2524</v>
      </c>
      <c r="M1167" s="166">
        <v>217172</v>
      </c>
      <c r="N1167" s="166" t="str">
        <f>_xlfn.IFNA(VLOOKUP($C1167,'20201102 Property'!C:C,1,FALSE),"FR")</f>
        <v>Dummy bepaling HRT 1aHRTklasseI+C</v>
      </c>
    </row>
    <row r="1168" spans="1:14" x14ac:dyDescent="0.45">
      <c r="A1168" s="166" t="s">
        <v>4754</v>
      </c>
      <c r="B1168" s="166" t="s">
        <v>6741</v>
      </c>
      <c r="C1168" s="166" t="s">
        <v>6742</v>
      </c>
      <c r="D1168" s="166" t="s">
        <v>1357</v>
      </c>
      <c r="E1168" s="166" t="s">
        <v>2524</v>
      </c>
      <c r="F1168" s="166" t="s">
        <v>366</v>
      </c>
      <c r="G1168" s="166" t="s">
        <v>102</v>
      </c>
      <c r="H1168" s="166" t="s">
        <v>2524</v>
      </c>
      <c r="I1168" s="166" t="s">
        <v>2524</v>
      </c>
      <c r="J1168" s="166" t="s">
        <v>2524</v>
      </c>
      <c r="K1168" s="166" t="s">
        <v>4754</v>
      </c>
      <c r="L1168" s="166" t="s">
        <v>2524</v>
      </c>
      <c r="M1168" s="166">
        <v>217157</v>
      </c>
      <c r="N1168" s="166" t="str">
        <f>_xlfn.IFNA(VLOOKUP($C1168,'20201102 Property'!C:C,1,FALSE),"FR")</f>
        <v>Dummy bepaling HRT 8206</v>
      </c>
    </row>
    <row r="1169" spans="1:14" x14ac:dyDescent="0.45">
      <c r="A1169" s="166" t="s">
        <v>4755</v>
      </c>
      <c r="B1169" s="166" t="s">
        <v>6743</v>
      </c>
      <c r="C1169" s="166" t="s">
        <v>6744</v>
      </c>
      <c r="D1169" s="166" t="s">
        <v>1357</v>
      </c>
      <c r="E1169" s="166" t="s">
        <v>2524</v>
      </c>
      <c r="F1169" s="166" t="s">
        <v>366</v>
      </c>
      <c r="G1169" s="166" t="s">
        <v>102</v>
      </c>
      <c r="H1169" s="166" t="s">
        <v>2524</v>
      </c>
      <c r="I1169" s="166" t="s">
        <v>2524</v>
      </c>
      <c r="J1169" s="166" t="s">
        <v>2524</v>
      </c>
      <c r="K1169" s="166" t="s">
        <v>4755</v>
      </c>
      <c r="L1169" s="166" t="s">
        <v>2524</v>
      </c>
      <c r="M1169" s="166">
        <v>217166</v>
      </c>
      <c r="N1169" s="166" t="str">
        <f>_xlfn.IFNA(VLOOKUP($C1169,'20201102 Property'!C:C,1,FALSE),"FR")</f>
        <v>Dummy bepaling HRT 8208</v>
      </c>
    </row>
    <row r="1170" spans="1:14" x14ac:dyDescent="0.45">
      <c r="A1170" s="166" t="s">
        <v>4756</v>
      </c>
      <c r="B1170" s="166" t="s">
        <v>6745</v>
      </c>
      <c r="C1170" s="166" t="s">
        <v>6746</v>
      </c>
      <c r="D1170" s="166" t="s">
        <v>1357</v>
      </c>
      <c r="E1170" s="166" t="s">
        <v>2524</v>
      </c>
      <c r="F1170" s="166" t="s">
        <v>366</v>
      </c>
      <c r="G1170" s="166" t="s">
        <v>102</v>
      </c>
      <c r="H1170" s="166" t="s">
        <v>2524</v>
      </c>
      <c r="I1170" s="166" t="s">
        <v>2524</v>
      </c>
      <c r="J1170" s="166" t="s">
        <v>2524</v>
      </c>
      <c r="K1170" s="166" t="s">
        <v>4756</v>
      </c>
      <c r="L1170" s="166" t="s">
        <v>2524</v>
      </c>
      <c r="M1170" s="166">
        <v>217150</v>
      </c>
      <c r="N1170" s="166" t="str">
        <f>_xlfn.IFNA(VLOOKUP($C1170,'20201102 Property'!C:C,1,FALSE),"FR")</f>
        <v>Dummy bepaling HRT 8291</v>
      </c>
    </row>
    <row r="1171" spans="1:14" x14ac:dyDescent="0.45">
      <c r="A1171" s="166" t="s">
        <v>4757</v>
      </c>
      <c r="B1171" s="166" t="s">
        <v>6747</v>
      </c>
      <c r="C1171" s="166" t="s">
        <v>6748</v>
      </c>
      <c r="D1171" s="166" t="s">
        <v>1357</v>
      </c>
      <c r="E1171" s="166" t="s">
        <v>2524</v>
      </c>
      <c r="F1171" s="166" t="s">
        <v>366</v>
      </c>
      <c r="G1171" s="166" t="s">
        <v>102</v>
      </c>
      <c r="H1171" s="166" t="s">
        <v>2524</v>
      </c>
      <c r="I1171" s="166" t="s">
        <v>2524</v>
      </c>
      <c r="J1171" s="166" t="s">
        <v>2524</v>
      </c>
      <c r="K1171" s="166" t="s">
        <v>4757</v>
      </c>
      <c r="L1171" s="166" t="s">
        <v>2524</v>
      </c>
      <c r="M1171" s="166">
        <v>217161</v>
      </c>
      <c r="N1171" s="166" t="str">
        <f>_xlfn.IFNA(VLOOKUP($C1171,'20201102 Property'!C:C,1,FALSE),"FR")</f>
        <v>Dummy bepaling HRT 8294</v>
      </c>
    </row>
    <row r="1172" spans="1:14" x14ac:dyDescent="0.45">
      <c r="A1172" s="166" t="s">
        <v>3616</v>
      </c>
      <c r="B1172" s="166" t="s">
        <v>3616</v>
      </c>
      <c r="C1172" s="166" t="s">
        <v>3617</v>
      </c>
      <c r="D1172" s="166" t="s">
        <v>1357</v>
      </c>
      <c r="E1172" s="166" t="s">
        <v>2524</v>
      </c>
      <c r="F1172" s="166" t="s">
        <v>366</v>
      </c>
      <c r="G1172" s="166" t="s">
        <v>2524</v>
      </c>
      <c r="H1172" s="166" t="s">
        <v>2524</v>
      </c>
      <c r="I1172" s="166" t="s">
        <v>2524</v>
      </c>
      <c r="J1172" s="166" t="s">
        <v>2524</v>
      </c>
      <c r="K1172" s="166" t="s">
        <v>3616</v>
      </c>
      <c r="L1172" s="166" t="s">
        <v>2524</v>
      </c>
      <c r="M1172" s="166">
        <v>289979</v>
      </c>
      <c r="N1172" s="166" t="str">
        <f>_xlfn.IFNA(VLOOKUP($C1172,'20201102 Property'!C:C,1,FALSE),"FR")</f>
        <v>Dummy test voor A1 (test Gent uitgevoerd in Antwerpen)</v>
      </c>
    </row>
    <row r="1173" spans="1:14" x14ac:dyDescent="0.45">
      <c r="A1173" s="166" t="s">
        <v>3618</v>
      </c>
      <c r="B1173" s="166" t="s">
        <v>3618</v>
      </c>
      <c r="C1173" s="166" t="s">
        <v>3619</v>
      </c>
      <c r="D1173" s="166" t="s">
        <v>1357</v>
      </c>
      <c r="E1173" s="166" t="s">
        <v>2524</v>
      </c>
      <c r="F1173" s="166" t="s">
        <v>366</v>
      </c>
      <c r="G1173" s="166" t="s">
        <v>2524</v>
      </c>
      <c r="H1173" s="166" t="s">
        <v>2524</v>
      </c>
      <c r="I1173" s="166" t="s">
        <v>2524</v>
      </c>
      <c r="J1173" s="166" t="s">
        <v>2524</v>
      </c>
      <c r="K1173" s="166" t="s">
        <v>3618</v>
      </c>
      <c r="L1173" s="166" t="s">
        <v>2524</v>
      </c>
      <c r="M1173" s="166">
        <v>289963</v>
      </c>
      <c r="N1173" s="166" t="str">
        <f>_xlfn.IFNA(VLOOKUP($C1173,'20201102 Property'!C:C,1,FALSE),"FR")</f>
        <v>Dummy test voor Ata (test Gent uitgevoerd in Antwerpen)</v>
      </c>
    </row>
    <row r="1174" spans="1:14" x14ac:dyDescent="0.45">
      <c r="A1174" s="166" t="s">
        <v>4758</v>
      </c>
      <c r="B1174" s="166" t="s">
        <v>6749</v>
      </c>
      <c r="C1174" s="166" t="s">
        <v>6749</v>
      </c>
      <c r="D1174" s="166" t="s">
        <v>185</v>
      </c>
      <c r="E1174" s="166" t="s">
        <v>2524</v>
      </c>
      <c r="F1174" s="166" t="s">
        <v>2798</v>
      </c>
      <c r="G1174" s="166" t="s">
        <v>2524</v>
      </c>
      <c r="H1174" s="166" t="s">
        <v>2524</v>
      </c>
      <c r="I1174" s="166" t="s">
        <v>2524</v>
      </c>
      <c r="J1174" s="166" t="s">
        <v>2012</v>
      </c>
      <c r="K1174" s="166" t="s">
        <v>4758</v>
      </c>
      <c r="L1174" s="166" t="s">
        <v>2524</v>
      </c>
      <c r="M1174" s="166">
        <v>3111406</v>
      </c>
      <c r="N1174" s="166" t="str">
        <f>_xlfn.IFNA(VLOOKUP($C1174,'20201102 Property'!C:C,1,FALSE),"FR")</f>
        <v>Theek CB nieuw</v>
      </c>
    </row>
    <row r="1175" spans="1:14" x14ac:dyDescent="0.45">
      <c r="A1175" s="166" t="s">
        <v>4759</v>
      </c>
      <c r="B1175" s="166" t="s">
        <v>6750</v>
      </c>
      <c r="C1175" s="166" t="s">
        <v>6750</v>
      </c>
      <c r="D1175" s="166" t="s">
        <v>185</v>
      </c>
      <c r="E1175" s="166" t="s">
        <v>2524</v>
      </c>
      <c r="F1175" s="166" t="s">
        <v>2798</v>
      </c>
      <c r="G1175" s="166" t="s">
        <v>2524</v>
      </c>
      <c r="H1175" s="166" t="s">
        <v>2524</v>
      </c>
      <c r="I1175" s="166" t="s">
        <v>2524</v>
      </c>
      <c r="J1175" s="166" t="s">
        <v>2013</v>
      </c>
      <c r="K1175" s="166" t="s">
        <v>4759</v>
      </c>
      <c r="L1175" s="166" t="s">
        <v>2524</v>
      </c>
      <c r="M1175" s="166">
        <v>3111396</v>
      </c>
      <c r="N1175" s="166" t="str">
        <f>_xlfn.IFNA(VLOOKUP($C1175,'20201102 Property'!C:C,1,FALSE),"FR")</f>
        <v>Theek CB DNA</v>
      </c>
    </row>
    <row r="1176" spans="1:14" x14ac:dyDescent="0.45">
      <c r="A1176" s="166" t="s">
        <v>3620</v>
      </c>
      <c r="B1176" s="166" t="s">
        <v>3620</v>
      </c>
      <c r="C1176" s="166" t="s">
        <v>3621</v>
      </c>
      <c r="D1176" s="166" t="s">
        <v>1357</v>
      </c>
      <c r="E1176" s="166" t="s">
        <v>2524</v>
      </c>
      <c r="F1176" s="166" t="s">
        <v>366</v>
      </c>
      <c r="G1176" s="166" t="s">
        <v>2524</v>
      </c>
      <c r="H1176" s="166" t="s">
        <v>2524</v>
      </c>
      <c r="I1176" s="166" t="s">
        <v>2524</v>
      </c>
      <c r="J1176" s="166" t="s">
        <v>2524</v>
      </c>
      <c r="K1176" s="166" t="s">
        <v>3620</v>
      </c>
      <c r="L1176" s="166" t="s">
        <v>2524</v>
      </c>
      <c r="M1176" s="166">
        <v>289928</v>
      </c>
      <c r="N1176" s="166" t="str">
        <f>_xlfn.IFNA(VLOOKUP($C1176,'20201102 Property'!C:C,1,FALSE),"FR")</f>
        <v>Dummy test voor Cha (test Gent uitgevoerd in Antwerpen)</v>
      </c>
    </row>
    <row r="1177" spans="1:14" x14ac:dyDescent="0.45">
      <c r="A1177" s="166" t="s">
        <v>3622</v>
      </c>
      <c r="B1177" s="166" t="s">
        <v>3622</v>
      </c>
      <c r="C1177" s="166" t="s">
        <v>3623</v>
      </c>
      <c r="D1177" s="166" t="s">
        <v>1357</v>
      </c>
      <c r="E1177" s="166" t="s">
        <v>2524</v>
      </c>
      <c r="F1177" s="166" t="s">
        <v>366</v>
      </c>
      <c r="G1177" s="166" t="s">
        <v>2524</v>
      </c>
      <c r="H1177" s="166" t="s">
        <v>2524</v>
      </c>
      <c r="I1177" s="166" t="s">
        <v>2524</v>
      </c>
      <c r="J1177" s="166" t="s">
        <v>2524</v>
      </c>
      <c r="K1177" s="166" t="s">
        <v>3622</v>
      </c>
      <c r="L1177" s="166" t="s">
        <v>2524</v>
      </c>
      <c r="M1177" s="166">
        <v>289916</v>
      </c>
      <c r="N1177" s="166" t="str">
        <f>_xlfn.IFNA(VLOOKUP($C1177,'20201102 Property'!C:C,1,FALSE),"FR")</f>
        <v>Dummy test voor Coa (test Gent uitgevoerd in Antwerpen)</v>
      </c>
    </row>
    <row r="1178" spans="1:14" x14ac:dyDescent="0.45">
      <c r="A1178" s="166" t="s">
        <v>3624</v>
      </c>
      <c r="B1178" s="166" t="s">
        <v>3624</v>
      </c>
      <c r="C1178" s="166" t="s">
        <v>3625</v>
      </c>
      <c r="D1178" s="166" t="s">
        <v>1357</v>
      </c>
      <c r="E1178" s="166" t="s">
        <v>2524</v>
      </c>
      <c r="F1178" s="166" t="s">
        <v>366</v>
      </c>
      <c r="G1178" s="166" t="s">
        <v>2524</v>
      </c>
      <c r="H1178" s="166" t="s">
        <v>2524</v>
      </c>
      <c r="I1178" s="166" t="s">
        <v>2524</v>
      </c>
      <c r="J1178" s="166" t="s">
        <v>2524</v>
      </c>
      <c r="K1178" s="166" t="s">
        <v>3624</v>
      </c>
      <c r="L1178" s="166" t="s">
        <v>2524</v>
      </c>
      <c r="M1178" s="166">
        <v>289920</v>
      </c>
      <c r="N1178" s="166" t="str">
        <f>_xlfn.IFNA(VLOOKUP($C1178,'20201102 Property'!C:C,1,FALSE),"FR")</f>
        <v>Dummy test voor Cob (test Gent uitgevoerd in Antwerpen)</v>
      </c>
    </row>
    <row r="1179" spans="1:14" x14ac:dyDescent="0.45">
      <c r="A1179" s="166" t="s">
        <v>4760</v>
      </c>
      <c r="B1179" s="166" t="s">
        <v>6751</v>
      </c>
      <c r="C1179" s="166" t="s">
        <v>6751</v>
      </c>
      <c r="D1179" s="166" t="s">
        <v>185</v>
      </c>
      <c r="E1179" s="166" t="s">
        <v>2524</v>
      </c>
      <c r="F1179" s="166" t="s">
        <v>2798</v>
      </c>
      <c r="G1179" s="166" t="s">
        <v>2524</v>
      </c>
      <c r="H1179" s="166" t="s">
        <v>2524</v>
      </c>
      <c r="I1179" s="166" t="s">
        <v>2524</v>
      </c>
      <c r="J1179" s="166" t="s">
        <v>2085</v>
      </c>
      <c r="K1179" s="166" t="s">
        <v>4760</v>
      </c>
      <c r="L1179" s="166" t="s">
        <v>2524</v>
      </c>
      <c r="M1179" s="166">
        <v>3438539</v>
      </c>
      <c r="N1179" s="166" t="str">
        <f>_xlfn.IFNA(VLOOKUP($C1179,'20201102 Property'!C:C,1,FALSE),"FR")</f>
        <v>Theek Dag0</v>
      </c>
    </row>
    <row r="1180" spans="1:14" x14ac:dyDescent="0.45">
      <c r="A1180" s="166" t="s">
        <v>3626</v>
      </c>
      <c r="B1180" s="166" t="s">
        <v>3626</v>
      </c>
      <c r="C1180" s="166" t="s">
        <v>3627</v>
      </c>
      <c r="D1180" s="166" t="s">
        <v>1357</v>
      </c>
      <c r="E1180" s="166" t="s">
        <v>2524</v>
      </c>
      <c r="F1180" s="166" t="s">
        <v>366</v>
      </c>
      <c r="G1180" s="166" t="s">
        <v>2524</v>
      </c>
      <c r="H1180" s="166" t="s">
        <v>2524</v>
      </c>
      <c r="I1180" s="166" t="s">
        <v>2524</v>
      </c>
      <c r="J1180" s="166" t="s">
        <v>2524</v>
      </c>
      <c r="K1180" s="166" t="s">
        <v>3626</v>
      </c>
      <c r="L1180" s="166" t="s">
        <v>2524</v>
      </c>
      <c r="M1180" s="166">
        <v>289954</v>
      </c>
      <c r="N1180" s="166" t="str">
        <f>_xlfn.IFNA(VLOOKUP($C1180,'20201102 Property'!C:C,1,FALSE),"FR")</f>
        <v>Dummy test voor Dib (test Gent uitgevoerd in Antwerpen)</v>
      </c>
    </row>
    <row r="1181" spans="1:14" x14ac:dyDescent="0.45">
      <c r="A1181" s="166" t="s">
        <v>121</v>
      </c>
      <c r="B1181" s="166" t="s">
        <v>121</v>
      </c>
      <c r="C1181" s="166" t="s">
        <v>6752</v>
      </c>
      <c r="D1181" s="166" t="s">
        <v>1357</v>
      </c>
      <c r="E1181" s="166" t="s">
        <v>2524</v>
      </c>
      <c r="F1181" s="166" t="s">
        <v>366</v>
      </c>
      <c r="G1181" s="166" t="s">
        <v>2524</v>
      </c>
      <c r="H1181" s="166" t="s">
        <v>2524</v>
      </c>
      <c r="I1181" s="166" t="s">
        <v>2524</v>
      </c>
      <c r="J1181" s="166" t="s">
        <v>2524</v>
      </c>
      <c r="K1181" s="166" t="s">
        <v>121</v>
      </c>
      <c r="L1181" s="166" t="s">
        <v>2524</v>
      </c>
      <c r="M1181" s="166">
        <v>1512051</v>
      </c>
      <c r="N1181" s="166" t="str">
        <f>_xlfn.IFNA(VLOOKUP($C1181,'20201102 Property'!C:C,1,FALSE),"FR")</f>
        <v>Dummy bepaling voor aanvraag DNA extra</v>
      </c>
    </row>
    <row r="1182" spans="1:14" x14ac:dyDescent="0.45">
      <c r="A1182" s="166" t="s">
        <v>4761</v>
      </c>
      <c r="B1182" s="166" t="s">
        <v>6753</v>
      </c>
      <c r="C1182" s="166" t="s">
        <v>6753</v>
      </c>
      <c r="D1182" s="166" t="s">
        <v>185</v>
      </c>
      <c r="E1182" s="166" t="s">
        <v>2524</v>
      </c>
      <c r="F1182" s="166" t="s">
        <v>2798</v>
      </c>
      <c r="G1182" s="166" t="s">
        <v>2524</v>
      </c>
      <c r="H1182" s="166" t="s">
        <v>2524</v>
      </c>
      <c r="I1182" s="166" t="s">
        <v>2524</v>
      </c>
      <c r="J1182" s="166" t="s">
        <v>2016</v>
      </c>
      <c r="K1182" s="166" t="s">
        <v>4761</v>
      </c>
      <c r="L1182" s="166" t="s">
        <v>2524</v>
      </c>
      <c r="M1182" s="166">
        <v>3111411</v>
      </c>
      <c r="N1182" s="166" t="str">
        <f>_xlfn.IFNA(VLOOKUP($C1182,'20201102 Property'!C:C,1,FALSE),"FR")</f>
        <v>Theek DONOR</v>
      </c>
    </row>
    <row r="1183" spans="1:14" x14ac:dyDescent="0.45">
      <c r="A1183" s="166" t="s">
        <v>3628</v>
      </c>
      <c r="B1183" s="166" t="s">
        <v>3628</v>
      </c>
      <c r="C1183" s="166" t="s">
        <v>3629</v>
      </c>
      <c r="D1183" s="166" t="s">
        <v>1357</v>
      </c>
      <c r="E1183" s="166" t="s">
        <v>2524</v>
      </c>
      <c r="F1183" s="166" t="s">
        <v>366</v>
      </c>
      <c r="G1183" s="166" t="s">
        <v>2524</v>
      </c>
      <c r="H1183" s="166" t="s">
        <v>2524</v>
      </c>
      <c r="I1183" s="166" t="s">
        <v>2524</v>
      </c>
      <c r="J1183" s="166" t="s">
        <v>2524</v>
      </c>
      <c r="K1183" s="166" t="s">
        <v>3628</v>
      </c>
      <c r="L1183" s="166" t="s">
        <v>2524</v>
      </c>
      <c r="M1183" s="166">
        <v>289971</v>
      </c>
      <c r="N1183" s="166" t="str">
        <f>_xlfn.IFNA(VLOOKUP($C1183,'20201102 Property'!C:C,1,FALSE),"FR")</f>
        <v>Dummy test voor Dra (test Gent uitgevoerd in Antwerpen)</v>
      </c>
    </row>
    <row r="1184" spans="1:14" x14ac:dyDescent="0.45">
      <c r="A1184" s="166" t="s">
        <v>4762</v>
      </c>
      <c r="B1184" s="166" t="s">
        <v>4762</v>
      </c>
      <c r="C1184" s="166" t="s">
        <v>6754</v>
      </c>
      <c r="D1184" s="166" t="s">
        <v>185</v>
      </c>
      <c r="E1184" s="166" t="s">
        <v>2524</v>
      </c>
      <c r="F1184" s="166" t="s">
        <v>2798</v>
      </c>
      <c r="G1184" s="166" t="s">
        <v>2524</v>
      </c>
      <c r="H1184" s="166" t="s">
        <v>2524</v>
      </c>
      <c r="I1184" s="166" t="s">
        <v>2524</v>
      </c>
      <c r="J1184" s="166" t="s">
        <v>2278</v>
      </c>
      <c r="K1184" s="166" t="s">
        <v>4762</v>
      </c>
      <c r="L1184" s="166" t="s">
        <v>2524</v>
      </c>
      <c r="M1184" s="166">
        <v>3143337</v>
      </c>
      <c r="N1184" s="166" t="str">
        <f>_xlfn.IFNA(VLOOKUP($C1184,'20201102 Property'!C:C,1,FALSE),"FR")</f>
        <v>DTT Bewaren</v>
      </c>
    </row>
    <row r="1185" spans="1:14" x14ac:dyDescent="0.45">
      <c r="A1185" s="166" t="s">
        <v>4763</v>
      </c>
      <c r="B1185" s="166" t="s">
        <v>6755</v>
      </c>
      <c r="C1185" s="166" t="s">
        <v>6755</v>
      </c>
      <c r="D1185" s="166" t="s">
        <v>185</v>
      </c>
      <c r="E1185" s="166" t="s">
        <v>2524</v>
      </c>
      <c r="F1185" s="166" t="s">
        <v>2798</v>
      </c>
      <c r="G1185" s="166" t="s">
        <v>2524</v>
      </c>
      <c r="H1185" s="166" t="s">
        <v>2524</v>
      </c>
      <c r="I1185" s="166" t="s">
        <v>2524</v>
      </c>
      <c r="J1185" s="166" t="s">
        <v>2009</v>
      </c>
      <c r="K1185" s="166" t="s">
        <v>4763</v>
      </c>
      <c r="L1185" s="166" t="s">
        <v>2524</v>
      </c>
      <c r="M1185" s="166">
        <v>3111445</v>
      </c>
      <c r="N1185" s="166" t="str">
        <f>_xlfn.IFNA(VLOOKUP($C1185,'20201102 Property'!C:C,1,FALSE),"FR")</f>
        <v>Theek DV12 DTT</v>
      </c>
    </row>
    <row r="1186" spans="1:14" x14ac:dyDescent="0.45">
      <c r="A1186" s="166" t="s">
        <v>4764</v>
      </c>
      <c r="B1186" s="166" t="s">
        <v>6756</v>
      </c>
      <c r="C1186" s="166" t="s">
        <v>6756</v>
      </c>
      <c r="D1186" s="166" t="s">
        <v>185</v>
      </c>
      <c r="E1186" s="166" t="s">
        <v>2524</v>
      </c>
      <c r="F1186" s="166" t="s">
        <v>2798</v>
      </c>
      <c r="G1186" s="166" t="s">
        <v>2524</v>
      </c>
      <c r="H1186" s="166" t="s">
        <v>2524</v>
      </c>
      <c r="I1186" s="166" t="s">
        <v>2524</v>
      </c>
      <c r="J1186" s="166" t="s">
        <v>2008</v>
      </c>
      <c r="K1186" s="166" t="s">
        <v>4764</v>
      </c>
      <c r="L1186" s="166" t="s">
        <v>2524</v>
      </c>
      <c r="M1186" s="166">
        <v>3111455</v>
      </c>
      <c r="N1186" s="166" t="str">
        <f>_xlfn.IFNA(VLOOKUP($C1186,'20201102 Property'!C:C,1,FALSE),"FR")</f>
        <v>Theek DV12 PB</v>
      </c>
    </row>
    <row r="1187" spans="1:14" x14ac:dyDescent="0.45">
      <c r="A1187" s="166" t="s">
        <v>4765</v>
      </c>
      <c r="B1187" s="166" t="s">
        <v>6757</v>
      </c>
      <c r="C1187" s="166" t="s">
        <v>6757</v>
      </c>
      <c r="D1187" s="166" t="s">
        <v>185</v>
      </c>
      <c r="E1187" s="166" t="s">
        <v>2524</v>
      </c>
      <c r="F1187" s="166" t="s">
        <v>2798</v>
      </c>
      <c r="G1187" s="166" t="s">
        <v>2524</v>
      </c>
      <c r="H1187" s="166" t="s">
        <v>2524</v>
      </c>
      <c r="I1187" s="166" t="s">
        <v>2524</v>
      </c>
      <c r="J1187" s="166" t="s">
        <v>2010</v>
      </c>
      <c r="K1187" s="166" t="s">
        <v>4765</v>
      </c>
      <c r="L1187" s="166" t="s">
        <v>2524</v>
      </c>
      <c r="M1187" s="166">
        <v>3111467</v>
      </c>
      <c r="N1187" s="166" t="str">
        <f>_xlfn.IFNA(VLOOKUP($C1187,'20201102 Property'!C:C,1,FALSE),"FR")</f>
        <v>Theek DV12 SSXM</v>
      </c>
    </row>
    <row r="1188" spans="1:14" x14ac:dyDescent="0.45">
      <c r="A1188" s="166" t="s">
        <v>4766</v>
      </c>
      <c r="B1188" s="166" t="s">
        <v>6758</v>
      </c>
      <c r="C1188" s="166" t="s">
        <v>6758</v>
      </c>
      <c r="D1188" s="166" t="s">
        <v>185</v>
      </c>
      <c r="E1188" s="166" t="s">
        <v>2524</v>
      </c>
      <c r="F1188" s="166" t="s">
        <v>2798</v>
      </c>
      <c r="G1188" s="166" t="s">
        <v>2524</v>
      </c>
      <c r="H1188" s="166" t="s">
        <v>2524</v>
      </c>
      <c r="I1188" s="166" t="s">
        <v>2524</v>
      </c>
      <c r="J1188" s="166" t="s">
        <v>2007</v>
      </c>
      <c r="K1188" s="166" t="s">
        <v>4766</v>
      </c>
      <c r="L1188" s="166" t="s">
        <v>2524</v>
      </c>
      <c r="M1188" s="166">
        <v>3111433</v>
      </c>
      <c r="N1188" s="166" t="str">
        <f>_xlfn.IFNA(VLOOKUP($C1188,'20201102 Property'!C:C,1,FALSE),"FR")</f>
        <v>Theek DV6 DTT</v>
      </c>
    </row>
    <row r="1189" spans="1:14" x14ac:dyDescent="0.45">
      <c r="A1189" s="166" t="s">
        <v>4767</v>
      </c>
      <c r="B1189" s="166" t="s">
        <v>6759</v>
      </c>
      <c r="C1189" s="166" t="s">
        <v>6759</v>
      </c>
      <c r="D1189" s="166" t="s">
        <v>185</v>
      </c>
      <c r="E1189" s="166" t="s">
        <v>2524</v>
      </c>
      <c r="F1189" s="166" t="s">
        <v>2798</v>
      </c>
      <c r="G1189" s="166" t="s">
        <v>2524</v>
      </c>
      <c r="H1189" s="166" t="s">
        <v>2524</v>
      </c>
      <c r="I1189" s="166" t="s">
        <v>2524</v>
      </c>
      <c r="J1189" s="166" t="s">
        <v>2006</v>
      </c>
      <c r="K1189" s="166" t="s">
        <v>6760</v>
      </c>
      <c r="L1189" s="166" t="s">
        <v>2524</v>
      </c>
      <c r="M1189" s="166">
        <v>3111450</v>
      </c>
      <c r="N1189" s="166" t="str">
        <f>_xlfn.IFNA(VLOOKUP($C1189,'20201102 Property'!C:C,1,FALSE),"FR")</f>
        <v>Theek DV6 XM</v>
      </c>
    </row>
    <row r="1190" spans="1:14" x14ac:dyDescent="0.45">
      <c r="A1190" s="166" t="s">
        <v>4768</v>
      </c>
      <c r="B1190" s="166" t="s">
        <v>6761</v>
      </c>
      <c r="C1190" s="166" t="s">
        <v>6761</v>
      </c>
      <c r="D1190" s="166" t="s">
        <v>185</v>
      </c>
      <c r="E1190" s="166" t="s">
        <v>2524</v>
      </c>
      <c r="F1190" s="166" t="s">
        <v>2798</v>
      </c>
      <c r="G1190" s="166" t="s">
        <v>2524</v>
      </c>
      <c r="H1190" s="166" t="s">
        <v>2524</v>
      </c>
      <c r="I1190" s="166" t="s">
        <v>2524</v>
      </c>
      <c r="J1190" s="166" t="s">
        <v>2015</v>
      </c>
      <c r="K1190" s="166" t="s">
        <v>4768</v>
      </c>
      <c r="L1190" s="166" t="s">
        <v>2524</v>
      </c>
      <c r="M1190" s="166">
        <v>3111372</v>
      </c>
      <c r="N1190" s="166" t="str">
        <f>_xlfn.IFNA(VLOOKUP($C1190,'20201102 Property'!C:C,1,FALSE),"FR")</f>
        <v>Theek EKEDNA</v>
      </c>
    </row>
    <row r="1191" spans="1:14" x14ac:dyDescent="0.45">
      <c r="A1191" s="166" t="s">
        <v>4769</v>
      </c>
      <c r="B1191" s="166" t="s">
        <v>6762</v>
      </c>
      <c r="C1191" s="166" t="s">
        <v>6762</v>
      </c>
      <c r="D1191" s="166" t="s">
        <v>185</v>
      </c>
      <c r="E1191" s="166" t="s">
        <v>2524</v>
      </c>
      <c r="F1191" s="166" t="s">
        <v>2798</v>
      </c>
      <c r="G1191" s="166" t="s">
        <v>2524</v>
      </c>
      <c r="H1191" s="166" t="s">
        <v>2524</v>
      </c>
      <c r="I1191" s="166" t="s">
        <v>2524</v>
      </c>
      <c r="J1191" s="166" t="s">
        <v>2014</v>
      </c>
      <c r="K1191" s="166" t="s">
        <v>4769</v>
      </c>
      <c r="L1191" s="166" t="s">
        <v>2524</v>
      </c>
      <c r="M1191" s="166">
        <v>3111383</v>
      </c>
      <c r="N1191" s="166" t="str">
        <f>_xlfn.IFNA(VLOOKUP($C1191,'20201102 Property'!C:C,1,FALSE),"FR")</f>
        <v>Theek EKESer</v>
      </c>
    </row>
    <row r="1192" spans="1:14" x14ac:dyDescent="0.45">
      <c r="A1192" s="166" t="s">
        <v>2289</v>
      </c>
      <c r="B1192" s="166" t="s">
        <v>6763</v>
      </c>
      <c r="C1192" s="166" t="s">
        <v>6764</v>
      </c>
      <c r="D1192" s="166" t="s">
        <v>185</v>
      </c>
      <c r="E1192" s="166" t="s">
        <v>2524</v>
      </c>
      <c r="F1192" s="166" t="s">
        <v>366</v>
      </c>
      <c r="G1192" s="166" t="s">
        <v>2524</v>
      </c>
      <c r="H1192" s="166" t="s">
        <v>2524</v>
      </c>
      <c r="I1192" s="166" t="s">
        <v>2524</v>
      </c>
      <c r="J1192" s="166" t="s">
        <v>2291</v>
      </c>
      <c r="K1192" s="166" t="s">
        <v>2288</v>
      </c>
      <c r="L1192" s="166" t="s">
        <v>2524</v>
      </c>
      <c r="M1192" s="166">
        <v>3916553</v>
      </c>
      <c r="N1192" s="166" t="str">
        <f>_xlfn.IFNA(VLOOKUP($C1192,'20201102 Property'!C:C,1,FALSE),"FR")</f>
        <v>Aanmaken Familiedossier</v>
      </c>
    </row>
    <row r="1193" spans="1:14" x14ac:dyDescent="0.45">
      <c r="A1193" s="166" t="s">
        <v>3630</v>
      </c>
      <c r="B1193" s="166" t="s">
        <v>3630</v>
      </c>
      <c r="C1193" s="166" t="s">
        <v>3631</v>
      </c>
      <c r="D1193" s="166" t="s">
        <v>1357</v>
      </c>
      <c r="E1193" s="166" t="s">
        <v>2524</v>
      </c>
      <c r="F1193" s="166" t="s">
        <v>366</v>
      </c>
      <c r="G1193" s="166" t="s">
        <v>2524</v>
      </c>
      <c r="H1193" s="166" t="s">
        <v>2524</v>
      </c>
      <c r="I1193" s="166" t="s">
        <v>2524</v>
      </c>
      <c r="J1193" s="166" t="s">
        <v>2524</v>
      </c>
      <c r="K1193" s="166" t="s">
        <v>3630</v>
      </c>
      <c r="L1193" s="166" t="s">
        <v>2524</v>
      </c>
      <c r="M1193" s="166">
        <v>289904</v>
      </c>
      <c r="N1193" s="166" t="str">
        <f>_xlfn.IFNA(VLOOKUP($C1193,'20201102 Property'!C:C,1,FALSE),"FR")</f>
        <v>Dummy test voor Ge (test Gent uitgevoerd in Antwerpen)</v>
      </c>
    </row>
    <row r="1194" spans="1:14" x14ac:dyDescent="0.45">
      <c r="A1194" s="166" t="s">
        <v>3632</v>
      </c>
      <c r="B1194" s="166" t="s">
        <v>3632</v>
      </c>
      <c r="C1194" s="166" t="s">
        <v>3633</v>
      </c>
      <c r="D1194" s="166" t="s">
        <v>1357</v>
      </c>
      <c r="E1194" s="166" t="s">
        <v>2524</v>
      </c>
      <c r="F1194" s="166" t="s">
        <v>366</v>
      </c>
      <c r="G1194" s="166" t="s">
        <v>2524</v>
      </c>
      <c r="H1194" s="166" t="s">
        <v>2524</v>
      </c>
      <c r="I1194" s="166" t="s">
        <v>2524</v>
      </c>
      <c r="J1194" s="166" t="s">
        <v>2524</v>
      </c>
      <c r="K1194" s="166" t="s">
        <v>3632</v>
      </c>
      <c r="L1194" s="166" t="s">
        <v>2524</v>
      </c>
      <c r="M1194" s="166">
        <v>289967</v>
      </c>
      <c r="N1194" s="166" t="str">
        <f>_xlfn.IFNA(VLOOKUP($C1194,'20201102 Property'!C:C,1,FALSE),"FR")</f>
        <v>Dummy test voor Gya (test Gent uitgevoerd in Antwerpen)</v>
      </c>
    </row>
    <row r="1195" spans="1:14" x14ac:dyDescent="0.45">
      <c r="A1195" s="166" t="s">
        <v>3634</v>
      </c>
      <c r="B1195" s="166" t="s">
        <v>3634</v>
      </c>
      <c r="C1195" s="166" t="s">
        <v>3635</v>
      </c>
      <c r="D1195" s="166" t="s">
        <v>1357</v>
      </c>
      <c r="E1195" s="166" t="s">
        <v>2524</v>
      </c>
      <c r="F1195" s="166" t="s">
        <v>366</v>
      </c>
      <c r="G1195" s="166" t="s">
        <v>2524</v>
      </c>
      <c r="H1195" s="166" t="s">
        <v>2524</v>
      </c>
      <c r="I1195" s="166" t="s">
        <v>2524</v>
      </c>
      <c r="J1195" s="166" t="s">
        <v>2524</v>
      </c>
      <c r="K1195" s="166" t="s">
        <v>3634</v>
      </c>
      <c r="L1195" s="166" t="s">
        <v>2524</v>
      </c>
      <c r="M1195" s="166">
        <v>289986</v>
      </c>
      <c r="N1195" s="166" t="str">
        <f>_xlfn.IFNA(VLOOKUP($C1195,'20201102 Property'!C:C,1,FALSE),"FR")</f>
        <v>Dummy test voor I (test Gent uitgevoerd in Antwerpen)</v>
      </c>
    </row>
    <row r="1196" spans="1:14" x14ac:dyDescent="0.45">
      <c r="A1196" s="166" t="s">
        <v>3636</v>
      </c>
      <c r="B1196" s="166" t="s">
        <v>3636</v>
      </c>
      <c r="C1196" s="166" t="s">
        <v>3637</v>
      </c>
      <c r="D1196" s="166" t="s">
        <v>1357</v>
      </c>
      <c r="E1196" s="166" t="s">
        <v>2524</v>
      </c>
      <c r="F1196" s="166" t="s">
        <v>366</v>
      </c>
      <c r="G1196" s="166" t="s">
        <v>2524</v>
      </c>
      <c r="H1196" s="166" t="s">
        <v>2524</v>
      </c>
      <c r="I1196" s="166" t="s">
        <v>2524</v>
      </c>
      <c r="J1196" s="166" t="s">
        <v>2524</v>
      </c>
      <c r="K1196" s="166" t="s">
        <v>3636</v>
      </c>
      <c r="L1196" s="166" t="s">
        <v>2524</v>
      </c>
      <c r="M1196" s="166">
        <v>888086</v>
      </c>
      <c r="N1196" s="166" t="str">
        <f>_xlfn.IFNA(VLOOKUP($C1196,'20201102 Property'!C:C,1,FALSE),"FR")</f>
        <v>Dummy test voor Inb (test Gent/Leuven uitgevoerd in Antwerpen)</v>
      </c>
    </row>
    <row r="1197" spans="1:14" x14ac:dyDescent="0.45">
      <c r="A1197" s="166" t="s">
        <v>3638</v>
      </c>
      <c r="B1197" s="166" t="s">
        <v>3638</v>
      </c>
      <c r="C1197" s="166" t="s">
        <v>3639</v>
      </c>
      <c r="D1197" s="166" t="s">
        <v>1357</v>
      </c>
      <c r="E1197" s="166" t="s">
        <v>2524</v>
      </c>
      <c r="F1197" s="166" t="s">
        <v>366</v>
      </c>
      <c r="G1197" s="166" t="s">
        <v>2524</v>
      </c>
      <c r="H1197" s="166" t="s">
        <v>2524</v>
      </c>
      <c r="I1197" s="166" t="s">
        <v>2524</v>
      </c>
      <c r="J1197" s="166" t="s">
        <v>2524</v>
      </c>
      <c r="K1197" s="166" t="s">
        <v>3638</v>
      </c>
      <c r="L1197" s="166" t="s">
        <v>2524</v>
      </c>
      <c r="M1197" s="166">
        <v>289937</v>
      </c>
      <c r="N1197" s="166" t="str">
        <f>_xlfn.IFNA(VLOOKUP($C1197,'20201102 Property'!C:C,1,FALSE),"FR")</f>
        <v>Dummy test voor JMH (test Gent uitgevoerd in Antwerpen)</v>
      </c>
    </row>
    <row r="1198" spans="1:14" x14ac:dyDescent="0.45">
      <c r="A1198" s="166" t="s">
        <v>3640</v>
      </c>
      <c r="B1198" s="166" t="s">
        <v>3640</v>
      </c>
      <c r="C1198" s="166" t="s">
        <v>3641</v>
      </c>
      <c r="D1198" s="166" t="s">
        <v>1357</v>
      </c>
      <c r="E1198" s="166" t="s">
        <v>2524</v>
      </c>
      <c r="F1198" s="166" t="s">
        <v>366</v>
      </c>
      <c r="G1198" s="166" t="s">
        <v>2524</v>
      </c>
      <c r="H1198" s="166" t="s">
        <v>2524</v>
      </c>
      <c r="I1198" s="166" t="s">
        <v>2524</v>
      </c>
      <c r="J1198" s="166" t="s">
        <v>2524</v>
      </c>
      <c r="K1198" s="166" t="s">
        <v>3640</v>
      </c>
      <c r="L1198" s="166" t="s">
        <v>2524</v>
      </c>
      <c r="M1198" s="166">
        <v>289975</v>
      </c>
      <c r="N1198" s="166" t="str">
        <f>_xlfn.IFNA(VLOOKUP($C1198,'20201102 Property'!C:C,1,FALSE),"FR")</f>
        <v>Dummy test voor Jra (test Gent uitgevoerd in Antwerpen)</v>
      </c>
    </row>
    <row r="1199" spans="1:14" x14ac:dyDescent="0.45">
      <c r="A1199" s="166" t="s">
        <v>3642</v>
      </c>
      <c r="B1199" s="166" t="s">
        <v>3642</v>
      </c>
      <c r="C1199" s="166" t="s">
        <v>3643</v>
      </c>
      <c r="D1199" s="166" t="s">
        <v>1357</v>
      </c>
      <c r="E1199" s="166" t="s">
        <v>2524</v>
      </c>
      <c r="F1199" s="166" t="s">
        <v>366</v>
      </c>
      <c r="G1199" s="166" t="s">
        <v>2524</v>
      </c>
      <c r="H1199" s="166" t="s">
        <v>2524</v>
      </c>
      <c r="I1199" s="166" t="s">
        <v>2524</v>
      </c>
      <c r="J1199" s="166" t="s">
        <v>2524</v>
      </c>
      <c r="K1199" s="166" t="s">
        <v>3642</v>
      </c>
      <c r="L1199" s="166" t="s">
        <v>2524</v>
      </c>
      <c r="M1199" s="166">
        <v>888090</v>
      </c>
      <c r="N1199" s="166" t="str">
        <f>_xlfn.IFNA(VLOOKUP($C1199,'20201102 Property'!C:C,1,FALSE),"FR")</f>
        <v>Dummy test voor Jsa (test Gent/Leuven uitgevoerd in Antwerpen)</v>
      </c>
    </row>
    <row r="1200" spans="1:14" x14ac:dyDescent="0.45">
      <c r="A1200" s="166" t="s">
        <v>3644</v>
      </c>
      <c r="B1200" s="166" t="s">
        <v>3644</v>
      </c>
      <c r="C1200" s="166" t="s">
        <v>3645</v>
      </c>
      <c r="D1200" s="166" t="s">
        <v>1357</v>
      </c>
      <c r="E1200" s="166" t="s">
        <v>2524</v>
      </c>
      <c r="F1200" s="166" t="s">
        <v>366</v>
      </c>
      <c r="G1200" s="166" t="s">
        <v>2524</v>
      </c>
      <c r="H1200" s="166" t="s">
        <v>2524</v>
      </c>
      <c r="I1200" s="166" t="s">
        <v>2524</v>
      </c>
      <c r="J1200" s="166" t="s">
        <v>2524</v>
      </c>
      <c r="K1200" s="166" t="s">
        <v>3644</v>
      </c>
      <c r="L1200" s="166" t="s">
        <v>2524</v>
      </c>
      <c r="M1200" s="166">
        <v>888094</v>
      </c>
      <c r="N1200" s="166" t="str">
        <f>_xlfn.IFNA(VLOOKUP($C1200,'20201102 Property'!C:C,1,FALSE),"FR")</f>
        <v>Dummy test voor Jsb (test Gent/Leuven uitgevoerd in Antwerpen)</v>
      </c>
    </row>
    <row r="1201" spans="1:14" x14ac:dyDescent="0.45">
      <c r="A1201" s="166" t="s">
        <v>3646</v>
      </c>
      <c r="B1201" s="166" t="s">
        <v>3646</v>
      </c>
      <c r="C1201" s="166" t="s">
        <v>3647</v>
      </c>
      <c r="D1201" s="166" t="s">
        <v>1357</v>
      </c>
      <c r="E1201" s="166" t="s">
        <v>2524</v>
      </c>
      <c r="F1201" s="166" t="s">
        <v>366</v>
      </c>
      <c r="G1201" s="166" t="s">
        <v>2524</v>
      </c>
      <c r="H1201" s="166" t="s">
        <v>2524</v>
      </c>
      <c r="I1201" s="166" t="s">
        <v>2524</v>
      </c>
      <c r="J1201" s="166" t="s">
        <v>2524</v>
      </c>
      <c r="K1201" s="166" t="s">
        <v>3646</v>
      </c>
      <c r="L1201" s="166" t="s">
        <v>2524</v>
      </c>
      <c r="M1201" s="166">
        <v>290000</v>
      </c>
      <c r="N1201" s="166" t="str">
        <f>_xlfn.IFNA(VLOOKUP($C1201,'20201102 Property'!C:C,1,FALSE),"FR")</f>
        <v>Dummy test voor ki (test Gent uitgevoerd in Antwerpen)</v>
      </c>
    </row>
    <row r="1202" spans="1:14" x14ac:dyDescent="0.45">
      <c r="A1202" s="166" t="s">
        <v>3648</v>
      </c>
      <c r="B1202" s="166" t="s">
        <v>3648</v>
      </c>
      <c r="C1202" s="166" t="s">
        <v>3649</v>
      </c>
      <c r="D1202" s="166" t="s">
        <v>1357</v>
      </c>
      <c r="E1202" s="166" t="s">
        <v>2524</v>
      </c>
      <c r="F1202" s="166" t="s">
        <v>366</v>
      </c>
      <c r="G1202" s="166" t="s">
        <v>2524</v>
      </c>
      <c r="H1202" s="166" t="s">
        <v>2524</v>
      </c>
      <c r="I1202" s="166" t="s">
        <v>2524</v>
      </c>
      <c r="J1202" s="166" t="s">
        <v>2524</v>
      </c>
      <c r="K1202" s="166" t="s">
        <v>3648</v>
      </c>
      <c r="L1202" s="166" t="s">
        <v>2524</v>
      </c>
      <c r="M1202" s="166">
        <v>289941</v>
      </c>
      <c r="N1202" s="166" t="str">
        <f>_xlfn.IFNA(VLOOKUP($C1202,'20201102 Property'!C:C,1,FALSE),"FR")</f>
        <v>Dummy test voor Kna (test Gent uitgevoerd in Antwerpen)</v>
      </c>
    </row>
    <row r="1203" spans="1:14" x14ac:dyDescent="0.45">
      <c r="A1203" s="166" t="s">
        <v>3650</v>
      </c>
      <c r="B1203" s="166" t="s">
        <v>3650</v>
      </c>
      <c r="C1203" s="166" t="s">
        <v>3651</v>
      </c>
      <c r="D1203" s="166" t="s">
        <v>1357</v>
      </c>
      <c r="E1203" s="166" t="s">
        <v>2524</v>
      </c>
      <c r="F1203" s="166" t="s">
        <v>366</v>
      </c>
      <c r="G1203" s="166" t="s">
        <v>2524</v>
      </c>
      <c r="H1203" s="166" t="s">
        <v>2524</v>
      </c>
      <c r="I1203" s="166" t="s">
        <v>2524</v>
      </c>
      <c r="J1203" s="166" t="s">
        <v>2524</v>
      </c>
      <c r="K1203" s="166" t="s">
        <v>3650</v>
      </c>
      <c r="L1203" s="166" t="s">
        <v>2524</v>
      </c>
      <c r="M1203" s="166">
        <v>289950</v>
      </c>
      <c r="N1203" s="166" t="str">
        <f>_xlfn.IFNA(VLOOKUP($C1203,'20201102 Property'!C:C,1,FALSE),"FR")</f>
        <v>Dummy test voor Lan (test Gent uitgevoerd in Antwerpen)</v>
      </c>
    </row>
    <row r="1204" spans="1:14" x14ac:dyDescent="0.45">
      <c r="A1204" s="166" t="s">
        <v>2072</v>
      </c>
      <c r="B1204" s="166" t="s">
        <v>6765</v>
      </c>
      <c r="C1204" s="166" t="s">
        <v>6766</v>
      </c>
      <c r="D1204" s="166" t="s">
        <v>185</v>
      </c>
      <c r="E1204" s="166" t="s">
        <v>2524</v>
      </c>
      <c r="F1204" s="166" t="s">
        <v>2798</v>
      </c>
      <c r="G1204" s="166" t="s">
        <v>2524</v>
      </c>
      <c r="H1204" s="166" t="s">
        <v>2524</v>
      </c>
      <c r="I1204" s="166" t="s">
        <v>2524</v>
      </c>
      <c r="J1204" s="166" t="s">
        <v>2073</v>
      </c>
      <c r="K1204" s="166" t="s">
        <v>2072</v>
      </c>
      <c r="L1204" s="166" t="s">
        <v>2524</v>
      </c>
      <c r="M1204" s="166">
        <v>3389530</v>
      </c>
      <c r="N1204" s="166" t="str">
        <f>_xlfn.IFNA(VLOOKUP($C1204,'20201102 Property'!C:C,1,FALSE),"FR")</f>
        <v>Theek Piekserum zonder ET</v>
      </c>
    </row>
    <row r="1205" spans="1:14" x14ac:dyDescent="0.45">
      <c r="A1205" s="166" t="s">
        <v>4770</v>
      </c>
      <c r="B1205" s="166" t="s">
        <v>6767</v>
      </c>
      <c r="C1205" s="166" t="s">
        <v>6768</v>
      </c>
      <c r="D1205" s="166" t="s">
        <v>185</v>
      </c>
      <c r="E1205" s="166" t="s">
        <v>2524</v>
      </c>
      <c r="F1205" s="166" t="s">
        <v>2798</v>
      </c>
      <c r="G1205" s="166" t="s">
        <v>2524</v>
      </c>
      <c r="H1205" s="166" t="s">
        <v>2524</v>
      </c>
      <c r="I1205" s="166" t="s">
        <v>2524</v>
      </c>
      <c r="J1205" s="166" t="s">
        <v>2005</v>
      </c>
      <c r="K1205" s="166" t="s">
        <v>6769</v>
      </c>
      <c r="L1205" s="166" t="s">
        <v>2524</v>
      </c>
      <c r="M1205" s="166">
        <v>3111417</v>
      </c>
      <c r="N1205" s="166" t="str">
        <f>_xlfn.IFNA(VLOOKUP($C1205,'20201102 Property'!C:C,1,FALSE),"FR")</f>
        <v>Theek Rariteitenkabinet</v>
      </c>
    </row>
    <row r="1206" spans="1:14" x14ac:dyDescent="0.45">
      <c r="A1206" s="166" t="s">
        <v>3652</v>
      </c>
      <c r="B1206" s="166" t="s">
        <v>3652</v>
      </c>
      <c r="C1206" s="166" t="s">
        <v>3653</v>
      </c>
      <c r="D1206" s="166" t="s">
        <v>1357</v>
      </c>
      <c r="E1206" s="166" t="s">
        <v>2524</v>
      </c>
      <c r="F1206" s="166" t="s">
        <v>366</v>
      </c>
      <c r="G1206" s="166" t="s">
        <v>2524</v>
      </c>
      <c r="H1206" s="166" t="s">
        <v>2524</v>
      </c>
      <c r="I1206" s="166" t="s">
        <v>2524</v>
      </c>
      <c r="J1206" s="166" t="s">
        <v>2524</v>
      </c>
      <c r="K1206" s="166" t="s">
        <v>3652</v>
      </c>
      <c r="L1206" s="166" t="s">
        <v>2524</v>
      </c>
      <c r="M1206" s="166">
        <v>289932</v>
      </c>
      <c r="N1206" s="166" t="str">
        <f>_xlfn.IFNA(VLOOKUP($C1206,'20201102 Property'!C:C,1,FALSE),"FR")</f>
        <v>Dummy test voor Rga (test Gent uitgevoerd in Antwerpen)</v>
      </c>
    </row>
    <row r="1207" spans="1:14" x14ac:dyDescent="0.45">
      <c r="A1207" s="166" t="s">
        <v>3654</v>
      </c>
      <c r="B1207" s="166" t="s">
        <v>3654</v>
      </c>
      <c r="C1207" s="166" t="s">
        <v>3655</v>
      </c>
      <c r="D1207" s="166" t="s">
        <v>1357</v>
      </c>
      <c r="E1207" s="166" t="s">
        <v>2524</v>
      </c>
      <c r="F1207" s="166" t="s">
        <v>366</v>
      </c>
      <c r="G1207" s="166" t="s">
        <v>2524</v>
      </c>
      <c r="H1207" s="166" t="s">
        <v>2524</v>
      </c>
      <c r="I1207" s="166" t="s">
        <v>2524</v>
      </c>
      <c r="J1207" s="166" t="s">
        <v>2524</v>
      </c>
      <c r="K1207" s="166" t="s">
        <v>3654</v>
      </c>
      <c r="L1207" s="166" t="s">
        <v>2524</v>
      </c>
      <c r="M1207" s="166">
        <v>289958</v>
      </c>
      <c r="N1207" s="166" t="str">
        <f>_xlfn.IFNA(VLOOKUP($C1207,'20201102 Property'!C:C,1,FALSE),"FR")</f>
        <v>Dummy test voor Sc1 (test Gent uitgevoerd in Antwerpen)</v>
      </c>
    </row>
    <row r="1208" spans="1:14" x14ac:dyDescent="0.45">
      <c r="A1208" s="166" t="s">
        <v>105</v>
      </c>
      <c r="B1208" s="166" t="s">
        <v>105</v>
      </c>
      <c r="C1208" s="166" t="s">
        <v>6770</v>
      </c>
      <c r="D1208" s="166" t="s">
        <v>1357</v>
      </c>
      <c r="E1208" s="166" t="s">
        <v>2524</v>
      </c>
      <c r="F1208" s="166" t="s">
        <v>366</v>
      </c>
      <c r="G1208" s="166" t="s">
        <v>2524</v>
      </c>
      <c r="H1208" s="166" t="s">
        <v>2524</v>
      </c>
      <c r="I1208" s="166" t="s">
        <v>2524</v>
      </c>
      <c r="J1208" s="166" t="s">
        <v>2524</v>
      </c>
      <c r="K1208" s="166" t="s">
        <v>105</v>
      </c>
      <c r="L1208" s="166" t="s">
        <v>2524</v>
      </c>
      <c r="M1208" s="166">
        <v>1512459</v>
      </c>
      <c r="N1208" s="166" t="str">
        <f>_xlfn.IFNA(VLOOKUP($C1208,'20201102 Property'!C:C,1,FALSE),"FR")</f>
        <v>Dummy test voor tarrificatie orgaan- en BM donors</v>
      </c>
    </row>
    <row r="1209" spans="1:14" x14ac:dyDescent="0.45">
      <c r="A1209" s="166" t="s">
        <v>3656</v>
      </c>
      <c r="B1209" s="166" t="s">
        <v>3656</v>
      </c>
      <c r="C1209" s="166" t="s">
        <v>3657</v>
      </c>
      <c r="D1209" s="166" t="s">
        <v>1357</v>
      </c>
      <c r="E1209" s="166" t="s">
        <v>2524</v>
      </c>
      <c r="F1209" s="166" t="s">
        <v>366</v>
      </c>
      <c r="G1209" s="166" t="s">
        <v>2524</v>
      </c>
      <c r="H1209" s="166" t="s">
        <v>2524</v>
      </c>
      <c r="I1209" s="166" t="s">
        <v>2524</v>
      </c>
      <c r="J1209" s="166" t="s">
        <v>2524</v>
      </c>
      <c r="K1209" s="166" t="s">
        <v>3656</v>
      </c>
      <c r="L1209" s="166" t="s">
        <v>2524</v>
      </c>
      <c r="M1209" s="166">
        <v>289912</v>
      </c>
      <c r="N1209" s="166" t="str">
        <f>_xlfn.IFNA(VLOOKUP($C1209,'20201102 Property'!C:C,1,FALSE),"FR")</f>
        <v>Dummy test voor Tja (test Gent uitgevoerd in Antwerpen)</v>
      </c>
    </row>
    <row r="1210" spans="1:14" x14ac:dyDescent="0.45">
      <c r="A1210" s="166" t="s">
        <v>3658</v>
      </c>
      <c r="B1210" s="166" t="s">
        <v>3658</v>
      </c>
      <c r="C1210" s="166" t="s">
        <v>3659</v>
      </c>
      <c r="D1210" s="166" t="s">
        <v>1357</v>
      </c>
      <c r="E1210" s="166" t="s">
        <v>2524</v>
      </c>
      <c r="F1210" s="166" t="s">
        <v>366</v>
      </c>
      <c r="G1210" s="166" t="s">
        <v>2524</v>
      </c>
      <c r="H1210" s="166" t="s">
        <v>2524</v>
      </c>
      <c r="I1210" s="166" t="s">
        <v>2524</v>
      </c>
      <c r="J1210" s="166" t="s">
        <v>2524</v>
      </c>
      <c r="K1210" s="166" t="s">
        <v>3658</v>
      </c>
      <c r="L1210" s="166" t="s">
        <v>2524</v>
      </c>
      <c r="M1210" s="166">
        <v>888113</v>
      </c>
      <c r="N1210" s="166" t="str">
        <f>_xlfn.IFNA(VLOOKUP($C1210,'20201102 Property'!C:C,1,FALSE),"FR")</f>
        <v>Dummy test voor U (test Gent/Leuven uitgevoerd in Antwerpen)</v>
      </c>
    </row>
    <row r="1211" spans="1:14" x14ac:dyDescent="0.45">
      <c r="A1211" s="166" t="s">
        <v>3660</v>
      </c>
      <c r="B1211" s="166" t="s">
        <v>3660</v>
      </c>
      <c r="C1211" s="166" t="s">
        <v>3661</v>
      </c>
      <c r="D1211" s="166" t="s">
        <v>1357</v>
      </c>
      <c r="E1211" s="166" t="s">
        <v>2524</v>
      </c>
      <c r="F1211" s="166" t="s">
        <v>366</v>
      </c>
      <c r="G1211" s="166" t="s">
        <v>2524</v>
      </c>
      <c r="H1211" s="166" t="s">
        <v>2524</v>
      </c>
      <c r="I1211" s="166" t="s">
        <v>2524</v>
      </c>
      <c r="J1211" s="166" t="s">
        <v>2524</v>
      </c>
      <c r="K1211" s="166" t="s">
        <v>3660</v>
      </c>
      <c r="L1211" s="166" t="s">
        <v>2524</v>
      </c>
      <c r="M1211" s="166">
        <v>289895</v>
      </c>
      <c r="N1211" s="166" t="str">
        <f>_xlfn.IFNA(VLOOKUP($C1211,'20201102 Property'!C:C,1,FALSE),"FR")</f>
        <v>Dummy test voor Vel (test Gent uitgevoerd in Antwerpen)</v>
      </c>
    </row>
    <row r="1212" spans="1:14" x14ac:dyDescent="0.45">
      <c r="A1212" s="166" t="s">
        <v>3662</v>
      </c>
      <c r="B1212" s="166" t="s">
        <v>3662</v>
      </c>
      <c r="C1212" s="166" t="s">
        <v>3663</v>
      </c>
      <c r="D1212" s="166" t="s">
        <v>1357</v>
      </c>
      <c r="E1212" s="166" t="s">
        <v>2524</v>
      </c>
      <c r="F1212" s="166" t="s">
        <v>366</v>
      </c>
      <c r="G1212" s="166" t="s">
        <v>2524</v>
      </c>
      <c r="H1212" s="166" t="s">
        <v>2524</v>
      </c>
      <c r="I1212" s="166" t="s">
        <v>2524</v>
      </c>
      <c r="J1212" s="166" t="s">
        <v>2524</v>
      </c>
      <c r="K1212" s="166" t="s">
        <v>3662</v>
      </c>
      <c r="L1212" s="166" t="s">
        <v>2524</v>
      </c>
      <c r="M1212" s="166">
        <v>289924</v>
      </c>
      <c r="N1212" s="166" t="str">
        <f>_xlfn.IFNA(VLOOKUP($C1212,'20201102 Property'!C:C,1,FALSE),"FR")</f>
        <v>Dummy test voor Vw(test Gent uitgevoerd in Antwerpen)</v>
      </c>
    </row>
    <row r="1213" spans="1:14" x14ac:dyDescent="0.45">
      <c r="A1213" s="166" t="s">
        <v>3664</v>
      </c>
      <c r="B1213" s="166" t="s">
        <v>3664</v>
      </c>
      <c r="C1213" s="166" t="s">
        <v>3665</v>
      </c>
      <c r="D1213" s="166" t="s">
        <v>1357</v>
      </c>
      <c r="E1213" s="166" t="s">
        <v>2524</v>
      </c>
      <c r="F1213" s="166" t="s">
        <v>366</v>
      </c>
      <c r="G1213" s="166" t="s">
        <v>2524</v>
      </c>
      <c r="H1213" s="166" t="s">
        <v>2524</v>
      </c>
      <c r="I1213" s="166" t="s">
        <v>2524</v>
      </c>
      <c r="J1213" s="166" t="s">
        <v>2524</v>
      </c>
      <c r="K1213" s="166" t="s">
        <v>3664</v>
      </c>
      <c r="L1213" s="166" t="s">
        <v>2524</v>
      </c>
      <c r="M1213" s="166">
        <v>289908</v>
      </c>
      <c r="N1213" s="166" t="str">
        <f>_xlfn.IFNA(VLOOKUP($C1213,'20201102 Property'!C:C,1,FALSE),"FR")</f>
        <v>Dummy test voor Wra(test Gent uitgevoerd in Antwerpen)</v>
      </c>
    </row>
    <row r="1214" spans="1:14" x14ac:dyDescent="0.45">
      <c r="A1214" s="166" t="s">
        <v>3666</v>
      </c>
      <c r="B1214" s="166" t="s">
        <v>6771</v>
      </c>
      <c r="C1214" s="166" t="s">
        <v>3667</v>
      </c>
      <c r="D1214" s="166" t="s">
        <v>1357</v>
      </c>
      <c r="E1214" s="166" t="s">
        <v>2524</v>
      </c>
      <c r="F1214" s="166" t="s">
        <v>366</v>
      </c>
      <c r="G1214" s="166" t="s">
        <v>2524</v>
      </c>
      <c r="H1214" s="166" t="s">
        <v>2524</v>
      </c>
      <c r="I1214" s="166" t="s">
        <v>2524</v>
      </c>
      <c r="J1214" s="166" t="s">
        <v>2524</v>
      </c>
      <c r="K1214" s="166" t="s">
        <v>3666</v>
      </c>
      <c r="L1214" s="166" t="s">
        <v>2524</v>
      </c>
      <c r="M1214" s="166">
        <v>888117</v>
      </c>
      <c r="N1214" s="166" t="str">
        <f>_xlfn.IFNA(VLOOKUP($C1214,'20201102 Property'!C:C,1,FALSE),"FR")</f>
        <v>Dummy test voor Wrb (test Gent/Leuven uitgevoerd in Antwerpen)</v>
      </c>
    </row>
    <row r="1215" spans="1:14" x14ac:dyDescent="0.45">
      <c r="A1215" s="166" t="s">
        <v>3668</v>
      </c>
      <c r="B1215" s="166" t="s">
        <v>3668</v>
      </c>
      <c r="C1215" s="166" t="s">
        <v>3669</v>
      </c>
      <c r="D1215" s="166" t="s">
        <v>1357</v>
      </c>
      <c r="E1215" s="166" t="s">
        <v>2524</v>
      </c>
      <c r="F1215" s="166" t="s">
        <v>366</v>
      </c>
      <c r="G1215" s="166" t="s">
        <v>2524</v>
      </c>
      <c r="H1215" s="166" t="s">
        <v>2524</v>
      </c>
      <c r="I1215" s="166" t="s">
        <v>2524</v>
      </c>
      <c r="J1215" s="166" t="s">
        <v>2524</v>
      </c>
      <c r="K1215" s="166" t="s">
        <v>3668</v>
      </c>
      <c r="L1215" s="166" t="s">
        <v>2524</v>
      </c>
      <c r="M1215" s="166">
        <v>289945</v>
      </c>
      <c r="N1215" s="166" t="str">
        <f>_xlfn.IFNA(VLOOKUP($C1215,'20201102 Property'!C:C,1,FALSE),"FR")</f>
        <v>Dummy test voor Yka (test Gent uitgevoerd in Antwerpen)</v>
      </c>
    </row>
    <row r="1216" spans="1:14" x14ac:dyDescent="0.45">
      <c r="A1216" s="166" t="s">
        <v>3670</v>
      </c>
      <c r="B1216" s="166" t="s">
        <v>3670</v>
      </c>
      <c r="C1216" s="166" t="s">
        <v>3671</v>
      </c>
      <c r="D1216" s="166" t="s">
        <v>1357</v>
      </c>
      <c r="E1216" s="166" t="s">
        <v>2524</v>
      </c>
      <c r="F1216" s="166" t="s">
        <v>366</v>
      </c>
      <c r="G1216" s="166" t="s">
        <v>2524</v>
      </c>
      <c r="H1216" s="166" t="s">
        <v>2524</v>
      </c>
      <c r="I1216" s="166" t="s">
        <v>2524</v>
      </c>
      <c r="J1216" s="166" t="s">
        <v>2524</v>
      </c>
      <c r="K1216" s="166" t="s">
        <v>3670</v>
      </c>
      <c r="L1216" s="166" t="s">
        <v>2524</v>
      </c>
      <c r="M1216" s="166">
        <v>289900</v>
      </c>
      <c r="N1216" s="166" t="str">
        <f>_xlfn.IFNA(VLOOKUP($C1216,'20201102 Property'!C:C,1,FALSE),"FR")</f>
        <v>Dummy test voor Yta (test Gent uitgevoerd in Antwerpen)</v>
      </c>
    </row>
    <row r="1217" spans="1:14" hidden="1" x14ac:dyDescent="0.45">
      <c r="A1217" s="166" t="s">
        <v>2923</v>
      </c>
      <c r="B1217" s="166" t="s">
        <v>7784</v>
      </c>
      <c r="C1217" s="166" t="s">
        <v>8928</v>
      </c>
      <c r="D1217" s="166" t="s">
        <v>185</v>
      </c>
      <c r="E1217" s="166" t="s">
        <v>2524</v>
      </c>
      <c r="F1217" s="166" t="s">
        <v>2798</v>
      </c>
      <c r="G1217" s="166" t="s">
        <v>2524</v>
      </c>
      <c r="H1217" s="166" t="s">
        <v>2524</v>
      </c>
      <c r="I1217" s="166" t="s">
        <v>2524</v>
      </c>
      <c r="J1217" s="166" t="s">
        <v>2924</v>
      </c>
      <c r="K1217" s="166" t="s">
        <v>2923</v>
      </c>
      <c r="L1217" s="166" t="s">
        <v>2524</v>
      </c>
      <c r="M1217" s="166">
        <v>5409025</v>
      </c>
      <c r="N1217" s="166" t="str">
        <f>_xlfn.IFNA(VLOOKUP($C1217,'20201102 Property'!C:C,1,FALSE),"FR")</f>
        <v>FR</v>
      </c>
    </row>
    <row r="1218" spans="1:14" x14ac:dyDescent="0.45">
      <c r="A1218" s="166" t="s">
        <v>4771</v>
      </c>
      <c r="B1218" s="166" t="s">
        <v>6772</v>
      </c>
      <c r="C1218" s="166" t="s">
        <v>6773</v>
      </c>
      <c r="D1218" s="166" t="s">
        <v>1246</v>
      </c>
      <c r="F1218" s="166" t="s">
        <v>366</v>
      </c>
      <c r="G1218" s="166" t="s">
        <v>2524</v>
      </c>
      <c r="H1218" s="166" t="s">
        <v>2524</v>
      </c>
      <c r="I1218" s="166" t="s">
        <v>2524</v>
      </c>
      <c r="J1218" s="166" t="s">
        <v>2524</v>
      </c>
      <c r="K1218" s="166" t="s">
        <v>6774</v>
      </c>
      <c r="L1218" s="166" t="s">
        <v>2524</v>
      </c>
      <c r="M1218" s="166">
        <v>4043</v>
      </c>
      <c r="N1218" s="166" t="str">
        <f>_xlfn.IFNA(VLOOKUP($C1218,'20201102 Property'!C:C,1,FALSE),"FR")</f>
        <v>Titer controleserum</v>
      </c>
    </row>
    <row r="1219" spans="1:14" hidden="1" x14ac:dyDescent="0.45">
      <c r="A1219" s="166" t="s">
        <v>2828</v>
      </c>
      <c r="B1219" s="166" t="s">
        <v>6775</v>
      </c>
      <c r="C1219" s="166" t="s">
        <v>8928</v>
      </c>
      <c r="D1219" s="166" t="s">
        <v>185</v>
      </c>
      <c r="E1219" s="166" t="s">
        <v>2524</v>
      </c>
      <c r="F1219" s="166" t="s">
        <v>2798</v>
      </c>
      <c r="G1219" s="166" t="s">
        <v>2524</v>
      </c>
      <c r="H1219" s="166" t="s">
        <v>2524</v>
      </c>
      <c r="I1219" s="166" t="s">
        <v>2524</v>
      </c>
      <c r="J1219" s="166" t="s">
        <v>2829</v>
      </c>
      <c r="K1219" s="166" t="s">
        <v>2828</v>
      </c>
      <c r="L1219" s="166" t="s">
        <v>2524</v>
      </c>
      <c r="M1219" s="166">
        <v>125545</v>
      </c>
      <c r="N1219" s="166" t="str">
        <f>_xlfn.IFNA(VLOOKUP($C1219,'20201102 Property'!C:C,1,FALSE),"FR")</f>
        <v>FR</v>
      </c>
    </row>
    <row r="1220" spans="1:14" x14ac:dyDescent="0.45">
      <c r="A1220" s="166" t="s">
        <v>4772</v>
      </c>
      <c r="B1220" s="166" t="s">
        <v>6777</v>
      </c>
      <c r="C1220" s="166" t="s">
        <v>6778</v>
      </c>
      <c r="D1220" s="166" t="s">
        <v>1357</v>
      </c>
      <c r="E1220" s="166" t="s">
        <v>2524</v>
      </c>
      <c r="F1220" s="166" t="s">
        <v>2798</v>
      </c>
      <c r="G1220" s="166" t="s">
        <v>102</v>
      </c>
      <c r="H1220" s="166" t="s">
        <v>2524</v>
      </c>
      <c r="I1220" s="166" t="s">
        <v>2524</v>
      </c>
      <c r="J1220" s="166" t="s">
        <v>2524</v>
      </c>
      <c r="K1220" s="166" t="s">
        <v>4772</v>
      </c>
      <c r="L1220" s="166" t="s">
        <v>2524</v>
      </c>
      <c r="M1220" s="166">
        <v>1499238</v>
      </c>
      <c r="N1220" s="166" t="str">
        <f>_xlfn.IFNA(VLOOKUP($C1220,'20201102 Property'!C:C,1,FALSE),"FR")</f>
        <v>RhD moleculair</v>
      </c>
    </row>
    <row r="1221" spans="1:14" hidden="1" x14ac:dyDescent="0.45">
      <c r="A1221" s="166" t="s">
        <v>81</v>
      </c>
      <c r="B1221" s="166" t="s">
        <v>6779</v>
      </c>
      <c r="C1221" s="166" t="s">
        <v>4773</v>
      </c>
      <c r="D1221" s="166" t="s">
        <v>185</v>
      </c>
      <c r="E1221" s="166" t="s">
        <v>2524</v>
      </c>
      <c r="F1221" s="166" t="s">
        <v>2798</v>
      </c>
      <c r="G1221" s="166" t="s">
        <v>102</v>
      </c>
      <c r="H1221" s="166" t="s">
        <v>8852</v>
      </c>
      <c r="I1221" s="166" t="s">
        <v>2524</v>
      </c>
      <c r="J1221" s="166" t="s">
        <v>1877</v>
      </c>
      <c r="K1221" s="166" t="s">
        <v>81</v>
      </c>
      <c r="L1221" s="166" t="s">
        <v>2524</v>
      </c>
      <c r="M1221" s="166">
        <v>1482734</v>
      </c>
      <c r="N1221" s="166" t="str">
        <f>_xlfn.IFNA(VLOOKUP($C1221,'20201102 Property'!C:C,1,FALSE),"FR")</f>
        <v>FR</v>
      </c>
    </row>
    <row r="1222" spans="1:14" hidden="1" x14ac:dyDescent="0.45">
      <c r="A1222" s="166" t="s">
        <v>82</v>
      </c>
      <c r="B1222" s="166" t="s">
        <v>6781</v>
      </c>
      <c r="C1222" s="166" t="s">
        <v>4774</v>
      </c>
      <c r="D1222" s="166" t="s">
        <v>185</v>
      </c>
      <c r="E1222" s="166" t="s">
        <v>2524</v>
      </c>
      <c r="F1222" s="166" t="s">
        <v>2798</v>
      </c>
      <c r="G1222" s="166" t="s">
        <v>2524</v>
      </c>
      <c r="H1222" s="166" t="s">
        <v>8852</v>
      </c>
      <c r="I1222" s="166" t="s">
        <v>2524</v>
      </c>
      <c r="J1222" s="166" t="s">
        <v>1876</v>
      </c>
      <c r="K1222" s="166" t="s">
        <v>7786</v>
      </c>
      <c r="L1222" s="166" t="s">
        <v>2524</v>
      </c>
      <c r="M1222" s="166">
        <v>1482454</v>
      </c>
      <c r="N1222" s="166" t="str">
        <f>_xlfn.IFNA(VLOOKUP($C1222,'20201102 Property'!C:C,1,FALSE),"FR")</f>
        <v>FR</v>
      </c>
    </row>
    <row r="1223" spans="1:14" x14ac:dyDescent="0.45">
      <c r="A1223" s="166" t="s">
        <v>4775</v>
      </c>
      <c r="B1223" s="166" t="s">
        <v>6783</v>
      </c>
      <c r="C1223" s="166" t="s">
        <v>6784</v>
      </c>
      <c r="D1223" s="166" t="s">
        <v>185</v>
      </c>
      <c r="E1223" s="166" t="s">
        <v>2524</v>
      </c>
      <c r="F1223" s="166" t="s">
        <v>366</v>
      </c>
      <c r="G1223" s="166" t="s">
        <v>2524</v>
      </c>
      <c r="H1223" s="166" t="s">
        <v>2524</v>
      </c>
      <c r="I1223" s="166" t="s">
        <v>2524</v>
      </c>
      <c r="J1223" s="166" t="s">
        <v>2524</v>
      </c>
      <c r="K1223" s="166" t="s">
        <v>6785</v>
      </c>
      <c r="L1223" s="166" t="s">
        <v>2524</v>
      </c>
      <c r="M1223" s="166">
        <v>4040</v>
      </c>
      <c r="N1223" s="166" t="str">
        <f>_xlfn.IFNA(VLOOKUP($C1223,'20201102 Property'!C:C,1,FALSE),"FR")</f>
        <v>Phenotype testcel</v>
      </c>
    </row>
    <row r="1224" spans="1:14" x14ac:dyDescent="0.45">
      <c r="A1224" s="166" t="s">
        <v>1203</v>
      </c>
      <c r="B1224" s="166" t="s">
        <v>1203</v>
      </c>
      <c r="C1224" s="166" t="s">
        <v>2886</v>
      </c>
      <c r="D1224" s="166" t="s">
        <v>185</v>
      </c>
      <c r="E1224" s="166" t="s">
        <v>2524</v>
      </c>
      <c r="F1224" s="166" t="s">
        <v>2798</v>
      </c>
      <c r="G1224" s="166" t="s">
        <v>5449</v>
      </c>
      <c r="H1224" s="166" t="s">
        <v>2524</v>
      </c>
      <c r="I1224" s="166" t="s">
        <v>2524</v>
      </c>
      <c r="J1224" s="166" t="s">
        <v>2887</v>
      </c>
      <c r="K1224" s="166" t="s">
        <v>1203</v>
      </c>
      <c r="L1224" s="166" t="s">
        <v>2524</v>
      </c>
      <c r="M1224" s="166">
        <v>2268</v>
      </c>
      <c r="N1224" s="166" t="str">
        <f>_xlfn.IFNA(VLOOKUP($C1224,'20201102 Property'!C:C,1,FALSE),"FR")</f>
        <v>resus E antigeen (RH3)</v>
      </c>
    </row>
    <row r="1225" spans="1:14" x14ac:dyDescent="0.45">
      <c r="A1225" s="166" t="s">
        <v>4776</v>
      </c>
      <c r="B1225" s="166" t="s">
        <v>2524</v>
      </c>
      <c r="C1225" s="166" t="s">
        <v>3315</v>
      </c>
      <c r="D1225" s="166" t="s">
        <v>1357</v>
      </c>
      <c r="F1225" s="166" t="s">
        <v>366</v>
      </c>
      <c r="G1225" s="166" t="s">
        <v>2524</v>
      </c>
      <c r="H1225" s="166" t="s">
        <v>2524</v>
      </c>
      <c r="I1225" s="166" t="s">
        <v>2524</v>
      </c>
      <c r="J1225" s="166" t="s">
        <v>2524</v>
      </c>
      <c r="K1225" s="166" t="s">
        <v>4776</v>
      </c>
      <c r="L1225" s="166" t="s">
        <v>2524</v>
      </c>
      <c r="M1225" s="166">
        <v>36870</v>
      </c>
      <c r="N1225" s="166" t="str">
        <f>_xlfn.IFNA(VLOOKUP($C1225,'20201102 Property'!C:C,1,FALSE),"FR")</f>
        <v>Bloedgroep EC</v>
      </c>
    </row>
    <row r="1226" spans="1:14" x14ac:dyDescent="0.45">
      <c r="A1226" s="166" t="s">
        <v>4777</v>
      </c>
      <c r="B1226" s="166" t="s">
        <v>2524</v>
      </c>
      <c r="C1226" s="166" t="s">
        <v>3315</v>
      </c>
      <c r="D1226" s="166" t="s">
        <v>1357</v>
      </c>
      <c r="F1226" s="166" t="s">
        <v>366</v>
      </c>
      <c r="G1226" s="166" t="s">
        <v>2524</v>
      </c>
      <c r="H1226" s="166" t="s">
        <v>2524</v>
      </c>
      <c r="I1226" s="166" t="s">
        <v>2524</v>
      </c>
      <c r="J1226" s="166" t="s">
        <v>2524</v>
      </c>
      <c r="K1226" s="166" t="s">
        <v>4777</v>
      </c>
      <c r="L1226" s="166" t="s">
        <v>2524</v>
      </c>
      <c r="M1226" s="166">
        <v>36875</v>
      </c>
      <c r="N1226" s="166" t="str">
        <f>_xlfn.IFNA(VLOOKUP($C1226,'20201102 Property'!C:C,1,FALSE),"FR")</f>
        <v>Bloedgroep EC</v>
      </c>
    </row>
    <row r="1227" spans="1:14" x14ac:dyDescent="0.45">
      <c r="A1227" s="166" t="s">
        <v>4778</v>
      </c>
      <c r="B1227" s="166" t="s">
        <v>2524</v>
      </c>
      <c r="C1227" s="166" t="s">
        <v>3315</v>
      </c>
      <c r="D1227" s="166" t="s">
        <v>1357</v>
      </c>
      <c r="F1227" s="166" t="s">
        <v>366</v>
      </c>
      <c r="G1227" s="166" t="s">
        <v>2524</v>
      </c>
      <c r="H1227" s="166" t="s">
        <v>2524</v>
      </c>
      <c r="I1227" s="166" t="s">
        <v>2524</v>
      </c>
      <c r="J1227" s="166" t="s">
        <v>2524</v>
      </c>
      <c r="K1227" s="166" t="s">
        <v>4778</v>
      </c>
      <c r="L1227" s="166" t="s">
        <v>2524</v>
      </c>
      <c r="M1227" s="166">
        <v>36880</v>
      </c>
      <c r="N1227" s="166" t="str">
        <f>_xlfn.IFNA(VLOOKUP($C1227,'20201102 Property'!C:C,1,FALSE),"FR")</f>
        <v>Bloedgroep EC</v>
      </c>
    </row>
    <row r="1228" spans="1:14" x14ac:dyDescent="0.45">
      <c r="A1228" s="166" t="s">
        <v>4779</v>
      </c>
      <c r="B1228" s="166" t="s">
        <v>2524</v>
      </c>
      <c r="C1228" s="166" t="s">
        <v>3315</v>
      </c>
      <c r="D1228" s="166" t="s">
        <v>1357</v>
      </c>
      <c r="F1228" s="166" t="s">
        <v>366</v>
      </c>
      <c r="G1228" s="166" t="s">
        <v>2524</v>
      </c>
      <c r="H1228" s="166" t="s">
        <v>2524</v>
      </c>
      <c r="I1228" s="166" t="s">
        <v>2524</v>
      </c>
      <c r="J1228" s="166" t="s">
        <v>2524</v>
      </c>
      <c r="K1228" s="166" t="s">
        <v>4779</v>
      </c>
      <c r="L1228" s="166" t="s">
        <v>2524</v>
      </c>
      <c r="M1228" s="166">
        <v>36885</v>
      </c>
      <c r="N1228" s="166" t="str">
        <f>_xlfn.IFNA(VLOOKUP($C1228,'20201102 Property'!C:C,1,FALSE),"FR")</f>
        <v>Bloedgroep EC</v>
      </c>
    </row>
    <row r="1229" spans="1:14" x14ac:dyDescent="0.45">
      <c r="A1229" s="166" t="s">
        <v>4780</v>
      </c>
      <c r="B1229" s="166" t="s">
        <v>2524</v>
      </c>
      <c r="C1229" s="166" t="s">
        <v>3315</v>
      </c>
      <c r="D1229" s="166" t="s">
        <v>1357</v>
      </c>
      <c r="F1229" s="166" t="s">
        <v>366</v>
      </c>
      <c r="G1229" s="166" t="s">
        <v>2524</v>
      </c>
      <c r="H1229" s="166" t="s">
        <v>2524</v>
      </c>
      <c r="I1229" s="166" t="s">
        <v>2524</v>
      </c>
      <c r="J1229" s="166" t="s">
        <v>2524</v>
      </c>
      <c r="K1229" s="166" t="s">
        <v>4780</v>
      </c>
      <c r="L1229" s="166" t="s">
        <v>2524</v>
      </c>
      <c r="M1229" s="166">
        <v>36890</v>
      </c>
      <c r="N1229" s="166" t="str">
        <f>_xlfn.IFNA(VLOOKUP($C1229,'20201102 Property'!C:C,1,FALSE),"FR")</f>
        <v>Bloedgroep EC</v>
      </c>
    </row>
    <row r="1230" spans="1:14" x14ac:dyDescent="0.45">
      <c r="A1230" s="166" t="s">
        <v>4781</v>
      </c>
      <c r="B1230" s="166" t="s">
        <v>4781</v>
      </c>
      <c r="C1230" s="166" t="s">
        <v>6786</v>
      </c>
      <c r="D1230" s="166" t="s">
        <v>1357</v>
      </c>
      <c r="E1230" s="166" t="s">
        <v>2524</v>
      </c>
      <c r="F1230" s="166" t="s">
        <v>366</v>
      </c>
      <c r="G1230" s="166" t="s">
        <v>2524</v>
      </c>
      <c r="H1230" s="166" t="s">
        <v>2524</v>
      </c>
      <c r="I1230" s="166" t="s">
        <v>2524</v>
      </c>
      <c r="J1230" s="166" t="s">
        <v>2524</v>
      </c>
      <c r="K1230" s="166" t="s">
        <v>4781</v>
      </c>
      <c r="L1230" s="166" t="s">
        <v>2524</v>
      </c>
      <c r="M1230" s="166">
        <v>10208</v>
      </c>
      <c r="N1230" s="166" t="str">
        <f>_xlfn.IFNA(VLOOKUP($C1230,'20201102 Property'!C:C,1,FALSE),"FR")</f>
        <v>kruisen met</v>
      </c>
    </row>
    <row r="1231" spans="1:14" x14ac:dyDescent="0.45">
      <c r="A1231" s="166" t="s">
        <v>3314</v>
      </c>
      <c r="B1231" s="166" t="s">
        <v>6787</v>
      </c>
      <c r="C1231" s="166" t="s">
        <v>3315</v>
      </c>
      <c r="D1231" s="166" t="s">
        <v>1357</v>
      </c>
      <c r="E1231" s="166" t="s">
        <v>2524</v>
      </c>
      <c r="F1231" s="166" t="s">
        <v>366</v>
      </c>
      <c r="G1231" s="166" t="s">
        <v>2524</v>
      </c>
      <c r="H1231" s="166" t="s">
        <v>2524</v>
      </c>
      <c r="I1231" s="166" t="s">
        <v>2524</v>
      </c>
      <c r="J1231" s="166" t="s">
        <v>3316</v>
      </c>
      <c r="K1231" s="166" t="s">
        <v>3314</v>
      </c>
      <c r="L1231" s="166" t="s">
        <v>2524</v>
      </c>
      <c r="M1231" s="166">
        <v>29854</v>
      </c>
      <c r="N1231" s="166" t="str">
        <f>_xlfn.IFNA(VLOOKUP($C1231,'20201102 Property'!C:C,1,FALSE),"FR")</f>
        <v>Bloedgroep EC</v>
      </c>
    </row>
    <row r="1232" spans="1:14" x14ac:dyDescent="0.45">
      <c r="A1232" s="166" t="s">
        <v>4782</v>
      </c>
      <c r="B1232" s="166" t="s">
        <v>6787</v>
      </c>
      <c r="C1232" s="166" t="s">
        <v>3315</v>
      </c>
      <c r="D1232" s="166" t="s">
        <v>1357</v>
      </c>
      <c r="E1232" s="166" t="s">
        <v>2524</v>
      </c>
      <c r="F1232" s="166" t="s">
        <v>366</v>
      </c>
      <c r="G1232" s="166" t="s">
        <v>2524</v>
      </c>
      <c r="H1232" s="166" t="s">
        <v>2524</v>
      </c>
      <c r="I1232" s="166" t="s">
        <v>2524</v>
      </c>
      <c r="J1232" s="166" t="s">
        <v>2524</v>
      </c>
      <c r="K1232" s="166" t="s">
        <v>4782</v>
      </c>
      <c r="L1232" s="166" t="s">
        <v>2524</v>
      </c>
      <c r="M1232" s="166">
        <v>29912</v>
      </c>
      <c r="N1232" s="166" t="str">
        <f>_xlfn.IFNA(VLOOKUP($C1232,'20201102 Property'!C:C,1,FALSE),"FR")</f>
        <v>Bloedgroep EC</v>
      </c>
    </row>
    <row r="1233" spans="1:14" x14ac:dyDescent="0.45">
      <c r="A1233" s="166" t="s">
        <v>4783</v>
      </c>
      <c r="B1233" s="166" t="s">
        <v>6787</v>
      </c>
      <c r="C1233" s="166" t="s">
        <v>3315</v>
      </c>
      <c r="D1233" s="166" t="s">
        <v>1357</v>
      </c>
      <c r="E1233" s="166" t="s">
        <v>2524</v>
      </c>
      <c r="F1233" s="166" t="s">
        <v>366</v>
      </c>
      <c r="G1233" s="166" t="s">
        <v>2524</v>
      </c>
      <c r="H1233" s="166" t="s">
        <v>2524</v>
      </c>
      <c r="I1233" s="166" t="s">
        <v>2524</v>
      </c>
      <c r="J1233" s="166" t="s">
        <v>2524</v>
      </c>
      <c r="K1233" s="166" t="s">
        <v>4783</v>
      </c>
      <c r="L1233" s="166" t="s">
        <v>2524</v>
      </c>
      <c r="M1233" s="166">
        <v>29916</v>
      </c>
      <c r="N1233" s="166" t="str">
        <f>_xlfn.IFNA(VLOOKUP($C1233,'20201102 Property'!C:C,1,FALSE),"FR")</f>
        <v>Bloedgroep EC</v>
      </c>
    </row>
    <row r="1234" spans="1:14" x14ac:dyDescent="0.45">
      <c r="A1234" s="166" t="s">
        <v>4784</v>
      </c>
      <c r="B1234" s="166" t="s">
        <v>6787</v>
      </c>
      <c r="C1234" s="166" t="s">
        <v>3315</v>
      </c>
      <c r="D1234" s="166" t="s">
        <v>1357</v>
      </c>
      <c r="E1234" s="166" t="s">
        <v>2524</v>
      </c>
      <c r="F1234" s="166" t="s">
        <v>366</v>
      </c>
      <c r="G1234" s="166" t="s">
        <v>2524</v>
      </c>
      <c r="H1234" s="166" t="s">
        <v>2524</v>
      </c>
      <c r="I1234" s="166" t="s">
        <v>2524</v>
      </c>
      <c r="J1234" s="166" t="s">
        <v>2524</v>
      </c>
      <c r="K1234" s="166" t="s">
        <v>4784</v>
      </c>
      <c r="L1234" s="166" t="s">
        <v>2524</v>
      </c>
      <c r="M1234" s="166">
        <v>29920</v>
      </c>
      <c r="N1234" s="166" t="str">
        <f>_xlfn.IFNA(VLOOKUP($C1234,'20201102 Property'!C:C,1,FALSE),"FR")</f>
        <v>Bloedgroep EC</v>
      </c>
    </row>
    <row r="1235" spans="1:14" x14ac:dyDescent="0.45">
      <c r="A1235" s="166" t="s">
        <v>4785</v>
      </c>
      <c r="B1235" s="166" t="s">
        <v>6787</v>
      </c>
      <c r="C1235" s="166" t="s">
        <v>3315</v>
      </c>
      <c r="D1235" s="166" t="s">
        <v>1357</v>
      </c>
      <c r="E1235" s="166" t="s">
        <v>2524</v>
      </c>
      <c r="F1235" s="166" t="s">
        <v>366</v>
      </c>
      <c r="G1235" s="166" t="s">
        <v>2524</v>
      </c>
      <c r="H1235" s="166" t="s">
        <v>2524</v>
      </c>
      <c r="I1235" s="166" t="s">
        <v>2524</v>
      </c>
      <c r="J1235" s="166" t="s">
        <v>2524</v>
      </c>
      <c r="K1235" s="166" t="s">
        <v>4785</v>
      </c>
      <c r="L1235" s="166" t="s">
        <v>2524</v>
      </c>
      <c r="M1235" s="166">
        <v>29924</v>
      </c>
      <c r="N1235" s="166" t="str">
        <f>_xlfn.IFNA(VLOOKUP($C1235,'20201102 Property'!C:C,1,FALSE),"FR")</f>
        <v>Bloedgroep EC</v>
      </c>
    </row>
    <row r="1236" spans="1:14" x14ac:dyDescent="0.45">
      <c r="A1236" s="166" t="s">
        <v>4786</v>
      </c>
      <c r="B1236" s="166" t="s">
        <v>6787</v>
      </c>
      <c r="C1236" s="166" t="s">
        <v>3315</v>
      </c>
      <c r="D1236" s="166" t="s">
        <v>1357</v>
      </c>
      <c r="E1236" s="166" t="s">
        <v>2524</v>
      </c>
      <c r="F1236" s="166" t="s">
        <v>366</v>
      </c>
      <c r="G1236" s="166" t="s">
        <v>2524</v>
      </c>
      <c r="H1236" s="166" t="s">
        <v>2524</v>
      </c>
      <c r="I1236" s="166" t="s">
        <v>2524</v>
      </c>
      <c r="J1236" s="166" t="s">
        <v>2524</v>
      </c>
      <c r="K1236" s="166" t="s">
        <v>4786</v>
      </c>
      <c r="L1236" s="166" t="s">
        <v>2524</v>
      </c>
      <c r="M1236" s="166">
        <v>29928</v>
      </c>
      <c r="N1236" s="166" t="str">
        <f>_xlfn.IFNA(VLOOKUP($C1236,'20201102 Property'!C:C,1,FALSE),"FR")</f>
        <v>Bloedgroep EC</v>
      </c>
    </row>
    <row r="1237" spans="1:14" x14ac:dyDescent="0.45">
      <c r="A1237" s="166" t="s">
        <v>4787</v>
      </c>
      <c r="B1237" s="166" t="s">
        <v>6787</v>
      </c>
      <c r="C1237" s="166" t="s">
        <v>3315</v>
      </c>
      <c r="D1237" s="166" t="s">
        <v>1357</v>
      </c>
      <c r="E1237" s="166" t="s">
        <v>2524</v>
      </c>
      <c r="F1237" s="166" t="s">
        <v>366</v>
      </c>
      <c r="G1237" s="166" t="s">
        <v>2524</v>
      </c>
      <c r="H1237" s="166" t="s">
        <v>2524</v>
      </c>
      <c r="I1237" s="166" t="s">
        <v>2524</v>
      </c>
      <c r="J1237" s="166" t="s">
        <v>2524</v>
      </c>
      <c r="K1237" s="166" t="s">
        <v>4787</v>
      </c>
      <c r="L1237" s="166" t="s">
        <v>2524</v>
      </c>
      <c r="M1237" s="166">
        <v>29932</v>
      </c>
      <c r="N1237" s="166" t="str">
        <f>_xlfn.IFNA(VLOOKUP($C1237,'20201102 Property'!C:C,1,FALSE),"FR")</f>
        <v>Bloedgroep EC</v>
      </c>
    </row>
    <row r="1238" spans="1:14" x14ac:dyDescent="0.45">
      <c r="A1238" s="166" t="s">
        <v>4788</v>
      </c>
      <c r="B1238" s="166" t="s">
        <v>6787</v>
      </c>
      <c r="C1238" s="166" t="s">
        <v>3315</v>
      </c>
      <c r="D1238" s="166" t="s">
        <v>1357</v>
      </c>
      <c r="E1238" s="166" t="s">
        <v>2524</v>
      </c>
      <c r="F1238" s="166" t="s">
        <v>366</v>
      </c>
      <c r="G1238" s="166" t="s">
        <v>2524</v>
      </c>
      <c r="H1238" s="166" t="s">
        <v>2524</v>
      </c>
      <c r="I1238" s="166" t="s">
        <v>2524</v>
      </c>
      <c r="J1238" s="166" t="s">
        <v>2524</v>
      </c>
      <c r="K1238" s="166" t="s">
        <v>4788</v>
      </c>
      <c r="L1238" s="166" t="s">
        <v>2524</v>
      </c>
      <c r="M1238" s="166">
        <v>29936</v>
      </c>
      <c r="N1238" s="166" t="str">
        <f>_xlfn.IFNA(VLOOKUP($C1238,'20201102 Property'!C:C,1,FALSE),"FR")</f>
        <v>Bloedgroep EC</v>
      </c>
    </row>
    <row r="1239" spans="1:14" x14ac:dyDescent="0.45">
      <c r="A1239" s="166" t="s">
        <v>4789</v>
      </c>
      <c r="B1239" s="166" t="s">
        <v>6787</v>
      </c>
      <c r="C1239" s="166" t="s">
        <v>3315</v>
      </c>
      <c r="D1239" s="166" t="s">
        <v>1357</v>
      </c>
      <c r="E1239" s="166" t="s">
        <v>2524</v>
      </c>
      <c r="F1239" s="166" t="s">
        <v>366</v>
      </c>
      <c r="G1239" s="166" t="s">
        <v>2524</v>
      </c>
      <c r="H1239" s="166" t="s">
        <v>2524</v>
      </c>
      <c r="I1239" s="166" t="s">
        <v>2524</v>
      </c>
      <c r="J1239" s="166" t="s">
        <v>2524</v>
      </c>
      <c r="K1239" s="166" t="s">
        <v>4789</v>
      </c>
      <c r="L1239" s="166" t="s">
        <v>2524</v>
      </c>
      <c r="M1239" s="166">
        <v>29940</v>
      </c>
      <c r="N1239" s="166" t="str">
        <f>_xlfn.IFNA(VLOOKUP($C1239,'20201102 Property'!C:C,1,FALSE),"FR")</f>
        <v>Bloedgroep EC</v>
      </c>
    </row>
    <row r="1240" spans="1:14" x14ac:dyDescent="0.45">
      <c r="A1240" s="166" t="s">
        <v>4790</v>
      </c>
      <c r="B1240" s="166" t="s">
        <v>6787</v>
      </c>
      <c r="C1240" s="166" t="s">
        <v>3315</v>
      </c>
      <c r="D1240" s="166" t="s">
        <v>1357</v>
      </c>
      <c r="E1240" s="166" t="s">
        <v>2524</v>
      </c>
      <c r="F1240" s="166" t="s">
        <v>366</v>
      </c>
      <c r="G1240" s="166" t="s">
        <v>2524</v>
      </c>
      <c r="H1240" s="166" t="s">
        <v>2524</v>
      </c>
      <c r="I1240" s="166" t="s">
        <v>2524</v>
      </c>
      <c r="J1240" s="166" t="s">
        <v>2524</v>
      </c>
      <c r="K1240" s="166" t="s">
        <v>4790</v>
      </c>
      <c r="L1240" s="166" t="s">
        <v>2524</v>
      </c>
      <c r="M1240" s="166">
        <v>29944</v>
      </c>
      <c r="N1240" s="166" t="str">
        <f>_xlfn.IFNA(VLOOKUP($C1240,'20201102 Property'!C:C,1,FALSE),"FR")</f>
        <v>Bloedgroep EC</v>
      </c>
    </row>
    <row r="1241" spans="1:14" x14ac:dyDescent="0.45">
      <c r="A1241" s="166" t="s">
        <v>4791</v>
      </c>
      <c r="B1241" s="166" t="s">
        <v>6787</v>
      </c>
      <c r="C1241" s="166" t="s">
        <v>3315</v>
      </c>
      <c r="D1241" s="166" t="s">
        <v>1357</v>
      </c>
      <c r="E1241" s="166" t="s">
        <v>2524</v>
      </c>
      <c r="F1241" s="166" t="s">
        <v>366</v>
      </c>
      <c r="G1241" s="166" t="s">
        <v>2524</v>
      </c>
      <c r="H1241" s="166" t="s">
        <v>2524</v>
      </c>
      <c r="I1241" s="166" t="s">
        <v>2524</v>
      </c>
      <c r="J1241" s="166" t="s">
        <v>2524</v>
      </c>
      <c r="K1241" s="166" t="s">
        <v>4791</v>
      </c>
      <c r="L1241" s="166" t="s">
        <v>2524</v>
      </c>
      <c r="M1241" s="166">
        <v>29948</v>
      </c>
      <c r="N1241" s="166" t="str">
        <f>_xlfn.IFNA(VLOOKUP($C1241,'20201102 Property'!C:C,1,FALSE),"FR")</f>
        <v>Bloedgroep EC</v>
      </c>
    </row>
    <row r="1242" spans="1:14" x14ac:dyDescent="0.45">
      <c r="A1242" s="166" t="s">
        <v>3330</v>
      </c>
      <c r="B1242" s="166" t="s">
        <v>6787</v>
      </c>
      <c r="C1242" s="166" t="s">
        <v>3315</v>
      </c>
      <c r="D1242" s="166" t="s">
        <v>1357</v>
      </c>
      <c r="E1242" s="166" t="s">
        <v>2524</v>
      </c>
      <c r="F1242" s="166" t="s">
        <v>366</v>
      </c>
      <c r="G1242" s="166" t="s">
        <v>2524</v>
      </c>
      <c r="H1242" s="166" t="s">
        <v>2524</v>
      </c>
      <c r="I1242" s="166" t="s">
        <v>2524</v>
      </c>
      <c r="J1242" s="166" t="s">
        <v>3331</v>
      </c>
      <c r="K1242" s="166" t="s">
        <v>3330</v>
      </c>
      <c r="L1242" s="166" t="s">
        <v>2524</v>
      </c>
      <c r="M1242" s="166">
        <v>29880</v>
      </c>
      <c r="N1242" s="166" t="str">
        <f>_xlfn.IFNA(VLOOKUP($C1242,'20201102 Property'!C:C,1,FALSE),"FR")</f>
        <v>Bloedgroep EC</v>
      </c>
    </row>
    <row r="1243" spans="1:14" x14ac:dyDescent="0.45">
      <c r="A1243" s="166" t="s">
        <v>4792</v>
      </c>
      <c r="B1243" s="166" t="s">
        <v>6787</v>
      </c>
      <c r="C1243" s="166" t="s">
        <v>3315</v>
      </c>
      <c r="D1243" s="166" t="s">
        <v>1357</v>
      </c>
      <c r="E1243" s="166" t="s">
        <v>2524</v>
      </c>
      <c r="F1243" s="166" t="s">
        <v>366</v>
      </c>
      <c r="G1243" s="166" t="s">
        <v>2524</v>
      </c>
      <c r="H1243" s="166" t="s">
        <v>2524</v>
      </c>
      <c r="I1243" s="166" t="s">
        <v>2524</v>
      </c>
      <c r="J1243" s="166" t="s">
        <v>2524</v>
      </c>
      <c r="K1243" s="166" t="s">
        <v>4792</v>
      </c>
      <c r="L1243" s="166" t="s">
        <v>2524</v>
      </c>
      <c r="M1243" s="166">
        <v>29952</v>
      </c>
      <c r="N1243" s="166" t="str">
        <f>_xlfn.IFNA(VLOOKUP($C1243,'20201102 Property'!C:C,1,FALSE),"FR")</f>
        <v>Bloedgroep EC</v>
      </c>
    </row>
    <row r="1244" spans="1:14" x14ac:dyDescent="0.45">
      <c r="A1244" s="166" t="s">
        <v>4793</v>
      </c>
      <c r="B1244" s="166" t="s">
        <v>6787</v>
      </c>
      <c r="C1244" s="166" t="s">
        <v>3315</v>
      </c>
      <c r="D1244" s="166" t="s">
        <v>1357</v>
      </c>
      <c r="E1244" s="166" t="s">
        <v>2524</v>
      </c>
      <c r="F1244" s="166" t="s">
        <v>366</v>
      </c>
      <c r="G1244" s="166" t="s">
        <v>2524</v>
      </c>
      <c r="H1244" s="166" t="s">
        <v>2524</v>
      </c>
      <c r="I1244" s="166" t="s">
        <v>2524</v>
      </c>
      <c r="J1244" s="166" t="s">
        <v>2524</v>
      </c>
      <c r="K1244" s="166" t="s">
        <v>4793</v>
      </c>
      <c r="L1244" s="166" t="s">
        <v>2524</v>
      </c>
      <c r="M1244" s="166">
        <v>29956</v>
      </c>
      <c r="N1244" s="166" t="str">
        <f>_xlfn.IFNA(VLOOKUP($C1244,'20201102 Property'!C:C,1,FALSE),"FR")</f>
        <v>Bloedgroep EC</v>
      </c>
    </row>
    <row r="1245" spans="1:14" x14ac:dyDescent="0.45">
      <c r="A1245" s="166" t="s">
        <v>4794</v>
      </c>
      <c r="B1245" s="166" t="s">
        <v>6787</v>
      </c>
      <c r="C1245" s="166" t="s">
        <v>3315</v>
      </c>
      <c r="D1245" s="166" t="s">
        <v>1357</v>
      </c>
      <c r="E1245" s="166" t="s">
        <v>2524</v>
      </c>
      <c r="F1245" s="166" t="s">
        <v>366</v>
      </c>
      <c r="G1245" s="166" t="s">
        <v>2524</v>
      </c>
      <c r="H1245" s="166" t="s">
        <v>2524</v>
      </c>
      <c r="I1245" s="166" t="s">
        <v>2524</v>
      </c>
      <c r="J1245" s="166" t="s">
        <v>2524</v>
      </c>
      <c r="K1245" s="166" t="s">
        <v>4794</v>
      </c>
      <c r="L1245" s="166" t="s">
        <v>2524</v>
      </c>
      <c r="M1245" s="166">
        <v>29960</v>
      </c>
      <c r="N1245" s="166" t="str">
        <f>_xlfn.IFNA(VLOOKUP($C1245,'20201102 Property'!C:C,1,FALSE),"FR")</f>
        <v>Bloedgroep EC</v>
      </c>
    </row>
    <row r="1246" spans="1:14" x14ac:dyDescent="0.45">
      <c r="A1246" s="166" t="s">
        <v>4795</v>
      </c>
      <c r="B1246" s="166" t="s">
        <v>6787</v>
      </c>
      <c r="C1246" s="166" t="s">
        <v>3315</v>
      </c>
      <c r="D1246" s="166" t="s">
        <v>1357</v>
      </c>
      <c r="E1246" s="166" t="s">
        <v>2524</v>
      </c>
      <c r="F1246" s="166" t="s">
        <v>366</v>
      </c>
      <c r="G1246" s="166" t="s">
        <v>2524</v>
      </c>
      <c r="H1246" s="166" t="s">
        <v>2524</v>
      </c>
      <c r="I1246" s="166" t="s">
        <v>2524</v>
      </c>
      <c r="J1246" s="166" t="s">
        <v>2524</v>
      </c>
      <c r="K1246" s="166" t="s">
        <v>4795</v>
      </c>
      <c r="L1246" s="166" t="s">
        <v>2524</v>
      </c>
      <c r="M1246" s="166">
        <v>29964</v>
      </c>
      <c r="N1246" s="166" t="str">
        <f>_xlfn.IFNA(VLOOKUP($C1246,'20201102 Property'!C:C,1,FALSE),"FR")</f>
        <v>Bloedgroep EC</v>
      </c>
    </row>
    <row r="1247" spans="1:14" x14ac:dyDescent="0.45">
      <c r="A1247" s="166" t="s">
        <v>4796</v>
      </c>
      <c r="B1247" s="166" t="s">
        <v>6787</v>
      </c>
      <c r="C1247" s="166" t="s">
        <v>3315</v>
      </c>
      <c r="D1247" s="166" t="s">
        <v>1357</v>
      </c>
      <c r="E1247" s="166" t="s">
        <v>2524</v>
      </c>
      <c r="F1247" s="166" t="s">
        <v>366</v>
      </c>
      <c r="G1247" s="166" t="s">
        <v>2524</v>
      </c>
      <c r="H1247" s="166" t="s">
        <v>2524</v>
      </c>
      <c r="I1247" s="166" t="s">
        <v>2524</v>
      </c>
      <c r="J1247" s="166" t="s">
        <v>2524</v>
      </c>
      <c r="K1247" s="166" t="s">
        <v>4796</v>
      </c>
      <c r="L1247" s="166" t="s">
        <v>2524</v>
      </c>
      <c r="M1247" s="166">
        <v>29968</v>
      </c>
      <c r="N1247" s="166" t="str">
        <f>_xlfn.IFNA(VLOOKUP($C1247,'20201102 Property'!C:C,1,FALSE),"FR")</f>
        <v>Bloedgroep EC</v>
      </c>
    </row>
    <row r="1248" spans="1:14" x14ac:dyDescent="0.45">
      <c r="A1248" s="166" t="s">
        <v>4797</v>
      </c>
      <c r="B1248" s="166" t="s">
        <v>6787</v>
      </c>
      <c r="C1248" s="166" t="s">
        <v>3315</v>
      </c>
      <c r="D1248" s="166" t="s">
        <v>1357</v>
      </c>
      <c r="E1248" s="166" t="s">
        <v>2524</v>
      </c>
      <c r="F1248" s="166" t="s">
        <v>366</v>
      </c>
      <c r="G1248" s="166" t="s">
        <v>2524</v>
      </c>
      <c r="H1248" s="166" t="s">
        <v>2524</v>
      </c>
      <c r="I1248" s="166" t="s">
        <v>2524</v>
      </c>
      <c r="J1248" s="166" t="s">
        <v>2524</v>
      </c>
      <c r="K1248" s="166" t="s">
        <v>4797</v>
      </c>
      <c r="L1248" s="166" t="s">
        <v>2524</v>
      </c>
      <c r="M1248" s="166">
        <v>29972</v>
      </c>
      <c r="N1248" s="166" t="str">
        <f>_xlfn.IFNA(VLOOKUP($C1248,'20201102 Property'!C:C,1,FALSE),"FR")</f>
        <v>Bloedgroep EC</v>
      </c>
    </row>
    <row r="1249" spans="1:14" x14ac:dyDescent="0.45">
      <c r="A1249" s="166" t="s">
        <v>4798</v>
      </c>
      <c r="B1249" s="166" t="s">
        <v>6787</v>
      </c>
      <c r="C1249" s="166" t="s">
        <v>3315</v>
      </c>
      <c r="D1249" s="166" t="s">
        <v>1357</v>
      </c>
      <c r="E1249" s="166" t="s">
        <v>2524</v>
      </c>
      <c r="F1249" s="166" t="s">
        <v>366</v>
      </c>
      <c r="G1249" s="166" t="s">
        <v>2524</v>
      </c>
      <c r="H1249" s="166" t="s">
        <v>2524</v>
      </c>
      <c r="I1249" s="166" t="s">
        <v>2524</v>
      </c>
      <c r="J1249" s="166" t="s">
        <v>2524</v>
      </c>
      <c r="K1249" s="166" t="s">
        <v>4798</v>
      </c>
      <c r="L1249" s="166" t="s">
        <v>2524</v>
      </c>
      <c r="M1249" s="166">
        <v>29976</v>
      </c>
      <c r="N1249" s="166" t="str">
        <f>_xlfn.IFNA(VLOOKUP($C1249,'20201102 Property'!C:C,1,FALSE),"FR")</f>
        <v>Bloedgroep EC</v>
      </c>
    </row>
    <row r="1250" spans="1:14" x14ac:dyDescent="0.45">
      <c r="A1250" s="166" t="s">
        <v>4799</v>
      </c>
      <c r="B1250" s="166" t="s">
        <v>6787</v>
      </c>
      <c r="C1250" s="166" t="s">
        <v>3315</v>
      </c>
      <c r="D1250" s="166" t="s">
        <v>1357</v>
      </c>
      <c r="E1250" s="166" t="s">
        <v>2524</v>
      </c>
      <c r="F1250" s="166" t="s">
        <v>366</v>
      </c>
      <c r="G1250" s="166" t="s">
        <v>2524</v>
      </c>
      <c r="H1250" s="166" t="s">
        <v>2524</v>
      </c>
      <c r="I1250" s="166" t="s">
        <v>2524</v>
      </c>
      <c r="J1250" s="166" t="s">
        <v>2524</v>
      </c>
      <c r="K1250" s="166" t="s">
        <v>4799</v>
      </c>
      <c r="L1250" s="166" t="s">
        <v>2524</v>
      </c>
      <c r="M1250" s="166">
        <v>29981</v>
      </c>
      <c r="N1250" s="166" t="str">
        <f>_xlfn.IFNA(VLOOKUP($C1250,'20201102 Property'!C:C,1,FALSE),"FR")</f>
        <v>Bloedgroep EC</v>
      </c>
    </row>
    <row r="1251" spans="1:14" x14ac:dyDescent="0.45">
      <c r="A1251" s="166" t="s">
        <v>4800</v>
      </c>
      <c r="B1251" s="166" t="s">
        <v>6787</v>
      </c>
      <c r="C1251" s="166" t="s">
        <v>3315</v>
      </c>
      <c r="D1251" s="166" t="s">
        <v>1357</v>
      </c>
      <c r="E1251" s="166" t="s">
        <v>2524</v>
      </c>
      <c r="F1251" s="166" t="s">
        <v>366</v>
      </c>
      <c r="G1251" s="166" t="s">
        <v>2524</v>
      </c>
      <c r="H1251" s="166" t="s">
        <v>2524</v>
      </c>
      <c r="I1251" s="166" t="s">
        <v>2524</v>
      </c>
      <c r="J1251" s="166" t="s">
        <v>2524</v>
      </c>
      <c r="K1251" s="166" t="s">
        <v>4800</v>
      </c>
      <c r="L1251" s="166" t="s">
        <v>2524</v>
      </c>
      <c r="M1251" s="166">
        <v>29985</v>
      </c>
      <c r="N1251" s="166" t="str">
        <f>_xlfn.IFNA(VLOOKUP($C1251,'20201102 Property'!C:C,1,FALSE),"FR")</f>
        <v>Bloedgroep EC</v>
      </c>
    </row>
    <row r="1252" spans="1:14" x14ac:dyDescent="0.45">
      <c r="A1252" s="166" t="s">
        <v>4801</v>
      </c>
      <c r="B1252" s="166" t="s">
        <v>6787</v>
      </c>
      <c r="C1252" s="166" t="s">
        <v>3315</v>
      </c>
      <c r="D1252" s="166" t="s">
        <v>1357</v>
      </c>
      <c r="E1252" s="166" t="s">
        <v>2524</v>
      </c>
      <c r="F1252" s="166" t="s">
        <v>366</v>
      </c>
      <c r="G1252" s="166" t="s">
        <v>2524</v>
      </c>
      <c r="H1252" s="166" t="s">
        <v>2524</v>
      </c>
      <c r="I1252" s="166" t="s">
        <v>2524</v>
      </c>
      <c r="J1252" s="166" t="s">
        <v>2524</v>
      </c>
      <c r="K1252" s="166" t="s">
        <v>4801</v>
      </c>
      <c r="L1252" s="166" t="s">
        <v>2524</v>
      </c>
      <c r="M1252" s="166">
        <v>29989</v>
      </c>
      <c r="N1252" s="166" t="str">
        <f>_xlfn.IFNA(VLOOKUP($C1252,'20201102 Property'!C:C,1,FALSE),"FR")</f>
        <v>Bloedgroep EC</v>
      </c>
    </row>
    <row r="1253" spans="1:14" x14ac:dyDescent="0.45">
      <c r="A1253" s="166" t="s">
        <v>4802</v>
      </c>
      <c r="B1253" s="166" t="s">
        <v>6787</v>
      </c>
      <c r="C1253" s="166" t="s">
        <v>3315</v>
      </c>
      <c r="D1253" s="166" t="s">
        <v>1357</v>
      </c>
      <c r="E1253" s="166" t="s">
        <v>2524</v>
      </c>
      <c r="F1253" s="166" t="s">
        <v>366</v>
      </c>
      <c r="G1253" s="166" t="s">
        <v>2524</v>
      </c>
      <c r="H1253" s="166" t="s">
        <v>2524</v>
      </c>
      <c r="I1253" s="166" t="s">
        <v>2524</v>
      </c>
      <c r="J1253" s="166" t="s">
        <v>2524</v>
      </c>
      <c r="K1253" s="166" t="s">
        <v>4802</v>
      </c>
      <c r="L1253" s="166" t="s">
        <v>2524</v>
      </c>
      <c r="M1253" s="166">
        <v>29884</v>
      </c>
      <c r="N1253" s="166" t="str">
        <f>_xlfn.IFNA(VLOOKUP($C1253,'20201102 Property'!C:C,1,FALSE),"FR")</f>
        <v>Bloedgroep EC</v>
      </c>
    </row>
    <row r="1254" spans="1:14" x14ac:dyDescent="0.45">
      <c r="A1254" s="166" t="s">
        <v>4803</v>
      </c>
      <c r="B1254" s="166" t="s">
        <v>6787</v>
      </c>
      <c r="C1254" s="166" t="s">
        <v>3315</v>
      </c>
      <c r="D1254" s="166" t="s">
        <v>1357</v>
      </c>
      <c r="E1254" s="166" t="s">
        <v>2524</v>
      </c>
      <c r="F1254" s="166" t="s">
        <v>366</v>
      </c>
      <c r="G1254" s="166" t="s">
        <v>2524</v>
      </c>
      <c r="H1254" s="166" t="s">
        <v>2524</v>
      </c>
      <c r="I1254" s="166" t="s">
        <v>2524</v>
      </c>
      <c r="J1254" s="166" t="s">
        <v>2524</v>
      </c>
      <c r="K1254" s="166" t="s">
        <v>4803</v>
      </c>
      <c r="L1254" s="166" t="s">
        <v>2524</v>
      </c>
      <c r="M1254" s="166">
        <v>29993</v>
      </c>
      <c r="N1254" s="166" t="str">
        <f>_xlfn.IFNA(VLOOKUP($C1254,'20201102 Property'!C:C,1,FALSE),"FR")</f>
        <v>Bloedgroep EC</v>
      </c>
    </row>
    <row r="1255" spans="1:14" x14ac:dyDescent="0.45">
      <c r="A1255" s="166" t="s">
        <v>4804</v>
      </c>
      <c r="B1255" s="166" t="s">
        <v>6787</v>
      </c>
      <c r="C1255" s="166" t="s">
        <v>3315</v>
      </c>
      <c r="D1255" s="166" t="s">
        <v>1357</v>
      </c>
      <c r="E1255" s="166" t="s">
        <v>2524</v>
      </c>
      <c r="F1255" s="166" t="s">
        <v>366</v>
      </c>
      <c r="G1255" s="166" t="s">
        <v>2524</v>
      </c>
      <c r="H1255" s="166" t="s">
        <v>2524</v>
      </c>
      <c r="I1255" s="166" t="s">
        <v>2524</v>
      </c>
      <c r="J1255" s="166" t="s">
        <v>2524</v>
      </c>
      <c r="K1255" s="166" t="s">
        <v>4804</v>
      </c>
      <c r="L1255" s="166" t="s">
        <v>2524</v>
      </c>
      <c r="M1255" s="166">
        <v>29888</v>
      </c>
      <c r="N1255" s="166" t="str">
        <f>_xlfn.IFNA(VLOOKUP($C1255,'20201102 Property'!C:C,1,FALSE),"FR")</f>
        <v>Bloedgroep EC</v>
      </c>
    </row>
    <row r="1256" spans="1:14" x14ac:dyDescent="0.45">
      <c r="A1256" s="166" t="s">
        <v>4805</v>
      </c>
      <c r="B1256" s="166" t="s">
        <v>6787</v>
      </c>
      <c r="C1256" s="166" t="s">
        <v>3315</v>
      </c>
      <c r="D1256" s="166" t="s">
        <v>1357</v>
      </c>
      <c r="E1256" s="166" t="s">
        <v>2524</v>
      </c>
      <c r="F1256" s="166" t="s">
        <v>366</v>
      </c>
      <c r="G1256" s="166" t="s">
        <v>2524</v>
      </c>
      <c r="H1256" s="166" t="s">
        <v>2524</v>
      </c>
      <c r="I1256" s="166" t="s">
        <v>2524</v>
      </c>
      <c r="J1256" s="166" t="s">
        <v>2524</v>
      </c>
      <c r="K1256" s="166" t="s">
        <v>4805</v>
      </c>
      <c r="L1256" s="166" t="s">
        <v>2524</v>
      </c>
      <c r="M1256" s="166">
        <v>29892</v>
      </c>
      <c r="N1256" s="166" t="str">
        <f>_xlfn.IFNA(VLOOKUP($C1256,'20201102 Property'!C:C,1,FALSE),"FR")</f>
        <v>Bloedgroep EC</v>
      </c>
    </row>
    <row r="1257" spans="1:14" x14ac:dyDescent="0.45">
      <c r="A1257" s="166" t="s">
        <v>4806</v>
      </c>
      <c r="B1257" s="166" t="s">
        <v>6787</v>
      </c>
      <c r="C1257" s="166" t="s">
        <v>3315</v>
      </c>
      <c r="D1257" s="166" t="s">
        <v>1357</v>
      </c>
      <c r="E1257" s="166" t="s">
        <v>2524</v>
      </c>
      <c r="F1257" s="166" t="s">
        <v>366</v>
      </c>
      <c r="G1257" s="166" t="s">
        <v>2524</v>
      </c>
      <c r="H1257" s="166" t="s">
        <v>2524</v>
      </c>
      <c r="I1257" s="166" t="s">
        <v>2524</v>
      </c>
      <c r="J1257" s="166" t="s">
        <v>2524</v>
      </c>
      <c r="K1257" s="166" t="s">
        <v>4806</v>
      </c>
      <c r="L1257" s="166" t="s">
        <v>2524</v>
      </c>
      <c r="M1257" s="166">
        <v>29896</v>
      </c>
      <c r="N1257" s="166" t="str">
        <f>_xlfn.IFNA(VLOOKUP($C1257,'20201102 Property'!C:C,1,FALSE),"FR")</f>
        <v>Bloedgroep EC</v>
      </c>
    </row>
    <row r="1258" spans="1:14" x14ac:dyDescent="0.45">
      <c r="A1258" s="166" t="s">
        <v>4807</v>
      </c>
      <c r="B1258" s="166" t="s">
        <v>6787</v>
      </c>
      <c r="C1258" s="166" t="s">
        <v>3315</v>
      </c>
      <c r="D1258" s="166" t="s">
        <v>1357</v>
      </c>
      <c r="E1258" s="166" t="s">
        <v>2524</v>
      </c>
      <c r="F1258" s="166" t="s">
        <v>366</v>
      </c>
      <c r="G1258" s="166" t="s">
        <v>2524</v>
      </c>
      <c r="H1258" s="166" t="s">
        <v>2524</v>
      </c>
      <c r="I1258" s="166" t="s">
        <v>2524</v>
      </c>
      <c r="J1258" s="166" t="s">
        <v>2524</v>
      </c>
      <c r="K1258" s="166" t="s">
        <v>4807</v>
      </c>
      <c r="L1258" s="166" t="s">
        <v>2524</v>
      </c>
      <c r="M1258" s="166">
        <v>29900</v>
      </c>
      <c r="N1258" s="166" t="str">
        <f>_xlfn.IFNA(VLOOKUP($C1258,'20201102 Property'!C:C,1,FALSE),"FR")</f>
        <v>Bloedgroep EC</v>
      </c>
    </row>
    <row r="1259" spans="1:14" x14ac:dyDescent="0.45">
      <c r="A1259" s="166" t="s">
        <v>4808</v>
      </c>
      <c r="B1259" s="166" t="s">
        <v>6787</v>
      </c>
      <c r="C1259" s="166" t="s">
        <v>3315</v>
      </c>
      <c r="D1259" s="166" t="s">
        <v>1357</v>
      </c>
      <c r="E1259" s="166" t="s">
        <v>2524</v>
      </c>
      <c r="F1259" s="166" t="s">
        <v>366</v>
      </c>
      <c r="G1259" s="166" t="s">
        <v>2524</v>
      </c>
      <c r="H1259" s="166" t="s">
        <v>2524</v>
      </c>
      <c r="I1259" s="166" t="s">
        <v>2524</v>
      </c>
      <c r="J1259" s="166" t="s">
        <v>2524</v>
      </c>
      <c r="K1259" s="166" t="s">
        <v>4808</v>
      </c>
      <c r="L1259" s="166" t="s">
        <v>2524</v>
      </c>
      <c r="M1259" s="166">
        <v>29904</v>
      </c>
      <c r="N1259" s="166" t="str">
        <f>_xlfn.IFNA(VLOOKUP($C1259,'20201102 Property'!C:C,1,FALSE),"FR")</f>
        <v>Bloedgroep EC</v>
      </c>
    </row>
    <row r="1260" spans="1:14" x14ac:dyDescent="0.45">
      <c r="A1260" s="166" t="s">
        <v>4809</v>
      </c>
      <c r="B1260" s="166" t="s">
        <v>6787</v>
      </c>
      <c r="C1260" s="166" t="s">
        <v>3315</v>
      </c>
      <c r="D1260" s="166" t="s">
        <v>1357</v>
      </c>
      <c r="E1260" s="166" t="s">
        <v>2524</v>
      </c>
      <c r="F1260" s="166" t="s">
        <v>366</v>
      </c>
      <c r="G1260" s="166" t="s">
        <v>2524</v>
      </c>
      <c r="H1260" s="166" t="s">
        <v>2524</v>
      </c>
      <c r="I1260" s="166" t="s">
        <v>2524</v>
      </c>
      <c r="J1260" s="166" t="s">
        <v>2524</v>
      </c>
      <c r="K1260" s="166" t="s">
        <v>4809</v>
      </c>
      <c r="L1260" s="166" t="s">
        <v>2524</v>
      </c>
      <c r="M1260" s="166">
        <v>29908</v>
      </c>
      <c r="N1260" s="166" t="str">
        <f>_xlfn.IFNA(VLOOKUP($C1260,'20201102 Property'!C:C,1,FALSE),"FR")</f>
        <v>Bloedgroep EC</v>
      </c>
    </row>
    <row r="1261" spans="1:14" x14ac:dyDescent="0.45">
      <c r="A1261" s="166" t="s">
        <v>3318</v>
      </c>
      <c r="B1261" s="166" t="s">
        <v>6788</v>
      </c>
      <c r="C1261" s="166" t="s">
        <v>6789</v>
      </c>
      <c r="D1261" s="166" t="s">
        <v>1357</v>
      </c>
      <c r="F1261" s="166" t="s">
        <v>366</v>
      </c>
      <c r="G1261" s="166" t="s">
        <v>5449</v>
      </c>
      <c r="H1261" s="166" t="s">
        <v>2524</v>
      </c>
      <c r="I1261" s="166" t="s">
        <v>2524</v>
      </c>
      <c r="J1261" s="166" t="s">
        <v>3319</v>
      </c>
      <c r="K1261" s="166" t="s">
        <v>3318</v>
      </c>
      <c r="L1261" s="166" t="s">
        <v>2524</v>
      </c>
      <c r="M1261" s="166">
        <v>1385</v>
      </c>
      <c r="N1261" s="166" t="str">
        <f>_xlfn.IFNA(VLOOKUP($C1261,'20201102 Property'!C:C,1,FALSE),"FR")</f>
        <v xml:space="preserve">Kruisproef met </v>
      </c>
    </row>
    <row r="1262" spans="1:14" x14ac:dyDescent="0.45">
      <c r="A1262" s="166" t="s">
        <v>4810</v>
      </c>
      <c r="B1262" s="166" t="s">
        <v>6790</v>
      </c>
      <c r="C1262" s="166" t="s">
        <v>3302</v>
      </c>
      <c r="D1262" s="166" t="s">
        <v>1357</v>
      </c>
      <c r="E1262" s="166" t="s">
        <v>2524</v>
      </c>
      <c r="F1262" s="166" t="s">
        <v>366</v>
      </c>
      <c r="G1262" s="166" t="s">
        <v>5449</v>
      </c>
      <c r="H1262" s="166" t="s">
        <v>2524</v>
      </c>
      <c r="I1262" s="166" t="s">
        <v>2524</v>
      </c>
      <c r="J1262" s="166" t="s">
        <v>2524</v>
      </c>
      <c r="K1262" s="166" t="s">
        <v>4810</v>
      </c>
      <c r="L1262" s="166" t="s">
        <v>2524</v>
      </c>
      <c r="M1262" s="166">
        <v>2485</v>
      </c>
      <c r="N1262" s="166" t="str">
        <f>_xlfn.IFNA(VLOOKUP($C1262,'20201102 Property'!C:C,1,FALSE),"FR")</f>
        <v>Kruisproef met</v>
      </c>
    </row>
    <row r="1263" spans="1:14" x14ac:dyDescent="0.45">
      <c r="A1263" s="166" t="s">
        <v>4811</v>
      </c>
      <c r="B1263" s="166" t="s">
        <v>6791</v>
      </c>
      <c r="C1263" s="166" t="s">
        <v>3302</v>
      </c>
      <c r="D1263" s="166" t="s">
        <v>1357</v>
      </c>
      <c r="E1263" s="166" t="s">
        <v>2524</v>
      </c>
      <c r="F1263" s="166" t="s">
        <v>366</v>
      </c>
      <c r="G1263" s="166" t="s">
        <v>5449</v>
      </c>
      <c r="H1263" s="166" t="s">
        <v>2524</v>
      </c>
      <c r="I1263" s="166" t="s">
        <v>2524</v>
      </c>
      <c r="J1263" s="166" t="s">
        <v>2524</v>
      </c>
      <c r="K1263" s="166" t="s">
        <v>4811</v>
      </c>
      <c r="L1263" s="166" t="s">
        <v>2524</v>
      </c>
      <c r="M1263" s="166">
        <v>2488</v>
      </c>
      <c r="N1263" s="166" t="str">
        <f>_xlfn.IFNA(VLOOKUP($C1263,'20201102 Property'!C:C,1,FALSE),"FR")</f>
        <v>Kruisproef met</v>
      </c>
    </row>
    <row r="1264" spans="1:14" x14ac:dyDescent="0.45">
      <c r="A1264" s="166" t="s">
        <v>4812</v>
      </c>
      <c r="B1264" s="166" t="s">
        <v>6792</v>
      </c>
      <c r="C1264" s="166" t="s">
        <v>3333</v>
      </c>
      <c r="D1264" s="166" t="s">
        <v>1357</v>
      </c>
      <c r="E1264" s="166" t="s">
        <v>2524</v>
      </c>
      <c r="F1264" s="166" t="s">
        <v>366</v>
      </c>
      <c r="G1264" s="166" t="s">
        <v>5449</v>
      </c>
      <c r="H1264" s="166" t="s">
        <v>2524</v>
      </c>
      <c r="I1264" s="166" t="s">
        <v>2524</v>
      </c>
      <c r="J1264" s="166" t="s">
        <v>2524</v>
      </c>
      <c r="K1264" s="166" t="s">
        <v>4812</v>
      </c>
      <c r="L1264" s="166" t="s">
        <v>2524</v>
      </c>
      <c r="M1264" s="166">
        <v>2491</v>
      </c>
      <c r="N1264" s="166" t="str">
        <f>_xlfn.IFNA(VLOOKUP($C1264,'20201102 Property'!C:C,1,FALSE),"FR")</f>
        <v>Kruisproef met</v>
      </c>
    </row>
    <row r="1265" spans="1:14" x14ac:dyDescent="0.45">
      <c r="A1265" s="166" t="s">
        <v>4813</v>
      </c>
      <c r="B1265" s="166" t="s">
        <v>6793</v>
      </c>
      <c r="C1265" s="166" t="s">
        <v>3333</v>
      </c>
      <c r="D1265" s="166" t="s">
        <v>1357</v>
      </c>
      <c r="E1265" s="166" t="s">
        <v>2524</v>
      </c>
      <c r="F1265" s="166" t="s">
        <v>366</v>
      </c>
      <c r="G1265" s="166" t="s">
        <v>5449</v>
      </c>
      <c r="H1265" s="166" t="s">
        <v>2524</v>
      </c>
      <c r="I1265" s="166" t="s">
        <v>2524</v>
      </c>
      <c r="J1265" s="166" t="s">
        <v>2524</v>
      </c>
      <c r="K1265" s="166" t="s">
        <v>4813</v>
      </c>
      <c r="L1265" s="166" t="s">
        <v>2524</v>
      </c>
      <c r="M1265" s="166">
        <v>2494</v>
      </c>
      <c r="N1265" s="166" t="str">
        <f>_xlfn.IFNA(VLOOKUP($C1265,'20201102 Property'!C:C,1,FALSE),"FR")</f>
        <v>Kruisproef met</v>
      </c>
    </row>
    <row r="1266" spans="1:14" x14ac:dyDescent="0.45">
      <c r="A1266" s="166" t="s">
        <v>4814</v>
      </c>
      <c r="B1266" s="166" t="s">
        <v>6794</v>
      </c>
      <c r="C1266" s="166" t="s">
        <v>3333</v>
      </c>
      <c r="D1266" s="166" t="s">
        <v>1357</v>
      </c>
      <c r="E1266" s="166" t="s">
        <v>2524</v>
      </c>
      <c r="F1266" s="166" t="s">
        <v>366</v>
      </c>
      <c r="G1266" s="166" t="s">
        <v>5449</v>
      </c>
      <c r="H1266" s="166" t="s">
        <v>2524</v>
      </c>
      <c r="I1266" s="166" t="s">
        <v>2524</v>
      </c>
      <c r="J1266" s="166" t="s">
        <v>2524</v>
      </c>
      <c r="K1266" s="166" t="s">
        <v>4814</v>
      </c>
      <c r="L1266" s="166" t="s">
        <v>2524</v>
      </c>
      <c r="M1266" s="166">
        <v>2497</v>
      </c>
      <c r="N1266" s="166" t="str">
        <f>_xlfn.IFNA(VLOOKUP($C1266,'20201102 Property'!C:C,1,FALSE),"FR")</f>
        <v>Kruisproef met</v>
      </c>
    </row>
    <row r="1267" spans="1:14" x14ac:dyDescent="0.45">
      <c r="A1267" s="166" t="s">
        <v>4815</v>
      </c>
      <c r="B1267" s="166" t="s">
        <v>6795</v>
      </c>
      <c r="C1267" s="166" t="s">
        <v>3302</v>
      </c>
      <c r="D1267" s="166" t="s">
        <v>1357</v>
      </c>
      <c r="E1267" s="166" t="s">
        <v>2524</v>
      </c>
      <c r="F1267" s="166" t="s">
        <v>366</v>
      </c>
      <c r="G1267" s="166" t="s">
        <v>5449</v>
      </c>
      <c r="H1267" s="166" t="s">
        <v>2524</v>
      </c>
      <c r="I1267" s="166" t="s">
        <v>2524</v>
      </c>
      <c r="J1267" s="166" t="s">
        <v>2524</v>
      </c>
      <c r="K1267" s="166" t="s">
        <v>4815</v>
      </c>
      <c r="L1267" s="166" t="s">
        <v>2524</v>
      </c>
      <c r="M1267" s="166">
        <v>2501</v>
      </c>
      <c r="N1267" s="166" t="str">
        <f>_xlfn.IFNA(VLOOKUP($C1267,'20201102 Property'!C:C,1,FALSE),"FR")</f>
        <v>Kruisproef met</v>
      </c>
    </row>
    <row r="1268" spans="1:14" x14ac:dyDescent="0.45">
      <c r="A1268" s="166" t="s">
        <v>4816</v>
      </c>
      <c r="B1268" s="166" t="s">
        <v>6796</v>
      </c>
      <c r="C1268" s="166" t="s">
        <v>3333</v>
      </c>
      <c r="D1268" s="166" t="s">
        <v>1357</v>
      </c>
      <c r="E1268" s="166" t="s">
        <v>2524</v>
      </c>
      <c r="F1268" s="166" t="s">
        <v>366</v>
      </c>
      <c r="G1268" s="166" t="s">
        <v>5449</v>
      </c>
      <c r="H1268" s="166" t="s">
        <v>2524</v>
      </c>
      <c r="I1268" s="166" t="s">
        <v>2524</v>
      </c>
      <c r="J1268" s="166" t="s">
        <v>2524</v>
      </c>
      <c r="K1268" s="166" t="s">
        <v>4816</v>
      </c>
      <c r="L1268" s="166" t="s">
        <v>2524</v>
      </c>
      <c r="M1268" s="166">
        <v>2504</v>
      </c>
      <c r="N1268" s="166" t="str">
        <f>_xlfn.IFNA(VLOOKUP($C1268,'20201102 Property'!C:C,1,FALSE),"FR")</f>
        <v>Kruisproef met</v>
      </c>
    </row>
    <row r="1269" spans="1:14" x14ac:dyDescent="0.45">
      <c r="A1269" s="166" t="s">
        <v>4817</v>
      </c>
      <c r="B1269" s="166" t="s">
        <v>6797</v>
      </c>
      <c r="C1269" s="166" t="s">
        <v>3333</v>
      </c>
      <c r="D1269" s="166" t="s">
        <v>1357</v>
      </c>
      <c r="E1269" s="166" t="s">
        <v>2524</v>
      </c>
      <c r="F1269" s="166" t="s">
        <v>366</v>
      </c>
      <c r="G1269" s="166" t="s">
        <v>5449</v>
      </c>
      <c r="H1269" s="166" t="s">
        <v>2524</v>
      </c>
      <c r="I1269" s="166" t="s">
        <v>2524</v>
      </c>
      <c r="J1269" s="166" t="s">
        <v>2524</v>
      </c>
      <c r="K1269" s="166" t="s">
        <v>4817</v>
      </c>
      <c r="L1269" s="166" t="s">
        <v>2524</v>
      </c>
      <c r="M1269" s="166">
        <v>2507</v>
      </c>
      <c r="N1269" s="166" t="str">
        <f>_xlfn.IFNA(VLOOKUP($C1269,'20201102 Property'!C:C,1,FALSE),"FR")</f>
        <v>Kruisproef met</v>
      </c>
    </row>
    <row r="1270" spans="1:14" x14ac:dyDescent="0.45">
      <c r="A1270" s="166" t="s">
        <v>4818</v>
      </c>
      <c r="B1270" s="166" t="s">
        <v>6798</v>
      </c>
      <c r="C1270" s="166" t="s">
        <v>3302</v>
      </c>
      <c r="D1270" s="166" t="s">
        <v>1357</v>
      </c>
      <c r="E1270" s="166" t="s">
        <v>2524</v>
      </c>
      <c r="F1270" s="166" t="s">
        <v>366</v>
      </c>
      <c r="G1270" s="166" t="s">
        <v>5449</v>
      </c>
      <c r="H1270" s="166" t="s">
        <v>2524</v>
      </c>
      <c r="I1270" s="166" t="s">
        <v>2524</v>
      </c>
      <c r="J1270" s="166" t="s">
        <v>2524</v>
      </c>
      <c r="K1270" s="166" t="s">
        <v>4818</v>
      </c>
      <c r="L1270" s="166" t="s">
        <v>2524</v>
      </c>
      <c r="M1270" s="166">
        <v>2510</v>
      </c>
      <c r="N1270" s="166" t="str">
        <f>_xlfn.IFNA(VLOOKUP($C1270,'20201102 Property'!C:C,1,FALSE),"FR")</f>
        <v>Kruisproef met</v>
      </c>
    </row>
    <row r="1271" spans="1:14" x14ac:dyDescent="0.45">
      <c r="A1271" s="166" t="s">
        <v>4819</v>
      </c>
      <c r="B1271" s="166" t="s">
        <v>6799</v>
      </c>
      <c r="C1271" s="166" t="s">
        <v>3302</v>
      </c>
      <c r="D1271" s="166" t="s">
        <v>1357</v>
      </c>
      <c r="E1271" s="166" t="s">
        <v>2524</v>
      </c>
      <c r="F1271" s="166" t="s">
        <v>366</v>
      </c>
      <c r="G1271" s="166" t="s">
        <v>5449</v>
      </c>
      <c r="H1271" s="166" t="s">
        <v>2524</v>
      </c>
      <c r="I1271" s="166" t="s">
        <v>2524</v>
      </c>
      <c r="J1271" s="166" t="s">
        <v>2524</v>
      </c>
      <c r="K1271" s="166" t="s">
        <v>4819</v>
      </c>
      <c r="L1271" s="166" t="s">
        <v>2524</v>
      </c>
      <c r="M1271" s="166">
        <v>2513</v>
      </c>
      <c r="N1271" s="166" t="str">
        <f>_xlfn.IFNA(VLOOKUP($C1271,'20201102 Property'!C:C,1,FALSE),"FR")</f>
        <v>Kruisproef met</v>
      </c>
    </row>
    <row r="1272" spans="1:14" x14ac:dyDescent="0.45">
      <c r="A1272" s="166" t="s">
        <v>3332</v>
      </c>
      <c r="B1272" s="166" t="s">
        <v>6800</v>
      </c>
      <c r="C1272" s="166" t="s">
        <v>3333</v>
      </c>
      <c r="D1272" s="166" t="s">
        <v>1357</v>
      </c>
      <c r="F1272" s="166" t="s">
        <v>366</v>
      </c>
      <c r="G1272" s="166" t="s">
        <v>5449</v>
      </c>
      <c r="H1272" s="166" t="s">
        <v>2524</v>
      </c>
      <c r="I1272" s="166" t="s">
        <v>2524</v>
      </c>
      <c r="J1272" s="166" t="s">
        <v>3334</v>
      </c>
      <c r="K1272" s="166" t="s">
        <v>3332</v>
      </c>
      <c r="L1272" s="166" t="s">
        <v>2524</v>
      </c>
      <c r="M1272" s="166">
        <v>1399</v>
      </c>
      <c r="N1272" s="166" t="str">
        <f>_xlfn.IFNA(VLOOKUP($C1272,'20201102 Property'!C:C,1,FALSE),"FR")</f>
        <v>Kruisproef met</v>
      </c>
    </row>
    <row r="1273" spans="1:14" x14ac:dyDescent="0.45">
      <c r="A1273" s="166" t="s">
        <v>4820</v>
      </c>
      <c r="B1273" s="166" t="s">
        <v>6801</v>
      </c>
      <c r="C1273" s="166" t="s">
        <v>3302</v>
      </c>
      <c r="D1273" s="166" t="s">
        <v>1357</v>
      </c>
      <c r="E1273" s="166" t="s">
        <v>2524</v>
      </c>
      <c r="F1273" s="166" t="s">
        <v>366</v>
      </c>
      <c r="G1273" s="166" t="s">
        <v>5449</v>
      </c>
      <c r="H1273" s="166" t="s">
        <v>2524</v>
      </c>
      <c r="I1273" s="166" t="s">
        <v>2524</v>
      </c>
      <c r="J1273" s="166" t="s">
        <v>2524</v>
      </c>
      <c r="K1273" s="166" t="s">
        <v>4820</v>
      </c>
      <c r="L1273" s="166" t="s">
        <v>2524</v>
      </c>
      <c r="M1273" s="166">
        <v>2516</v>
      </c>
      <c r="N1273" s="166" t="str">
        <f>_xlfn.IFNA(VLOOKUP($C1273,'20201102 Property'!C:C,1,FALSE),"FR")</f>
        <v>Kruisproef met</v>
      </c>
    </row>
    <row r="1274" spans="1:14" x14ac:dyDescent="0.45">
      <c r="A1274" s="166" t="s">
        <v>4821</v>
      </c>
      <c r="B1274" s="166" t="s">
        <v>6802</v>
      </c>
      <c r="C1274" s="166" t="s">
        <v>3302</v>
      </c>
      <c r="D1274" s="166" t="s">
        <v>1357</v>
      </c>
      <c r="E1274" s="166" t="s">
        <v>2524</v>
      </c>
      <c r="F1274" s="166" t="s">
        <v>366</v>
      </c>
      <c r="G1274" s="166" t="s">
        <v>5449</v>
      </c>
      <c r="H1274" s="166" t="s">
        <v>2524</v>
      </c>
      <c r="I1274" s="166" t="s">
        <v>2524</v>
      </c>
      <c r="J1274" s="166" t="s">
        <v>2524</v>
      </c>
      <c r="K1274" s="166" t="s">
        <v>4821</v>
      </c>
      <c r="L1274" s="166" t="s">
        <v>2524</v>
      </c>
      <c r="M1274" s="166">
        <v>2519</v>
      </c>
      <c r="N1274" s="166" t="str">
        <f>_xlfn.IFNA(VLOOKUP($C1274,'20201102 Property'!C:C,1,FALSE),"FR")</f>
        <v>Kruisproef met</v>
      </c>
    </row>
    <row r="1275" spans="1:14" x14ac:dyDescent="0.45">
      <c r="A1275" s="166" t="s">
        <v>4822</v>
      </c>
      <c r="B1275" s="166" t="s">
        <v>6803</v>
      </c>
      <c r="C1275" s="166" t="s">
        <v>3333</v>
      </c>
      <c r="D1275" s="166" t="s">
        <v>1357</v>
      </c>
      <c r="E1275" s="166" t="s">
        <v>2524</v>
      </c>
      <c r="F1275" s="166" t="s">
        <v>366</v>
      </c>
      <c r="G1275" s="166" t="s">
        <v>5449</v>
      </c>
      <c r="H1275" s="166" t="s">
        <v>2524</v>
      </c>
      <c r="I1275" s="166" t="s">
        <v>2524</v>
      </c>
      <c r="J1275" s="166" t="s">
        <v>2524</v>
      </c>
      <c r="K1275" s="166" t="s">
        <v>4822</v>
      </c>
      <c r="L1275" s="166" t="s">
        <v>2524</v>
      </c>
      <c r="M1275" s="166">
        <v>2522</v>
      </c>
      <c r="N1275" s="166" t="str">
        <f>_xlfn.IFNA(VLOOKUP($C1275,'20201102 Property'!C:C,1,FALSE),"FR")</f>
        <v>Kruisproef met</v>
      </c>
    </row>
    <row r="1276" spans="1:14" x14ac:dyDescent="0.45">
      <c r="A1276" s="166" t="s">
        <v>4823</v>
      </c>
      <c r="B1276" s="166" t="s">
        <v>6804</v>
      </c>
      <c r="C1276" s="166" t="s">
        <v>3302</v>
      </c>
      <c r="D1276" s="166" t="s">
        <v>1357</v>
      </c>
      <c r="E1276" s="166" t="s">
        <v>2524</v>
      </c>
      <c r="F1276" s="166" t="s">
        <v>366</v>
      </c>
      <c r="G1276" s="166" t="s">
        <v>5449</v>
      </c>
      <c r="H1276" s="166" t="s">
        <v>2524</v>
      </c>
      <c r="I1276" s="166" t="s">
        <v>2524</v>
      </c>
      <c r="J1276" s="166" t="s">
        <v>2524</v>
      </c>
      <c r="K1276" s="166" t="s">
        <v>4823</v>
      </c>
      <c r="L1276" s="166" t="s">
        <v>2524</v>
      </c>
      <c r="M1276" s="166">
        <v>2526</v>
      </c>
      <c r="N1276" s="166" t="str">
        <f>_xlfn.IFNA(VLOOKUP($C1276,'20201102 Property'!C:C,1,FALSE),"FR")</f>
        <v>Kruisproef met</v>
      </c>
    </row>
    <row r="1277" spans="1:14" x14ac:dyDescent="0.45">
      <c r="A1277" s="166" t="s">
        <v>4824</v>
      </c>
      <c r="B1277" s="166" t="s">
        <v>6805</v>
      </c>
      <c r="C1277" s="166" t="s">
        <v>3302</v>
      </c>
      <c r="D1277" s="166" t="s">
        <v>1357</v>
      </c>
      <c r="E1277" s="166" t="s">
        <v>2524</v>
      </c>
      <c r="F1277" s="166" t="s">
        <v>366</v>
      </c>
      <c r="G1277" s="166" t="s">
        <v>5449</v>
      </c>
      <c r="H1277" s="166" t="s">
        <v>2524</v>
      </c>
      <c r="I1277" s="166" t="s">
        <v>2524</v>
      </c>
      <c r="J1277" s="166" t="s">
        <v>2524</v>
      </c>
      <c r="K1277" s="166" t="s">
        <v>4824</v>
      </c>
      <c r="L1277" s="166" t="s">
        <v>2524</v>
      </c>
      <c r="M1277" s="166">
        <v>2529</v>
      </c>
      <c r="N1277" s="166" t="str">
        <f>_xlfn.IFNA(VLOOKUP($C1277,'20201102 Property'!C:C,1,FALSE),"FR")</f>
        <v>Kruisproef met</v>
      </c>
    </row>
    <row r="1278" spans="1:14" x14ac:dyDescent="0.45">
      <c r="A1278" s="166" t="s">
        <v>4825</v>
      </c>
      <c r="B1278" s="166" t="s">
        <v>6806</v>
      </c>
      <c r="C1278" s="166" t="s">
        <v>3302</v>
      </c>
      <c r="D1278" s="166" t="s">
        <v>1357</v>
      </c>
      <c r="E1278" s="166" t="s">
        <v>2524</v>
      </c>
      <c r="F1278" s="166" t="s">
        <v>366</v>
      </c>
      <c r="G1278" s="166" t="s">
        <v>5449</v>
      </c>
      <c r="H1278" s="166" t="s">
        <v>2524</v>
      </c>
      <c r="I1278" s="166" t="s">
        <v>2524</v>
      </c>
      <c r="J1278" s="166" t="s">
        <v>2524</v>
      </c>
      <c r="K1278" s="166" t="s">
        <v>4825</v>
      </c>
      <c r="L1278" s="166" t="s">
        <v>2524</v>
      </c>
      <c r="M1278" s="166">
        <v>2533</v>
      </c>
      <c r="N1278" s="166" t="str">
        <f>_xlfn.IFNA(VLOOKUP($C1278,'20201102 Property'!C:C,1,FALSE),"FR")</f>
        <v>Kruisproef met</v>
      </c>
    </row>
    <row r="1279" spans="1:14" x14ac:dyDescent="0.45">
      <c r="A1279" s="166" t="s">
        <v>4826</v>
      </c>
      <c r="B1279" s="166" t="s">
        <v>6807</v>
      </c>
      <c r="C1279" s="166" t="s">
        <v>3302</v>
      </c>
      <c r="D1279" s="166" t="s">
        <v>1357</v>
      </c>
      <c r="E1279" s="166" t="s">
        <v>2524</v>
      </c>
      <c r="F1279" s="166" t="s">
        <v>366</v>
      </c>
      <c r="G1279" s="166" t="s">
        <v>5449</v>
      </c>
      <c r="H1279" s="166" t="s">
        <v>2524</v>
      </c>
      <c r="I1279" s="166" t="s">
        <v>2524</v>
      </c>
      <c r="J1279" s="166" t="s">
        <v>2524</v>
      </c>
      <c r="K1279" s="166" t="s">
        <v>4826</v>
      </c>
      <c r="L1279" s="166" t="s">
        <v>2524</v>
      </c>
      <c r="M1279" s="166">
        <v>2536</v>
      </c>
      <c r="N1279" s="166" t="str">
        <f>_xlfn.IFNA(VLOOKUP($C1279,'20201102 Property'!C:C,1,FALSE),"FR")</f>
        <v>Kruisproef met</v>
      </c>
    </row>
    <row r="1280" spans="1:14" x14ac:dyDescent="0.45">
      <c r="A1280" s="166" t="s">
        <v>4827</v>
      </c>
      <c r="B1280" s="166" t="s">
        <v>6808</v>
      </c>
      <c r="C1280" s="166" t="s">
        <v>3302</v>
      </c>
      <c r="D1280" s="166" t="s">
        <v>1357</v>
      </c>
      <c r="E1280" s="166" t="s">
        <v>2524</v>
      </c>
      <c r="F1280" s="166" t="s">
        <v>366</v>
      </c>
      <c r="G1280" s="166" t="s">
        <v>5449</v>
      </c>
      <c r="H1280" s="166" t="s">
        <v>2524</v>
      </c>
      <c r="I1280" s="166" t="s">
        <v>2524</v>
      </c>
      <c r="J1280" s="166" t="s">
        <v>2524</v>
      </c>
      <c r="K1280" s="166" t="s">
        <v>4827</v>
      </c>
      <c r="L1280" s="166" t="s">
        <v>2524</v>
      </c>
      <c r="M1280" s="166">
        <v>2539</v>
      </c>
      <c r="N1280" s="166" t="str">
        <f>_xlfn.IFNA(VLOOKUP($C1280,'20201102 Property'!C:C,1,FALSE),"FR")</f>
        <v>Kruisproef met</v>
      </c>
    </row>
    <row r="1281" spans="1:14" x14ac:dyDescent="0.45">
      <c r="A1281" s="166" t="s">
        <v>4828</v>
      </c>
      <c r="B1281" s="166" t="s">
        <v>6809</v>
      </c>
      <c r="C1281" s="166" t="s">
        <v>3302</v>
      </c>
      <c r="D1281" s="166" t="s">
        <v>1357</v>
      </c>
      <c r="E1281" s="166" t="s">
        <v>2524</v>
      </c>
      <c r="F1281" s="166" t="s">
        <v>366</v>
      </c>
      <c r="G1281" s="166" t="s">
        <v>5449</v>
      </c>
      <c r="H1281" s="166" t="s">
        <v>2524</v>
      </c>
      <c r="I1281" s="166" t="s">
        <v>2524</v>
      </c>
      <c r="J1281" s="166" t="s">
        <v>2524</v>
      </c>
      <c r="K1281" s="166" t="s">
        <v>4828</v>
      </c>
      <c r="L1281" s="166" t="s">
        <v>2524</v>
      </c>
      <c r="M1281" s="166">
        <v>2542</v>
      </c>
      <c r="N1281" s="166" t="str">
        <f>_xlfn.IFNA(VLOOKUP($C1281,'20201102 Property'!C:C,1,FALSE),"FR")</f>
        <v>Kruisproef met</v>
      </c>
    </row>
    <row r="1282" spans="1:14" x14ac:dyDescent="0.45">
      <c r="A1282" s="166" t="s">
        <v>4829</v>
      </c>
      <c r="B1282" s="166" t="s">
        <v>6810</v>
      </c>
      <c r="C1282" s="166" t="s">
        <v>3302</v>
      </c>
      <c r="D1282" s="166" t="s">
        <v>1357</v>
      </c>
      <c r="E1282" s="166" t="s">
        <v>2524</v>
      </c>
      <c r="F1282" s="166" t="s">
        <v>366</v>
      </c>
      <c r="G1282" s="166" t="s">
        <v>5449</v>
      </c>
      <c r="H1282" s="166" t="s">
        <v>2524</v>
      </c>
      <c r="I1282" s="166" t="s">
        <v>2524</v>
      </c>
      <c r="J1282" s="166" t="s">
        <v>2524</v>
      </c>
      <c r="K1282" s="166" t="s">
        <v>4829</v>
      </c>
      <c r="L1282" s="166" t="s">
        <v>2524</v>
      </c>
      <c r="M1282" s="166">
        <v>2545</v>
      </c>
      <c r="N1282" s="166" t="str">
        <f>_xlfn.IFNA(VLOOKUP($C1282,'20201102 Property'!C:C,1,FALSE),"FR")</f>
        <v>Kruisproef met</v>
      </c>
    </row>
    <row r="1283" spans="1:14" x14ac:dyDescent="0.45">
      <c r="A1283" s="166" t="s">
        <v>4830</v>
      </c>
      <c r="B1283" s="166" t="s">
        <v>6811</v>
      </c>
      <c r="C1283" s="166" t="s">
        <v>3333</v>
      </c>
      <c r="D1283" s="166" t="s">
        <v>1357</v>
      </c>
      <c r="E1283" s="166" t="s">
        <v>2524</v>
      </c>
      <c r="F1283" s="166" t="s">
        <v>366</v>
      </c>
      <c r="G1283" s="166" t="s">
        <v>5449</v>
      </c>
      <c r="H1283" s="166" t="s">
        <v>2524</v>
      </c>
      <c r="I1283" s="166" t="s">
        <v>2524</v>
      </c>
      <c r="J1283" s="166" t="s">
        <v>2524</v>
      </c>
      <c r="K1283" s="166" t="s">
        <v>4830</v>
      </c>
      <c r="L1283" s="166" t="s">
        <v>2524</v>
      </c>
      <c r="M1283" s="166">
        <v>2463</v>
      </c>
      <c r="N1283" s="166" t="str">
        <f>_xlfn.IFNA(VLOOKUP($C1283,'20201102 Property'!C:C,1,FALSE),"FR")</f>
        <v>Kruisproef met</v>
      </c>
    </row>
    <row r="1284" spans="1:14" x14ac:dyDescent="0.45">
      <c r="A1284" s="166" t="s">
        <v>4831</v>
      </c>
      <c r="B1284" s="166" t="s">
        <v>6812</v>
      </c>
      <c r="C1284" s="166" t="s">
        <v>3302</v>
      </c>
      <c r="D1284" s="166" t="s">
        <v>1357</v>
      </c>
      <c r="E1284" s="166" t="s">
        <v>2524</v>
      </c>
      <c r="F1284" s="166" t="s">
        <v>366</v>
      </c>
      <c r="G1284" s="166" t="s">
        <v>5449</v>
      </c>
      <c r="H1284" s="166" t="s">
        <v>2524</v>
      </c>
      <c r="I1284" s="166" t="s">
        <v>2524</v>
      </c>
      <c r="J1284" s="166" t="s">
        <v>2524</v>
      </c>
      <c r="K1284" s="166" t="s">
        <v>4831</v>
      </c>
      <c r="L1284" s="166" t="s">
        <v>2524</v>
      </c>
      <c r="M1284" s="166">
        <v>2548</v>
      </c>
      <c r="N1284" s="166" t="str">
        <f>_xlfn.IFNA(VLOOKUP($C1284,'20201102 Property'!C:C,1,FALSE),"FR")</f>
        <v>Kruisproef met</v>
      </c>
    </row>
    <row r="1285" spans="1:14" x14ac:dyDescent="0.45">
      <c r="A1285" s="166" t="s">
        <v>4832</v>
      </c>
      <c r="B1285" s="166" t="s">
        <v>6813</v>
      </c>
      <c r="C1285" s="166" t="s">
        <v>3333</v>
      </c>
      <c r="D1285" s="166" t="s">
        <v>1357</v>
      </c>
      <c r="E1285" s="166" t="s">
        <v>2524</v>
      </c>
      <c r="F1285" s="166" t="s">
        <v>366</v>
      </c>
      <c r="G1285" s="166" t="s">
        <v>5449</v>
      </c>
      <c r="H1285" s="166" t="s">
        <v>2524</v>
      </c>
      <c r="I1285" s="166" t="s">
        <v>2524</v>
      </c>
      <c r="J1285" s="166" t="s">
        <v>2524</v>
      </c>
      <c r="K1285" s="166" t="s">
        <v>4832</v>
      </c>
      <c r="L1285" s="166" t="s">
        <v>2524</v>
      </c>
      <c r="M1285" s="166">
        <v>2467</v>
      </c>
      <c r="N1285" s="166" t="str">
        <f>_xlfn.IFNA(VLOOKUP($C1285,'20201102 Property'!C:C,1,FALSE),"FR")</f>
        <v>Kruisproef met</v>
      </c>
    </row>
    <row r="1286" spans="1:14" x14ac:dyDescent="0.45">
      <c r="A1286" s="166" t="s">
        <v>4833</v>
      </c>
      <c r="B1286" s="166" t="s">
        <v>6814</v>
      </c>
      <c r="C1286" s="166" t="s">
        <v>3302</v>
      </c>
      <c r="D1286" s="166" t="s">
        <v>1357</v>
      </c>
      <c r="E1286" s="166" t="s">
        <v>2524</v>
      </c>
      <c r="F1286" s="166" t="s">
        <v>366</v>
      </c>
      <c r="G1286" s="166" t="s">
        <v>5449</v>
      </c>
      <c r="H1286" s="166" t="s">
        <v>2524</v>
      </c>
      <c r="I1286" s="166" t="s">
        <v>2524</v>
      </c>
      <c r="J1286" s="166" t="s">
        <v>2524</v>
      </c>
      <c r="K1286" s="166" t="s">
        <v>4833</v>
      </c>
      <c r="L1286" s="166" t="s">
        <v>2524</v>
      </c>
      <c r="M1286" s="166">
        <v>2470</v>
      </c>
      <c r="N1286" s="166" t="str">
        <f>_xlfn.IFNA(VLOOKUP($C1286,'20201102 Property'!C:C,1,FALSE),"FR")</f>
        <v>Kruisproef met</v>
      </c>
    </row>
    <row r="1287" spans="1:14" x14ac:dyDescent="0.45">
      <c r="A1287" s="166" t="s">
        <v>4834</v>
      </c>
      <c r="B1287" s="166" t="s">
        <v>6815</v>
      </c>
      <c r="C1287" s="166" t="s">
        <v>3302</v>
      </c>
      <c r="D1287" s="166" t="s">
        <v>1357</v>
      </c>
      <c r="E1287" s="166" t="s">
        <v>2524</v>
      </c>
      <c r="F1287" s="166" t="s">
        <v>366</v>
      </c>
      <c r="G1287" s="166" t="s">
        <v>5449</v>
      </c>
      <c r="H1287" s="166" t="s">
        <v>2524</v>
      </c>
      <c r="I1287" s="166" t="s">
        <v>2524</v>
      </c>
      <c r="J1287" s="166" t="s">
        <v>2524</v>
      </c>
      <c r="K1287" s="166" t="s">
        <v>4834</v>
      </c>
      <c r="L1287" s="166" t="s">
        <v>2524</v>
      </c>
      <c r="M1287" s="166">
        <v>2473</v>
      </c>
      <c r="N1287" s="166" t="str">
        <f>_xlfn.IFNA(VLOOKUP($C1287,'20201102 Property'!C:C,1,FALSE),"FR")</f>
        <v>Kruisproef met</v>
      </c>
    </row>
    <row r="1288" spans="1:14" x14ac:dyDescent="0.45">
      <c r="A1288" s="166" t="s">
        <v>4835</v>
      </c>
      <c r="B1288" s="166" t="s">
        <v>6816</v>
      </c>
      <c r="C1288" s="166" t="s">
        <v>3333</v>
      </c>
      <c r="D1288" s="166" t="s">
        <v>1357</v>
      </c>
      <c r="E1288" s="166" t="s">
        <v>2524</v>
      </c>
      <c r="F1288" s="166" t="s">
        <v>366</v>
      </c>
      <c r="G1288" s="166" t="s">
        <v>5449</v>
      </c>
      <c r="H1288" s="166" t="s">
        <v>2524</v>
      </c>
      <c r="I1288" s="166" t="s">
        <v>2524</v>
      </c>
      <c r="J1288" s="166" t="s">
        <v>2524</v>
      </c>
      <c r="K1288" s="166" t="s">
        <v>4835</v>
      </c>
      <c r="L1288" s="166" t="s">
        <v>2524</v>
      </c>
      <c r="M1288" s="166">
        <v>2699</v>
      </c>
      <c r="N1288" s="166" t="str">
        <f>_xlfn.IFNA(VLOOKUP($C1288,'20201102 Property'!C:C,1,FALSE),"FR")</f>
        <v>Kruisproef met</v>
      </c>
    </row>
    <row r="1289" spans="1:14" x14ac:dyDescent="0.45">
      <c r="A1289" s="166" t="s">
        <v>4836</v>
      </c>
      <c r="B1289" s="166" t="s">
        <v>6817</v>
      </c>
      <c r="C1289" s="166" t="s">
        <v>3302</v>
      </c>
      <c r="D1289" s="166" t="s">
        <v>1357</v>
      </c>
      <c r="E1289" s="166" t="s">
        <v>2524</v>
      </c>
      <c r="F1289" s="166" t="s">
        <v>366</v>
      </c>
      <c r="G1289" s="166" t="s">
        <v>5449</v>
      </c>
      <c r="H1289" s="166" t="s">
        <v>2524</v>
      </c>
      <c r="I1289" s="166" t="s">
        <v>2524</v>
      </c>
      <c r="J1289" s="166" t="s">
        <v>2524</v>
      </c>
      <c r="K1289" s="166" t="s">
        <v>4836</v>
      </c>
      <c r="L1289" s="166" t="s">
        <v>2524</v>
      </c>
      <c r="M1289" s="166">
        <v>2479</v>
      </c>
      <c r="N1289" s="166" t="str">
        <f>_xlfn.IFNA(VLOOKUP($C1289,'20201102 Property'!C:C,1,FALSE),"FR")</f>
        <v>Kruisproef met</v>
      </c>
    </row>
    <row r="1290" spans="1:14" x14ac:dyDescent="0.45">
      <c r="A1290" s="166" t="s">
        <v>4837</v>
      </c>
      <c r="B1290" s="166" t="s">
        <v>6818</v>
      </c>
      <c r="C1290" s="166" t="s">
        <v>3302</v>
      </c>
      <c r="D1290" s="166" t="s">
        <v>1357</v>
      </c>
      <c r="E1290" s="166" t="s">
        <v>2524</v>
      </c>
      <c r="F1290" s="166" t="s">
        <v>366</v>
      </c>
      <c r="G1290" s="166" t="s">
        <v>5449</v>
      </c>
      <c r="H1290" s="166" t="s">
        <v>2524</v>
      </c>
      <c r="I1290" s="166" t="s">
        <v>2524</v>
      </c>
      <c r="J1290" s="166" t="s">
        <v>2524</v>
      </c>
      <c r="K1290" s="166" t="s">
        <v>4837</v>
      </c>
      <c r="L1290" s="166" t="s">
        <v>2524</v>
      </c>
      <c r="M1290" s="166">
        <v>2482</v>
      </c>
      <c r="N1290" s="166" t="str">
        <f>_xlfn.IFNA(VLOOKUP($C1290,'20201102 Property'!C:C,1,FALSE),"FR")</f>
        <v>Kruisproef met</v>
      </c>
    </row>
    <row r="1291" spans="1:14" x14ac:dyDescent="0.45">
      <c r="A1291" s="166" t="s">
        <v>2218</v>
      </c>
      <c r="B1291" s="166" t="s">
        <v>6819</v>
      </c>
      <c r="C1291" s="166" t="s">
        <v>3302</v>
      </c>
      <c r="D1291" s="166" t="s">
        <v>1357</v>
      </c>
      <c r="E1291" s="166" t="s">
        <v>2524</v>
      </c>
      <c r="F1291" s="166" t="s">
        <v>366</v>
      </c>
      <c r="G1291" s="166" t="s">
        <v>2524</v>
      </c>
      <c r="H1291" s="166" t="s">
        <v>2524</v>
      </c>
      <c r="I1291" s="166" t="s">
        <v>2524</v>
      </c>
      <c r="J1291" s="166" t="s">
        <v>3431</v>
      </c>
      <c r="K1291" s="166" t="s">
        <v>2218</v>
      </c>
      <c r="L1291" s="166" t="s">
        <v>2524</v>
      </c>
      <c r="M1291" s="166">
        <v>9781</v>
      </c>
      <c r="N1291" s="166" t="str">
        <f>_xlfn.IFNA(VLOOKUP($C1291,'20201102 Property'!C:C,1,FALSE),"FR")</f>
        <v>Kruisproef met</v>
      </c>
    </row>
    <row r="1292" spans="1:14" x14ac:dyDescent="0.45">
      <c r="A1292" s="166" t="s">
        <v>3398</v>
      </c>
      <c r="B1292" s="166" t="s">
        <v>3398</v>
      </c>
      <c r="C1292" s="166" t="s">
        <v>6820</v>
      </c>
      <c r="D1292" s="166" t="s">
        <v>185</v>
      </c>
      <c r="E1292" s="166" t="s">
        <v>2524</v>
      </c>
      <c r="F1292" s="166" t="s">
        <v>366</v>
      </c>
      <c r="G1292" s="166" t="s">
        <v>2524</v>
      </c>
      <c r="H1292" s="166" t="s">
        <v>2524</v>
      </c>
      <c r="I1292" s="166" t="s">
        <v>2524</v>
      </c>
      <c r="J1292" s="166" t="s">
        <v>2524</v>
      </c>
      <c r="K1292" s="166" t="s">
        <v>3398</v>
      </c>
      <c r="L1292" s="166" t="s">
        <v>2524</v>
      </c>
      <c r="M1292" s="166">
        <v>4199</v>
      </c>
      <c r="N1292" s="166" t="str">
        <f>_xlfn.IFNA(VLOOKUP($C1292,'20201102 Property'!C:C,1,FALSE),"FR")</f>
        <v>Eluaat van rode bloedcellen</v>
      </c>
    </row>
    <row r="1293" spans="1:14" hidden="1" x14ac:dyDescent="0.45">
      <c r="A1293" s="166" t="s">
        <v>2201</v>
      </c>
      <c r="B1293" s="166" t="s">
        <v>6821</v>
      </c>
      <c r="C1293" s="166" t="s">
        <v>4838</v>
      </c>
      <c r="D1293" s="166" t="s">
        <v>185</v>
      </c>
      <c r="E1293" s="166" t="s">
        <v>2524</v>
      </c>
      <c r="F1293" s="166" t="s">
        <v>2798</v>
      </c>
      <c r="G1293" s="166" t="s">
        <v>6822</v>
      </c>
      <c r="H1293" s="166" t="s">
        <v>8851</v>
      </c>
      <c r="I1293" s="166" t="s">
        <v>2524</v>
      </c>
      <c r="J1293" s="166" t="s">
        <v>3399</v>
      </c>
      <c r="K1293" s="166" t="s">
        <v>2201</v>
      </c>
      <c r="L1293" s="166" t="s">
        <v>2524</v>
      </c>
      <c r="M1293" s="166">
        <v>4232</v>
      </c>
      <c r="N1293" s="166" t="str">
        <f>_xlfn.IFNA(VLOOKUP($C1293,'20201102 Property'!C:C,1,FALSE),"FR")</f>
        <v>FR</v>
      </c>
    </row>
    <row r="1294" spans="1:14" x14ac:dyDescent="0.45">
      <c r="A1294" s="166" t="s">
        <v>4839</v>
      </c>
      <c r="B1294" s="166" t="s">
        <v>6823</v>
      </c>
      <c r="C1294" s="166" t="s">
        <v>6824</v>
      </c>
      <c r="D1294" s="166" t="s">
        <v>185</v>
      </c>
      <c r="E1294" s="166" t="s">
        <v>2524</v>
      </c>
      <c r="F1294" s="166" t="s">
        <v>366</v>
      </c>
      <c r="G1294" s="166" t="s">
        <v>2524</v>
      </c>
      <c r="H1294" s="166" t="s">
        <v>2524</v>
      </c>
      <c r="I1294" s="166" t="s">
        <v>2524</v>
      </c>
      <c r="J1294" s="166" t="s">
        <v>2524</v>
      </c>
      <c r="K1294" s="166" t="s">
        <v>4839</v>
      </c>
      <c r="L1294" s="166" t="s">
        <v>2524</v>
      </c>
      <c r="M1294" s="166">
        <v>64485</v>
      </c>
      <c r="N1294" s="166" t="str">
        <f>_xlfn.IFNA(VLOOKUP($C1294,'20201102 Property'!C:C,1,FALSE),"FR")</f>
        <v>electronische kruisproef:</v>
      </c>
    </row>
    <row r="1295" spans="1:14" x14ac:dyDescent="0.45">
      <c r="A1295" s="166" t="s">
        <v>4840</v>
      </c>
      <c r="B1295" s="166" t="s">
        <v>6823</v>
      </c>
      <c r="C1295" s="166" t="s">
        <v>6824</v>
      </c>
      <c r="D1295" s="166" t="s">
        <v>185</v>
      </c>
      <c r="E1295" s="166" t="s">
        <v>2524</v>
      </c>
      <c r="F1295" s="166" t="s">
        <v>366</v>
      </c>
      <c r="G1295" s="166" t="s">
        <v>2524</v>
      </c>
      <c r="H1295" s="166" t="s">
        <v>2524</v>
      </c>
      <c r="I1295" s="166" t="s">
        <v>2524</v>
      </c>
      <c r="J1295" s="166" t="s">
        <v>2524</v>
      </c>
      <c r="K1295" s="166" t="s">
        <v>4840</v>
      </c>
      <c r="L1295" s="166" t="s">
        <v>2524</v>
      </c>
      <c r="M1295" s="166">
        <v>64543</v>
      </c>
      <c r="N1295" s="166" t="str">
        <f>_xlfn.IFNA(VLOOKUP($C1295,'20201102 Property'!C:C,1,FALSE),"FR")</f>
        <v>electronische kruisproef:</v>
      </c>
    </row>
    <row r="1296" spans="1:14" x14ac:dyDescent="0.45">
      <c r="A1296" s="166" t="s">
        <v>4841</v>
      </c>
      <c r="B1296" s="166" t="s">
        <v>6823</v>
      </c>
      <c r="C1296" s="166" t="s">
        <v>6824</v>
      </c>
      <c r="D1296" s="166" t="s">
        <v>185</v>
      </c>
      <c r="E1296" s="166" t="s">
        <v>2524</v>
      </c>
      <c r="F1296" s="166" t="s">
        <v>366</v>
      </c>
      <c r="G1296" s="166" t="s">
        <v>2524</v>
      </c>
      <c r="H1296" s="166" t="s">
        <v>2524</v>
      </c>
      <c r="I1296" s="166" t="s">
        <v>2524</v>
      </c>
      <c r="J1296" s="166" t="s">
        <v>2524</v>
      </c>
      <c r="K1296" s="166" t="s">
        <v>4841</v>
      </c>
      <c r="L1296" s="166" t="s">
        <v>2524</v>
      </c>
      <c r="M1296" s="166">
        <v>64547</v>
      </c>
      <c r="N1296" s="166" t="str">
        <f>_xlfn.IFNA(VLOOKUP($C1296,'20201102 Property'!C:C,1,FALSE),"FR")</f>
        <v>electronische kruisproef:</v>
      </c>
    </row>
    <row r="1297" spans="1:14" x14ac:dyDescent="0.45">
      <c r="A1297" s="166" t="s">
        <v>4842</v>
      </c>
      <c r="B1297" s="166" t="s">
        <v>6823</v>
      </c>
      <c r="C1297" s="166" t="s">
        <v>6824</v>
      </c>
      <c r="D1297" s="166" t="s">
        <v>185</v>
      </c>
      <c r="E1297" s="166" t="s">
        <v>2524</v>
      </c>
      <c r="F1297" s="166" t="s">
        <v>366</v>
      </c>
      <c r="G1297" s="166" t="s">
        <v>2524</v>
      </c>
      <c r="H1297" s="166" t="s">
        <v>2524</v>
      </c>
      <c r="I1297" s="166" t="s">
        <v>2524</v>
      </c>
      <c r="J1297" s="166" t="s">
        <v>2524</v>
      </c>
      <c r="K1297" s="166" t="s">
        <v>4842</v>
      </c>
      <c r="L1297" s="166" t="s">
        <v>2524</v>
      </c>
      <c r="M1297" s="166">
        <v>64551</v>
      </c>
      <c r="N1297" s="166" t="str">
        <f>_xlfn.IFNA(VLOOKUP($C1297,'20201102 Property'!C:C,1,FALSE),"FR")</f>
        <v>electronische kruisproef:</v>
      </c>
    </row>
    <row r="1298" spans="1:14" x14ac:dyDescent="0.45">
      <c r="A1298" s="166" t="s">
        <v>4843</v>
      </c>
      <c r="B1298" s="166" t="s">
        <v>6823</v>
      </c>
      <c r="C1298" s="166" t="s">
        <v>6824</v>
      </c>
      <c r="D1298" s="166" t="s">
        <v>185</v>
      </c>
      <c r="E1298" s="166" t="s">
        <v>2524</v>
      </c>
      <c r="F1298" s="166" t="s">
        <v>366</v>
      </c>
      <c r="G1298" s="166" t="s">
        <v>2524</v>
      </c>
      <c r="H1298" s="166" t="s">
        <v>2524</v>
      </c>
      <c r="I1298" s="166" t="s">
        <v>2524</v>
      </c>
      <c r="J1298" s="166" t="s">
        <v>2524</v>
      </c>
      <c r="K1298" s="166" t="s">
        <v>4843</v>
      </c>
      <c r="L1298" s="166" t="s">
        <v>2524</v>
      </c>
      <c r="M1298" s="166">
        <v>64555</v>
      </c>
      <c r="N1298" s="166" t="str">
        <f>_xlfn.IFNA(VLOOKUP($C1298,'20201102 Property'!C:C,1,FALSE),"FR")</f>
        <v>electronische kruisproef:</v>
      </c>
    </row>
    <row r="1299" spans="1:14" x14ac:dyDescent="0.45">
      <c r="A1299" s="166" t="s">
        <v>4844</v>
      </c>
      <c r="B1299" s="166" t="s">
        <v>6823</v>
      </c>
      <c r="C1299" s="166" t="s">
        <v>6824</v>
      </c>
      <c r="D1299" s="166" t="s">
        <v>185</v>
      </c>
      <c r="E1299" s="166" t="s">
        <v>2524</v>
      </c>
      <c r="F1299" s="166" t="s">
        <v>366</v>
      </c>
      <c r="G1299" s="166" t="s">
        <v>2524</v>
      </c>
      <c r="H1299" s="166" t="s">
        <v>2524</v>
      </c>
      <c r="I1299" s="166" t="s">
        <v>2524</v>
      </c>
      <c r="J1299" s="166" t="s">
        <v>2524</v>
      </c>
      <c r="K1299" s="166" t="s">
        <v>4844</v>
      </c>
      <c r="L1299" s="166" t="s">
        <v>2524</v>
      </c>
      <c r="M1299" s="166">
        <v>64559</v>
      </c>
      <c r="N1299" s="166" t="str">
        <f>_xlfn.IFNA(VLOOKUP($C1299,'20201102 Property'!C:C,1,FALSE),"FR")</f>
        <v>electronische kruisproef:</v>
      </c>
    </row>
    <row r="1300" spans="1:14" x14ac:dyDescent="0.45">
      <c r="A1300" s="166" t="s">
        <v>4845</v>
      </c>
      <c r="B1300" s="166" t="s">
        <v>6823</v>
      </c>
      <c r="C1300" s="166" t="s">
        <v>6824</v>
      </c>
      <c r="D1300" s="166" t="s">
        <v>185</v>
      </c>
      <c r="E1300" s="166" t="s">
        <v>2524</v>
      </c>
      <c r="F1300" s="166" t="s">
        <v>366</v>
      </c>
      <c r="G1300" s="166" t="s">
        <v>2524</v>
      </c>
      <c r="H1300" s="166" t="s">
        <v>2524</v>
      </c>
      <c r="I1300" s="166" t="s">
        <v>2524</v>
      </c>
      <c r="J1300" s="166" t="s">
        <v>2524</v>
      </c>
      <c r="K1300" s="166" t="s">
        <v>4845</v>
      </c>
      <c r="L1300" s="166" t="s">
        <v>2524</v>
      </c>
      <c r="M1300" s="166">
        <v>64563</v>
      </c>
      <c r="N1300" s="166" t="str">
        <f>_xlfn.IFNA(VLOOKUP($C1300,'20201102 Property'!C:C,1,FALSE),"FR")</f>
        <v>electronische kruisproef:</v>
      </c>
    </row>
    <row r="1301" spans="1:14" x14ac:dyDescent="0.45">
      <c r="A1301" s="166" t="s">
        <v>4846</v>
      </c>
      <c r="B1301" s="166" t="s">
        <v>6823</v>
      </c>
      <c r="C1301" s="166" t="s">
        <v>6824</v>
      </c>
      <c r="D1301" s="166" t="s">
        <v>185</v>
      </c>
      <c r="E1301" s="166" t="s">
        <v>2524</v>
      </c>
      <c r="F1301" s="166" t="s">
        <v>366</v>
      </c>
      <c r="G1301" s="166" t="s">
        <v>2524</v>
      </c>
      <c r="H1301" s="166" t="s">
        <v>2524</v>
      </c>
      <c r="I1301" s="166" t="s">
        <v>2524</v>
      </c>
      <c r="J1301" s="166" t="s">
        <v>2524</v>
      </c>
      <c r="K1301" s="166" t="s">
        <v>4846</v>
      </c>
      <c r="L1301" s="166" t="s">
        <v>2524</v>
      </c>
      <c r="M1301" s="166">
        <v>64567</v>
      </c>
      <c r="N1301" s="166" t="str">
        <f>_xlfn.IFNA(VLOOKUP($C1301,'20201102 Property'!C:C,1,FALSE),"FR")</f>
        <v>electronische kruisproef:</v>
      </c>
    </row>
    <row r="1302" spans="1:14" x14ac:dyDescent="0.45">
      <c r="A1302" s="166" t="s">
        <v>4847</v>
      </c>
      <c r="B1302" s="166" t="s">
        <v>6823</v>
      </c>
      <c r="C1302" s="166" t="s">
        <v>6824</v>
      </c>
      <c r="D1302" s="166" t="s">
        <v>185</v>
      </c>
      <c r="E1302" s="166" t="s">
        <v>2524</v>
      </c>
      <c r="F1302" s="166" t="s">
        <v>366</v>
      </c>
      <c r="G1302" s="166" t="s">
        <v>2524</v>
      </c>
      <c r="H1302" s="166" t="s">
        <v>2524</v>
      </c>
      <c r="I1302" s="166" t="s">
        <v>2524</v>
      </c>
      <c r="J1302" s="166" t="s">
        <v>2524</v>
      </c>
      <c r="K1302" s="166" t="s">
        <v>4847</v>
      </c>
      <c r="L1302" s="166" t="s">
        <v>2524</v>
      </c>
      <c r="M1302" s="166">
        <v>64571</v>
      </c>
      <c r="N1302" s="166" t="str">
        <f>_xlfn.IFNA(VLOOKUP($C1302,'20201102 Property'!C:C,1,FALSE),"FR")</f>
        <v>electronische kruisproef:</v>
      </c>
    </row>
    <row r="1303" spans="1:14" x14ac:dyDescent="0.45">
      <c r="A1303" s="166" t="s">
        <v>4848</v>
      </c>
      <c r="B1303" s="166" t="s">
        <v>6823</v>
      </c>
      <c r="C1303" s="166" t="s">
        <v>6824</v>
      </c>
      <c r="D1303" s="166" t="s">
        <v>185</v>
      </c>
      <c r="E1303" s="166" t="s">
        <v>2524</v>
      </c>
      <c r="F1303" s="166" t="s">
        <v>366</v>
      </c>
      <c r="G1303" s="166" t="s">
        <v>2524</v>
      </c>
      <c r="H1303" s="166" t="s">
        <v>2524</v>
      </c>
      <c r="I1303" s="166" t="s">
        <v>2524</v>
      </c>
      <c r="J1303" s="166" t="s">
        <v>2524</v>
      </c>
      <c r="K1303" s="166" t="s">
        <v>4848</v>
      </c>
      <c r="L1303" s="166" t="s">
        <v>2524</v>
      </c>
      <c r="M1303" s="166">
        <v>64575</v>
      </c>
      <c r="N1303" s="166" t="str">
        <f>_xlfn.IFNA(VLOOKUP($C1303,'20201102 Property'!C:C,1,FALSE),"FR")</f>
        <v>electronische kruisproef:</v>
      </c>
    </row>
    <row r="1304" spans="1:14" x14ac:dyDescent="0.45">
      <c r="A1304" s="166" t="s">
        <v>4849</v>
      </c>
      <c r="B1304" s="166" t="s">
        <v>6823</v>
      </c>
      <c r="C1304" s="166" t="s">
        <v>6824</v>
      </c>
      <c r="D1304" s="166" t="s">
        <v>185</v>
      </c>
      <c r="E1304" s="166" t="s">
        <v>2524</v>
      </c>
      <c r="F1304" s="166" t="s">
        <v>366</v>
      </c>
      <c r="G1304" s="166" t="s">
        <v>2524</v>
      </c>
      <c r="H1304" s="166" t="s">
        <v>2524</v>
      </c>
      <c r="I1304" s="166" t="s">
        <v>2524</v>
      </c>
      <c r="J1304" s="166" t="s">
        <v>2524</v>
      </c>
      <c r="K1304" s="166" t="s">
        <v>4849</v>
      </c>
      <c r="L1304" s="166" t="s">
        <v>2524</v>
      </c>
      <c r="M1304" s="166">
        <v>64579</v>
      </c>
      <c r="N1304" s="166" t="str">
        <f>_xlfn.IFNA(VLOOKUP($C1304,'20201102 Property'!C:C,1,FALSE),"FR")</f>
        <v>electronische kruisproef:</v>
      </c>
    </row>
    <row r="1305" spans="1:14" x14ac:dyDescent="0.45">
      <c r="A1305" s="166" t="s">
        <v>4850</v>
      </c>
      <c r="B1305" s="166" t="s">
        <v>6823</v>
      </c>
      <c r="C1305" s="166" t="s">
        <v>6824</v>
      </c>
      <c r="D1305" s="166" t="s">
        <v>185</v>
      </c>
      <c r="E1305" s="166" t="s">
        <v>2524</v>
      </c>
      <c r="F1305" s="166" t="s">
        <v>366</v>
      </c>
      <c r="G1305" s="166" t="s">
        <v>2524</v>
      </c>
      <c r="H1305" s="166" t="s">
        <v>2524</v>
      </c>
      <c r="I1305" s="166" t="s">
        <v>2524</v>
      </c>
      <c r="J1305" s="166" t="s">
        <v>2524</v>
      </c>
      <c r="K1305" s="166" t="s">
        <v>4850</v>
      </c>
      <c r="L1305" s="166" t="s">
        <v>2524</v>
      </c>
      <c r="M1305" s="166">
        <v>64511</v>
      </c>
      <c r="N1305" s="166" t="str">
        <f>_xlfn.IFNA(VLOOKUP($C1305,'20201102 Property'!C:C,1,FALSE),"FR")</f>
        <v>electronische kruisproef:</v>
      </c>
    </row>
    <row r="1306" spans="1:14" x14ac:dyDescent="0.45">
      <c r="A1306" s="166" t="s">
        <v>4851</v>
      </c>
      <c r="B1306" s="166" t="s">
        <v>6823</v>
      </c>
      <c r="C1306" s="166" t="s">
        <v>6824</v>
      </c>
      <c r="D1306" s="166" t="s">
        <v>185</v>
      </c>
      <c r="E1306" s="166" t="s">
        <v>2524</v>
      </c>
      <c r="F1306" s="166" t="s">
        <v>366</v>
      </c>
      <c r="G1306" s="166" t="s">
        <v>2524</v>
      </c>
      <c r="H1306" s="166" t="s">
        <v>2524</v>
      </c>
      <c r="I1306" s="166" t="s">
        <v>2524</v>
      </c>
      <c r="J1306" s="166" t="s">
        <v>2524</v>
      </c>
      <c r="K1306" s="166" t="s">
        <v>4851</v>
      </c>
      <c r="L1306" s="166" t="s">
        <v>2524</v>
      </c>
      <c r="M1306" s="166">
        <v>64583</v>
      </c>
      <c r="N1306" s="166" t="str">
        <f>_xlfn.IFNA(VLOOKUP($C1306,'20201102 Property'!C:C,1,FALSE),"FR")</f>
        <v>electronische kruisproef:</v>
      </c>
    </row>
    <row r="1307" spans="1:14" x14ac:dyDescent="0.45">
      <c r="A1307" s="166" t="s">
        <v>4852</v>
      </c>
      <c r="B1307" s="166" t="s">
        <v>6823</v>
      </c>
      <c r="C1307" s="166" t="s">
        <v>6824</v>
      </c>
      <c r="D1307" s="166" t="s">
        <v>185</v>
      </c>
      <c r="E1307" s="166" t="s">
        <v>2524</v>
      </c>
      <c r="F1307" s="166" t="s">
        <v>366</v>
      </c>
      <c r="G1307" s="166" t="s">
        <v>2524</v>
      </c>
      <c r="H1307" s="166" t="s">
        <v>2524</v>
      </c>
      <c r="I1307" s="166" t="s">
        <v>2524</v>
      </c>
      <c r="J1307" s="166" t="s">
        <v>2524</v>
      </c>
      <c r="K1307" s="166" t="s">
        <v>4852</v>
      </c>
      <c r="L1307" s="166" t="s">
        <v>2524</v>
      </c>
      <c r="M1307" s="166">
        <v>64587</v>
      </c>
      <c r="N1307" s="166" t="str">
        <f>_xlfn.IFNA(VLOOKUP($C1307,'20201102 Property'!C:C,1,FALSE),"FR")</f>
        <v>electronische kruisproef:</v>
      </c>
    </row>
    <row r="1308" spans="1:14" x14ac:dyDescent="0.45">
      <c r="A1308" s="166" t="s">
        <v>4853</v>
      </c>
      <c r="B1308" s="166" t="s">
        <v>6823</v>
      </c>
      <c r="C1308" s="166" t="s">
        <v>6824</v>
      </c>
      <c r="D1308" s="166" t="s">
        <v>185</v>
      </c>
      <c r="E1308" s="166" t="s">
        <v>2524</v>
      </c>
      <c r="F1308" s="166" t="s">
        <v>366</v>
      </c>
      <c r="G1308" s="166" t="s">
        <v>2524</v>
      </c>
      <c r="H1308" s="166" t="s">
        <v>2524</v>
      </c>
      <c r="I1308" s="166" t="s">
        <v>2524</v>
      </c>
      <c r="J1308" s="166" t="s">
        <v>2524</v>
      </c>
      <c r="K1308" s="166" t="s">
        <v>4853</v>
      </c>
      <c r="L1308" s="166" t="s">
        <v>2524</v>
      </c>
      <c r="M1308" s="166">
        <v>64591</v>
      </c>
      <c r="N1308" s="166" t="str">
        <f>_xlfn.IFNA(VLOOKUP($C1308,'20201102 Property'!C:C,1,FALSE),"FR")</f>
        <v>electronische kruisproef:</v>
      </c>
    </row>
    <row r="1309" spans="1:14" x14ac:dyDescent="0.45">
      <c r="A1309" s="166" t="s">
        <v>4854</v>
      </c>
      <c r="B1309" s="166" t="s">
        <v>6823</v>
      </c>
      <c r="C1309" s="166" t="s">
        <v>6824</v>
      </c>
      <c r="D1309" s="166" t="s">
        <v>185</v>
      </c>
      <c r="E1309" s="166" t="s">
        <v>2524</v>
      </c>
      <c r="F1309" s="166" t="s">
        <v>366</v>
      </c>
      <c r="G1309" s="166" t="s">
        <v>2524</v>
      </c>
      <c r="H1309" s="166" t="s">
        <v>2524</v>
      </c>
      <c r="I1309" s="166" t="s">
        <v>2524</v>
      </c>
      <c r="J1309" s="166" t="s">
        <v>2524</v>
      </c>
      <c r="K1309" s="166" t="s">
        <v>4854</v>
      </c>
      <c r="L1309" s="166" t="s">
        <v>2524</v>
      </c>
      <c r="M1309" s="166">
        <v>64595</v>
      </c>
      <c r="N1309" s="166" t="str">
        <f>_xlfn.IFNA(VLOOKUP($C1309,'20201102 Property'!C:C,1,FALSE),"FR")</f>
        <v>electronische kruisproef:</v>
      </c>
    </row>
    <row r="1310" spans="1:14" x14ac:dyDescent="0.45">
      <c r="A1310" s="166" t="s">
        <v>4855</v>
      </c>
      <c r="B1310" s="166" t="s">
        <v>6823</v>
      </c>
      <c r="C1310" s="166" t="s">
        <v>6824</v>
      </c>
      <c r="D1310" s="166" t="s">
        <v>185</v>
      </c>
      <c r="E1310" s="166" t="s">
        <v>2524</v>
      </c>
      <c r="F1310" s="166" t="s">
        <v>366</v>
      </c>
      <c r="G1310" s="166" t="s">
        <v>2524</v>
      </c>
      <c r="H1310" s="166" t="s">
        <v>2524</v>
      </c>
      <c r="I1310" s="166" t="s">
        <v>2524</v>
      </c>
      <c r="J1310" s="166" t="s">
        <v>2524</v>
      </c>
      <c r="K1310" s="166" t="s">
        <v>4855</v>
      </c>
      <c r="L1310" s="166" t="s">
        <v>2524</v>
      </c>
      <c r="M1310" s="166">
        <v>64599</v>
      </c>
      <c r="N1310" s="166" t="str">
        <f>_xlfn.IFNA(VLOOKUP($C1310,'20201102 Property'!C:C,1,FALSE),"FR")</f>
        <v>electronische kruisproef:</v>
      </c>
    </row>
    <row r="1311" spans="1:14" x14ac:dyDescent="0.45">
      <c r="A1311" s="166" t="s">
        <v>4856</v>
      </c>
      <c r="B1311" s="166" t="s">
        <v>6823</v>
      </c>
      <c r="C1311" s="166" t="s">
        <v>6824</v>
      </c>
      <c r="D1311" s="166" t="s">
        <v>185</v>
      </c>
      <c r="E1311" s="166" t="s">
        <v>2524</v>
      </c>
      <c r="F1311" s="166" t="s">
        <v>366</v>
      </c>
      <c r="G1311" s="166" t="s">
        <v>2524</v>
      </c>
      <c r="H1311" s="166" t="s">
        <v>2524</v>
      </c>
      <c r="I1311" s="166" t="s">
        <v>2524</v>
      </c>
      <c r="J1311" s="166" t="s">
        <v>2524</v>
      </c>
      <c r="K1311" s="166" t="s">
        <v>4856</v>
      </c>
      <c r="L1311" s="166" t="s">
        <v>2524</v>
      </c>
      <c r="M1311" s="166">
        <v>64603</v>
      </c>
      <c r="N1311" s="166" t="str">
        <f>_xlfn.IFNA(VLOOKUP($C1311,'20201102 Property'!C:C,1,FALSE),"FR")</f>
        <v>electronische kruisproef:</v>
      </c>
    </row>
    <row r="1312" spans="1:14" x14ac:dyDescent="0.45">
      <c r="A1312" s="166" t="s">
        <v>4857</v>
      </c>
      <c r="B1312" s="166" t="s">
        <v>6823</v>
      </c>
      <c r="C1312" s="166" t="s">
        <v>6824</v>
      </c>
      <c r="D1312" s="166" t="s">
        <v>185</v>
      </c>
      <c r="E1312" s="166" t="s">
        <v>2524</v>
      </c>
      <c r="F1312" s="166" t="s">
        <v>366</v>
      </c>
      <c r="G1312" s="166" t="s">
        <v>2524</v>
      </c>
      <c r="H1312" s="166" t="s">
        <v>2524</v>
      </c>
      <c r="I1312" s="166" t="s">
        <v>2524</v>
      </c>
      <c r="J1312" s="166" t="s">
        <v>2524</v>
      </c>
      <c r="K1312" s="166" t="s">
        <v>4857</v>
      </c>
      <c r="L1312" s="166" t="s">
        <v>2524</v>
      </c>
      <c r="M1312" s="166">
        <v>64607</v>
      </c>
      <c r="N1312" s="166" t="str">
        <f>_xlfn.IFNA(VLOOKUP($C1312,'20201102 Property'!C:C,1,FALSE),"FR")</f>
        <v>electronische kruisproef:</v>
      </c>
    </row>
    <row r="1313" spans="1:14" x14ac:dyDescent="0.45">
      <c r="A1313" s="166" t="s">
        <v>4858</v>
      </c>
      <c r="B1313" s="166" t="s">
        <v>6823</v>
      </c>
      <c r="C1313" s="166" t="s">
        <v>6824</v>
      </c>
      <c r="D1313" s="166" t="s">
        <v>185</v>
      </c>
      <c r="E1313" s="166" t="s">
        <v>2524</v>
      </c>
      <c r="F1313" s="166" t="s">
        <v>366</v>
      </c>
      <c r="G1313" s="166" t="s">
        <v>2524</v>
      </c>
      <c r="H1313" s="166" t="s">
        <v>2524</v>
      </c>
      <c r="I1313" s="166" t="s">
        <v>2524</v>
      </c>
      <c r="J1313" s="166" t="s">
        <v>2524</v>
      </c>
      <c r="K1313" s="166" t="s">
        <v>4858</v>
      </c>
      <c r="L1313" s="166" t="s">
        <v>2524</v>
      </c>
      <c r="M1313" s="166">
        <v>64611</v>
      </c>
      <c r="N1313" s="166" t="str">
        <f>_xlfn.IFNA(VLOOKUP($C1313,'20201102 Property'!C:C,1,FALSE),"FR")</f>
        <v>electronische kruisproef:</v>
      </c>
    </row>
    <row r="1314" spans="1:14" x14ac:dyDescent="0.45">
      <c r="A1314" s="166" t="s">
        <v>4859</v>
      </c>
      <c r="B1314" s="166" t="s">
        <v>6823</v>
      </c>
      <c r="C1314" s="166" t="s">
        <v>6824</v>
      </c>
      <c r="D1314" s="166" t="s">
        <v>185</v>
      </c>
      <c r="E1314" s="166" t="s">
        <v>2524</v>
      </c>
      <c r="F1314" s="166" t="s">
        <v>366</v>
      </c>
      <c r="G1314" s="166" t="s">
        <v>2524</v>
      </c>
      <c r="H1314" s="166" t="s">
        <v>2524</v>
      </c>
      <c r="I1314" s="166" t="s">
        <v>2524</v>
      </c>
      <c r="J1314" s="166" t="s">
        <v>2524</v>
      </c>
      <c r="K1314" s="166" t="s">
        <v>4859</v>
      </c>
      <c r="L1314" s="166" t="s">
        <v>2524</v>
      </c>
      <c r="M1314" s="166">
        <v>64615</v>
      </c>
      <c r="N1314" s="166" t="str">
        <f>_xlfn.IFNA(VLOOKUP($C1314,'20201102 Property'!C:C,1,FALSE),"FR")</f>
        <v>electronische kruisproef:</v>
      </c>
    </row>
    <row r="1315" spans="1:14" x14ac:dyDescent="0.45">
      <c r="A1315" s="166" t="s">
        <v>4860</v>
      </c>
      <c r="B1315" s="166" t="s">
        <v>6823</v>
      </c>
      <c r="C1315" s="166" t="s">
        <v>6824</v>
      </c>
      <c r="D1315" s="166" t="s">
        <v>185</v>
      </c>
      <c r="E1315" s="166" t="s">
        <v>2524</v>
      </c>
      <c r="F1315" s="166" t="s">
        <v>366</v>
      </c>
      <c r="G1315" s="166" t="s">
        <v>2524</v>
      </c>
      <c r="H1315" s="166" t="s">
        <v>2524</v>
      </c>
      <c r="I1315" s="166" t="s">
        <v>2524</v>
      </c>
      <c r="J1315" s="166" t="s">
        <v>2524</v>
      </c>
      <c r="K1315" s="166" t="s">
        <v>4860</v>
      </c>
      <c r="L1315" s="166" t="s">
        <v>2524</v>
      </c>
      <c r="M1315" s="166">
        <v>64619</v>
      </c>
      <c r="N1315" s="166" t="str">
        <f>_xlfn.IFNA(VLOOKUP($C1315,'20201102 Property'!C:C,1,FALSE),"FR")</f>
        <v>electronische kruisproef:</v>
      </c>
    </row>
    <row r="1316" spans="1:14" x14ac:dyDescent="0.45">
      <c r="A1316" s="166" t="s">
        <v>4861</v>
      </c>
      <c r="B1316" s="166" t="s">
        <v>6823</v>
      </c>
      <c r="C1316" s="166" t="s">
        <v>6824</v>
      </c>
      <c r="D1316" s="166" t="s">
        <v>185</v>
      </c>
      <c r="E1316" s="166" t="s">
        <v>2524</v>
      </c>
      <c r="F1316" s="166" t="s">
        <v>366</v>
      </c>
      <c r="G1316" s="166" t="s">
        <v>2524</v>
      </c>
      <c r="H1316" s="166" t="s">
        <v>2524</v>
      </c>
      <c r="I1316" s="166" t="s">
        <v>2524</v>
      </c>
      <c r="J1316" s="166" t="s">
        <v>2524</v>
      </c>
      <c r="K1316" s="166" t="s">
        <v>4861</v>
      </c>
      <c r="L1316" s="166" t="s">
        <v>2524</v>
      </c>
      <c r="M1316" s="166">
        <v>64515</v>
      </c>
      <c r="N1316" s="166" t="str">
        <f>_xlfn.IFNA(VLOOKUP($C1316,'20201102 Property'!C:C,1,FALSE),"FR")</f>
        <v>electronische kruisproef:</v>
      </c>
    </row>
    <row r="1317" spans="1:14" x14ac:dyDescent="0.45">
      <c r="A1317" s="166" t="s">
        <v>4862</v>
      </c>
      <c r="B1317" s="166" t="s">
        <v>6823</v>
      </c>
      <c r="C1317" s="166" t="s">
        <v>6824</v>
      </c>
      <c r="D1317" s="166" t="s">
        <v>185</v>
      </c>
      <c r="E1317" s="166" t="s">
        <v>2524</v>
      </c>
      <c r="F1317" s="166" t="s">
        <v>366</v>
      </c>
      <c r="G1317" s="166" t="s">
        <v>2524</v>
      </c>
      <c r="H1317" s="166" t="s">
        <v>2524</v>
      </c>
      <c r="I1317" s="166" t="s">
        <v>2524</v>
      </c>
      <c r="J1317" s="166" t="s">
        <v>2524</v>
      </c>
      <c r="K1317" s="166" t="s">
        <v>4862</v>
      </c>
      <c r="L1317" s="166" t="s">
        <v>2524</v>
      </c>
      <c r="M1317" s="166">
        <v>64623</v>
      </c>
      <c r="N1317" s="166" t="str">
        <f>_xlfn.IFNA(VLOOKUP($C1317,'20201102 Property'!C:C,1,FALSE),"FR")</f>
        <v>electronische kruisproef:</v>
      </c>
    </row>
    <row r="1318" spans="1:14" x14ac:dyDescent="0.45">
      <c r="A1318" s="166" t="s">
        <v>4863</v>
      </c>
      <c r="B1318" s="166" t="s">
        <v>6823</v>
      </c>
      <c r="C1318" s="166" t="s">
        <v>6824</v>
      </c>
      <c r="D1318" s="166" t="s">
        <v>185</v>
      </c>
      <c r="E1318" s="166" t="s">
        <v>2524</v>
      </c>
      <c r="F1318" s="166" t="s">
        <v>366</v>
      </c>
      <c r="G1318" s="166" t="s">
        <v>2524</v>
      </c>
      <c r="H1318" s="166" t="s">
        <v>2524</v>
      </c>
      <c r="I1318" s="166" t="s">
        <v>2524</v>
      </c>
      <c r="J1318" s="166" t="s">
        <v>2524</v>
      </c>
      <c r="K1318" s="166" t="s">
        <v>4863</v>
      </c>
      <c r="L1318" s="166" t="s">
        <v>2524</v>
      </c>
      <c r="M1318" s="166">
        <v>64519</v>
      </c>
      <c r="N1318" s="166" t="str">
        <f>_xlfn.IFNA(VLOOKUP($C1318,'20201102 Property'!C:C,1,FALSE),"FR")</f>
        <v>electronische kruisproef:</v>
      </c>
    </row>
    <row r="1319" spans="1:14" x14ac:dyDescent="0.45">
      <c r="A1319" s="166" t="s">
        <v>4864</v>
      </c>
      <c r="B1319" s="166" t="s">
        <v>6823</v>
      </c>
      <c r="C1319" s="166" t="s">
        <v>6824</v>
      </c>
      <c r="D1319" s="166" t="s">
        <v>185</v>
      </c>
      <c r="E1319" s="166" t="s">
        <v>2524</v>
      </c>
      <c r="F1319" s="166" t="s">
        <v>366</v>
      </c>
      <c r="G1319" s="166" t="s">
        <v>2524</v>
      </c>
      <c r="H1319" s="166" t="s">
        <v>2524</v>
      </c>
      <c r="I1319" s="166" t="s">
        <v>2524</v>
      </c>
      <c r="J1319" s="166" t="s">
        <v>2524</v>
      </c>
      <c r="K1319" s="166" t="s">
        <v>4864</v>
      </c>
      <c r="L1319" s="166" t="s">
        <v>2524</v>
      </c>
      <c r="M1319" s="166">
        <v>64523</v>
      </c>
      <c r="N1319" s="166" t="str">
        <f>_xlfn.IFNA(VLOOKUP($C1319,'20201102 Property'!C:C,1,FALSE),"FR")</f>
        <v>electronische kruisproef:</v>
      </c>
    </row>
    <row r="1320" spans="1:14" x14ac:dyDescent="0.45">
      <c r="A1320" s="166" t="s">
        <v>4865</v>
      </c>
      <c r="B1320" s="166" t="s">
        <v>6823</v>
      </c>
      <c r="C1320" s="166" t="s">
        <v>6824</v>
      </c>
      <c r="D1320" s="166" t="s">
        <v>185</v>
      </c>
      <c r="E1320" s="166" t="s">
        <v>2524</v>
      </c>
      <c r="F1320" s="166" t="s">
        <v>366</v>
      </c>
      <c r="G1320" s="166" t="s">
        <v>2524</v>
      </c>
      <c r="H1320" s="166" t="s">
        <v>2524</v>
      </c>
      <c r="I1320" s="166" t="s">
        <v>2524</v>
      </c>
      <c r="J1320" s="166" t="s">
        <v>2524</v>
      </c>
      <c r="K1320" s="166" t="s">
        <v>4865</v>
      </c>
      <c r="L1320" s="166" t="s">
        <v>2524</v>
      </c>
      <c r="M1320" s="166">
        <v>64527</v>
      </c>
      <c r="N1320" s="166" t="str">
        <f>_xlfn.IFNA(VLOOKUP($C1320,'20201102 Property'!C:C,1,FALSE),"FR")</f>
        <v>electronische kruisproef:</v>
      </c>
    </row>
    <row r="1321" spans="1:14" x14ac:dyDescent="0.45">
      <c r="A1321" s="166" t="s">
        <v>4866</v>
      </c>
      <c r="B1321" s="166" t="s">
        <v>6823</v>
      </c>
      <c r="C1321" s="166" t="s">
        <v>6824</v>
      </c>
      <c r="D1321" s="166" t="s">
        <v>185</v>
      </c>
      <c r="E1321" s="166" t="s">
        <v>2524</v>
      </c>
      <c r="F1321" s="166" t="s">
        <v>366</v>
      </c>
      <c r="G1321" s="166" t="s">
        <v>2524</v>
      </c>
      <c r="H1321" s="166" t="s">
        <v>2524</v>
      </c>
      <c r="I1321" s="166" t="s">
        <v>2524</v>
      </c>
      <c r="J1321" s="166" t="s">
        <v>2524</v>
      </c>
      <c r="K1321" s="166" t="s">
        <v>4866</v>
      </c>
      <c r="L1321" s="166" t="s">
        <v>2524</v>
      </c>
      <c r="M1321" s="166">
        <v>64531</v>
      </c>
      <c r="N1321" s="166" t="str">
        <f>_xlfn.IFNA(VLOOKUP($C1321,'20201102 Property'!C:C,1,FALSE),"FR")</f>
        <v>electronische kruisproef:</v>
      </c>
    </row>
    <row r="1322" spans="1:14" x14ac:dyDescent="0.45">
      <c r="A1322" s="166" t="s">
        <v>4867</v>
      </c>
      <c r="B1322" s="166" t="s">
        <v>6823</v>
      </c>
      <c r="C1322" s="166" t="s">
        <v>6824</v>
      </c>
      <c r="D1322" s="166" t="s">
        <v>185</v>
      </c>
      <c r="E1322" s="166" t="s">
        <v>2524</v>
      </c>
      <c r="F1322" s="166" t="s">
        <v>366</v>
      </c>
      <c r="G1322" s="166" t="s">
        <v>2524</v>
      </c>
      <c r="H1322" s="166" t="s">
        <v>2524</v>
      </c>
      <c r="I1322" s="166" t="s">
        <v>2524</v>
      </c>
      <c r="J1322" s="166" t="s">
        <v>2524</v>
      </c>
      <c r="K1322" s="166" t="s">
        <v>4867</v>
      </c>
      <c r="L1322" s="166" t="s">
        <v>2524</v>
      </c>
      <c r="M1322" s="166">
        <v>64535</v>
      </c>
      <c r="N1322" s="166" t="str">
        <f>_xlfn.IFNA(VLOOKUP($C1322,'20201102 Property'!C:C,1,FALSE),"FR")</f>
        <v>electronische kruisproef:</v>
      </c>
    </row>
    <row r="1323" spans="1:14" x14ac:dyDescent="0.45">
      <c r="A1323" s="166" t="s">
        <v>4868</v>
      </c>
      <c r="B1323" s="166" t="s">
        <v>6823</v>
      </c>
      <c r="C1323" s="166" t="s">
        <v>6824</v>
      </c>
      <c r="D1323" s="166" t="s">
        <v>185</v>
      </c>
      <c r="E1323" s="166" t="s">
        <v>2524</v>
      </c>
      <c r="F1323" s="166" t="s">
        <v>366</v>
      </c>
      <c r="G1323" s="166" t="s">
        <v>2524</v>
      </c>
      <c r="H1323" s="166" t="s">
        <v>2524</v>
      </c>
      <c r="I1323" s="166" t="s">
        <v>2524</v>
      </c>
      <c r="J1323" s="166" t="s">
        <v>2524</v>
      </c>
      <c r="K1323" s="166" t="s">
        <v>4868</v>
      </c>
      <c r="L1323" s="166" t="s">
        <v>2524</v>
      </c>
      <c r="M1323" s="166">
        <v>64539</v>
      </c>
      <c r="N1323" s="166" t="str">
        <f>_xlfn.IFNA(VLOOKUP($C1323,'20201102 Property'!C:C,1,FALSE),"FR")</f>
        <v>electronische kruisproef:</v>
      </c>
    </row>
    <row r="1324" spans="1:14" x14ac:dyDescent="0.45">
      <c r="A1324" s="166" t="s">
        <v>4869</v>
      </c>
      <c r="B1324" s="166" t="s">
        <v>4869</v>
      </c>
      <c r="C1324" s="166" t="s">
        <v>6825</v>
      </c>
      <c r="D1324" s="166" t="s">
        <v>1357</v>
      </c>
      <c r="E1324" s="166" t="s">
        <v>2524</v>
      </c>
      <c r="F1324" s="166" t="s">
        <v>366</v>
      </c>
      <c r="G1324" s="166" t="s">
        <v>2524</v>
      </c>
      <c r="H1324" s="166" t="s">
        <v>2524</v>
      </c>
      <c r="I1324" s="166" t="s">
        <v>2524</v>
      </c>
      <c r="J1324" s="166" t="s">
        <v>2524</v>
      </c>
      <c r="K1324" s="166" t="s">
        <v>4869</v>
      </c>
      <c r="L1324" s="166" t="s">
        <v>2524</v>
      </c>
      <c r="M1324" s="166">
        <v>3433042</v>
      </c>
      <c r="N1324" s="166" t="str">
        <f>_xlfn.IFNA(VLOOKUP($C1324,'20201102 Property'!C:C,1,FALSE),"FR")</f>
        <v>Reagens EXOS</v>
      </c>
    </row>
    <row r="1325" spans="1:14" x14ac:dyDescent="0.45">
      <c r="A1325" s="166" t="s">
        <v>4870</v>
      </c>
      <c r="B1325" s="166" t="s">
        <v>6826</v>
      </c>
      <c r="C1325" s="166" t="s">
        <v>6827</v>
      </c>
      <c r="D1325" s="166" t="s">
        <v>185</v>
      </c>
      <c r="E1325" s="166" t="s">
        <v>2524</v>
      </c>
      <c r="F1325" s="166" t="s">
        <v>366</v>
      </c>
      <c r="G1325" s="166" t="s">
        <v>2524</v>
      </c>
      <c r="H1325" s="166" t="s">
        <v>2524</v>
      </c>
      <c r="I1325" s="166" t="s">
        <v>2524</v>
      </c>
      <c r="J1325" s="166" t="s">
        <v>2524</v>
      </c>
      <c r="K1325" s="166" t="s">
        <v>4870</v>
      </c>
      <c r="L1325" s="166" t="s">
        <v>2524</v>
      </c>
      <c r="M1325" s="166">
        <v>90450</v>
      </c>
      <c r="N1325" s="166" t="str">
        <f>_xlfn.IFNA(VLOOKUP($C1325,'20201102 Property'!C:C,1,FALSE),"FR")</f>
        <v>titer koude aggl</v>
      </c>
    </row>
    <row r="1326" spans="1:14" x14ac:dyDescent="0.45">
      <c r="A1326" s="166" t="s">
        <v>4871</v>
      </c>
      <c r="B1326" s="166" t="s">
        <v>6828</v>
      </c>
      <c r="C1326" s="166" t="s">
        <v>6827</v>
      </c>
      <c r="D1326" s="166" t="s">
        <v>185</v>
      </c>
      <c r="E1326" s="166" t="s">
        <v>2524</v>
      </c>
      <c r="F1326" s="166" t="s">
        <v>366</v>
      </c>
      <c r="G1326" s="166" t="s">
        <v>2524</v>
      </c>
      <c r="H1326" s="166" t="s">
        <v>2524</v>
      </c>
      <c r="I1326" s="166" t="s">
        <v>2524</v>
      </c>
      <c r="J1326" s="166" t="s">
        <v>2524</v>
      </c>
      <c r="K1326" s="166" t="s">
        <v>4871</v>
      </c>
      <c r="L1326" s="166" t="s">
        <v>2524</v>
      </c>
      <c r="M1326" s="166">
        <v>90465</v>
      </c>
      <c r="N1326" s="166" t="str">
        <f>_xlfn.IFNA(VLOOKUP($C1326,'20201102 Property'!C:C,1,FALSE),"FR")</f>
        <v>titer koude aggl</v>
      </c>
    </row>
    <row r="1327" spans="1:14" x14ac:dyDescent="0.45">
      <c r="A1327" s="166" t="s">
        <v>4872</v>
      </c>
      <c r="B1327" s="166" t="s">
        <v>6829</v>
      </c>
      <c r="C1327" s="166" t="s">
        <v>6827</v>
      </c>
      <c r="D1327" s="166" t="s">
        <v>185</v>
      </c>
      <c r="E1327" s="166" t="s">
        <v>2524</v>
      </c>
      <c r="F1327" s="166" t="s">
        <v>366</v>
      </c>
      <c r="G1327" s="166" t="s">
        <v>2524</v>
      </c>
      <c r="H1327" s="166" t="s">
        <v>2524</v>
      </c>
      <c r="I1327" s="166" t="s">
        <v>2524</v>
      </c>
      <c r="J1327" s="166" t="s">
        <v>2524</v>
      </c>
      <c r="K1327" s="166" t="s">
        <v>4872</v>
      </c>
      <c r="L1327" s="166" t="s">
        <v>2524</v>
      </c>
      <c r="M1327" s="166">
        <v>90510</v>
      </c>
      <c r="N1327" s="166" t="str">
        <f>_xlfn.IFNA(VLOOKUP($C1327,'20201102 Property'!C:C,1,FALSE),"FR")</f>
        <v>titer koude aggl</v>
      </c>
    </row>
    <row r="1328" spans="1:14" x14ac:dyDescent="0.45">
      <c r="A1328" s="166" t="s">
        <v>4873</v>
      </c>
      <c r="B1328" s="166" t="s">
        <v>6830</v>
      </c>
      <c r="C1328" s="166" t="s">
        <v>6827</v>
      </c>
      <c r="D1328" s="166" t="s">
        <v>185</v>
      </c>
      <c r="E1328" s="166" t="s">
        <v>2524</v>
      </c>
      <c r="F1328" s="166" t="s">
        <v>366</v>
      </c>
      <c r="G1328" s="166" t="s">
        <v>2524</v>
      </c>
      <c r="H1328" s="166" t="s">
        <v>2524</v>
      </c>
      <c r="I1328" s="166" t="s">
        <v>2524</v>
      </c>
      <c r="J1328" s="166" t="s">
        <v>2524</v>
      </c>
      <c r="K1328" s="166" t="s">
        <v>4873</v>
      </c>
      <c r="L1328" s="166" t="s">
        <v>2524</v>
      </c>
      <c r="M1328" s="166">
        <v>90525</v>
      </c>
      <c r="N1328" s="166" t="str">
        <f>_xlfn.IFNA(VLOOKUP($C1328,'20201102 Property'!C:C,1,FALSE),"FR")</f>
        <v>titer koude aggl</v>
      </c>
    </row>
    <row r="1329" spans="1:14" x14ac:dyDescent="0.45">
      <c r="A1329" s="166" t="s">
        <v>4874</v>
      </c>
      <c r="B1329" s="166" t="s">
        <v>6831</v>
      </c>
      <c r="C1329" s="166" t="s">
        <v>6827</v>
      </c>
      <c r="D1329" s="166" t="s">
        <v>185</v>
      </c>
      <c r="E1329" s="166" t="s">
        <v>2524</v>
      </c>
      <c r="F1329" s="166" t="s">
        <v>366</v>
      </c>
      <c r="G1329" s="166" t="s">
        <v>2524</v>
      </c>
      <c r="H1329" s="166" t="s">
        <v>2524</v>
      </c>
      <c r="I1329" s="166" t="s">
        <v>2524</v>
      </c>
      <c r="J1329" s="166" t="s">
        <v>2524</v>
      </c>
      <c r="K1329" s="166" t="s">
        <v>4874</v>
      </c>
      <c r="L1329" s="166" t="s">
        <v>2524</v>
      </c>
      <c r="M1329" s="166">
        <v>90480</v>
      </c>
      <c r="N1329" s="166" t="str">
        <f>_xlfn.IFNA(VLOOKUP($C1329,'20201102 Property'!C:C,1,FALSE),"FR")</f>
        <v>titer koude aggl</v>
      </c>
    </row>
    <row r="1330" spans="1:14" x14ac:dyDescent="0.45">
      <c r="A1330" s="166" t="s">
        <v>4875</v>
      </c>
      <c r="B1330" s="166" t="s">
        <v>6832</v>
      </c>
      <c r="C1330" s="166" t="s">
        <v>6827</v>
      </c>
      <c r="D1330" s="166" t="s">
        <v>185</v>
      </c>
      <c r="E1330" s="166" t="s">
        <v>2524</v>
      </c>
      <c r="F1330" s="166" t="s">
        <v>366</v>
      </c>
      <c r="G1330" s="166" t="s">
        <v>2524</v>
      </c>
      <c r="H1330" s="166" t="s">
        <v>2524</v>
      </c>
      <c r="I1330" s="166" t="s">
        <v>2524</v>
      </c>
      <c r="J1330" s="166" t="s">
        <v>2524</v>
      </c>
      <c r="K1330" s="166" t="s">
        <v>4875</v>
      </c>
      <c r="L1330" s="166" t="s">
        <v>2524</v>
      </c>
      <c r="M1330" s="166">
        <v>90495</v>
      </c>
      <c r="N1330" s="166" t="str">
        <f>_xlfn.IFNA(VLOOKUP($C1330,'20201102 Property'!C:C,1,FALSE),"FR")</f>
        <v>titer koude aggl</v>
      </c>
    </row>
    <row r="1331" spans="1:14" hidden="1" x14ac:dyDescent="0.45">
      <c r="A1331" s="166" t="s">
        <v>139</v>
      </c>
      <c r="B1331" s="166" t="s">
        <v>6833</v>
      </c>
      <c r="C1331" s="166" t="s">
        <v>4876</v>
      </c>
      <c r="D1331" s="166" t="s">
        <v>185</v>
      </c>
      <c r="E1331" s="166" t="s">
        <v>2524</v>
      </c>
      <c r="F1331" s="166" t="s">
        <v>2798</v>
      </c>
      <c r="G1331" s="166" t="s">
        <v>102</v>
      </c>
      <c r="H1331" s="166" t="s">
        <v>8852</v>
      </c>
      <c r="I1331" s="166" t="s">
        <v>2524</v>
      </c>
      <c r="J1331" s="166" t="s">
        <v>1928</v>
      </c>
      <c r="K1331" s="166" t="s">
        <v>139</v>
      </c>
      <c r="L1331" s="166" t="s">
        <v>2524</v>
      </c>
      <c r="M1331" s="166">
        <v>1478016</v>
      </c>
      <c r="N1331" s="166" t="str">
        <f>_xlfn.IFNA(VLOOKUP($C1331,'20201102 Property'!C:C,1,FALSE),"FR")</f>
        <v>FR</v>
      </c>
    </row>
    <row r="1332" spans="1:14" hidden="1" x14ac:dyDescent="0.45">
      <c r="A1332" s="166" t="s">
        <v>1453</v>
      </c>
      <c r="B1332" s="166" t="s">
        <v>6834</v>
      </c>
      <c r="C1332" s="166" t="s">
        <v>4876</v>
      </c>
      <c r="D1332" s="166" t="s">
        <v>185</v>
      </c>
      <c r="E1332" s="166" t="s">
        <v>2524</v>
      </c>
      <c r="F1332" s="166" t="s">
        <v>2798</v>
      </c>
      <c r="G1332" s="166" t="s">
        <v>102</v>
      </c>
      <c r="H1332" s="166" t="s">
        <v>8852</v>
      </c>
      <c r="I1332" s="166" t="s">
        <v>2524</v>
      </c>
      <c r="J1332" s="166" t="s">
        <v>1929</v>
      </c>
      <c r="K1332" s="166" t="s">
        <v>1453</v>
      </c>
      <c r="L1332" s="166" t="s">
        <v>2524</v>
      </c>
      <c r="M1332" s="166">
        <v>3225333</v>
      </c>
      <c r="N1332" s="166" t="str">
        <f>_xlfn.IFNA(VLOOKUP($C1332,'20201102 Property'!C:C,1,FALSE),"FR")</f>
        <v>FR</v>
      </c>
    </row>
    <row r="1333" spans="1:14" x14ac:dyDescent="0.45">
      <c r="A1333" s="166" t="s">
        <v>1440</v>
      </c>
      <c r="B1333" s="166" t="s">
        <v>6835</v>
      </c>
      <c r="C1333" s="166" t="s">
        <v>1581</v>
      </c>
      <c r="D1333" s="166" t="s">
        <v>185</v>
      </c>
      <c r="E1333" s="166" t="s">
        <v>2524</v>
      </c>
      <c r="F1333" s="166" t="s">
        <v>2798</v>
      </c>
      <c r="G1333" s="166" t="s">
        <v>2524</v>
      </c>
      <c r="H1333" s="166" t="s">
        <v>2524</v>
      </c>
      <c r="I1333" s="166" t="s">
        <v>2524</v>
      </c>
      <c r="J1333" s="166" t="s">
        <v>1899</v>
      </c>
      <c r="K1333" s="166" t="s">
        <v>1440</v>
      </c>
      <c r="L1333" s="166" t="s">
        <v>2524</v>
      </c>
      <c r="M1333" s="166">
        <v>3222415</v>
      </c>
      <c r="N1333" s="166" t="str">
        <f>_xlfn.IFNA(VLOOKUP($C1333,'20201102 Property'!C:C,1,FALSE),"FR")</f>
        <v>E STAT conclusie fenotype (RhCE)</v>
      </c>
    </row>
    <row r="1334" spans="1:14" x14ac:dyDescent="0.45">
      <c r="A1334" s="166" t="s">
        <v>1432</v>
      </c>
      <c r="B1334" s="166" t="s">
        <v>6836</v>
      </c>
      <c r="C1334" s="166" t="s">
        <v>6837</v>
      </c>
      <c r="D1334" s="166" t="s">
        <v>185</v>
      </c>
      <c r="E1334" s="166" t="s">
        <v>2524</v>
      </c>
      <c r="F1334" s="166" t="s">
        <v>2798</v>
      </c>
      <c r="G1334" s="166" t="s">
        <v>2524</v>
      </c>
      <c r="H1334" s="166" t="s">
        <v>2524</v>
      </c>
      <c r="I1334" s="166" t="s">
        <v>2524</v>
      </c>
      <c r="J1334" s="166" t="s">
        <v>1898</v>
      </c>
      <c r="K1334" s="166" t="s">
        <v>1432</v>
      </c>
      <c r="L1334" s="166" t="s">
        <v>2524</v>
      </c>
      <c r="M1334" s="166">
        <v>3222421</v>
      </c>
      <c r="N1334" s="166" t="str">
        <f>_xlfn.IFNA(VLOOKUP($C1334,'20201102 Property'!C:C,1,FALSE),"FR")</f>
        <v>E STAT bep. genotype (RhCE)</v>
      </c>
    </row>
    <row r="1335" spans="1:14" x14ac:dyDescent="0.45">
      <c r="A1335" s="166" t="s">
        <v>4877</v>
      </c>
      <c r="B1335" s="166" t="s">
        <v>6838</v>
      </c>
      <c r="C1335" s="166" t="s">
        <v>6827</v>
      </c>
      <c r="D1335" s="166" t="s">
        <v>185</v>
      </c>
      <c r="E1335" s="166" t="s">
        <v>2524</v>
      </c>
      <c r="F1335" s="166" t="s">
        <v>366</v>
      </c>
      <c r="G1335" s="166" t="s">
        <v>2524</v>
      </c>
      <c r="H1335" s="166" t="s">
        <v>2524</v>
      </c>
      <c r="I1335" s="166" t="s">
        <v>2524</v>
      </c>
      <c r="J1335" s="166" t="s">
        <v>2524</v>
      </c>
      <c r="K1335" s="166" t="s">
        <v>4877</v>
      </c>
      <c r="L1335" s="166" t="s">
        <v>2524</v>
      </c>
      <c r="M1335" s="166">
        <v>90420</v>
      </c>
      <c r="N1335" s="166" t="str">
        <f>_xlfn.IFNA(VLOOKUP($C1335,'20201102 Property'!C:C,1,FALSE),"FR")</f>
        <v>titer koude aggl</v>
      </c>
    </row>
    <row r="1336" spans="1:14" x14ac:dyDescent="0.45">
      <c r="A1336" s="166" t="s">
        <v>4878</v>
      </c>
      <c r="B1336" s="166" t="s">
        <v>6839</v>
      </c>
      <c r="C1336" s="166" t="s">
        <v>6827</v>
      </c>
      <c r="D1336" s="166" t="s">
        <v>185</v>
      </c>
      <c r="E1336" s="166" t="s">
        <v>2524</v>
      </c>
      <c r="F1336" s="166" t="s">
        <v>366</v>
      </c>
      <c r="G1336" s="166" t="s">
        <v>2524</v>
      </c>
      <c r="H1336" s="166" t="s">
        <v>2524</v>
      </c>
      <c r="I1336" s="166" t="s">
        <v>2524</v>
      </c>
      <c r="J1336" s="166" t="s">
        <v>2524</v>
      </c>
      <c r="K1336" s="166" t="s">
        <v>4878</v>
      </c>
      <c r="L1336" s="166" t="s">
        <v>2524</v>
      </c>
      <c r="M1336" s="166">
        <v>90435</v>
      </c>
      <c r="N1336" s="166" t="str">
        <f>_xlfn.IFNA(VLOOKUP($C1336,'20201102 Property'!C:C,1,FALSE),"FR")</f>
        <v>titer koude aggl</v>
      </c>
    </row>
    <row r="1337" spans="1:14" x14ac:dyDescent="0.45">
      <c r="A1337" s="166" t="s">
        <v>4879</v>
      </c>
      <c r="B1337" s="166" t="s">
        <v>6840</v>
      </c>
      <c r="C1337" s="166" t="s">
        <v>6827</v>
      </c>
      <c r="D1337" s="166" t="s">
        <v>185</v>
      </c>
      <c r="E1337" s="166" t="s">
        <v>2524</v>
      </c>
      <c r="F1337" s="166" t="s">
        <v>366</v>
      </c>
      <c r="G1337" s="166" t="s">
        <v>2524</v>
      </c>
      <c r="H1337" s="166" t="s">
        <v>2524</v>
      </c>
      <c r="I1337" s="166" t="s">
        <v>2524</v>
      </c>
      <c r="J1337" s="166" t="s">
        <v>2524</v>
      </c>
      <c r="K1337" s="166" t="s">
        <v>4879</v>
      </c>
      <c r="L1337" s="166" t="s">
        <v>2524</v>
      </c>
      <c r="M1337" s="166">
        <v>90330</v>
      </c>
      <c r="N1337" s="166" t="str">
        <f>_xlfn.IFNA(VLOOKUP($C1337,'20201102 Property'!C:C,1,FALSE),"FR")</f>
        <v>titer koude aggl</v>
      </c>
    </row>
    <row r="1338" spans="1:14" x14ac:dyDescent="0.45">
      <c r="A1338" s="166" t="s">
        <v>4880</v>
      </c>
      <c r="B1338" s="166" t="s">
        <v>6841</v>
      </c>
      <c r="C1338" s="166" t="s">
        <v>6827</v>
      </c>
      <c r="D1338" s="166" t="s">
        <v>185</v>
      </c>
      <c r="E1338" s="166" t="s">
        <v>2524</v>
      </c>
      <c r="F1338" s="166" t="s">
        <v>366</v>
      </c>
      <c r="G1338" s="166" t="s">
        <v>2524</v>
      </c>
      <c r="H1338" s="166" t="s">
        <v>2524</v>
      </c>
      <c r="I1338" s="166" t="s">
        <v>2524</v>
      </c>
      <c r="J1338" s="166" t="s">
        <v>2524</v>
      </c>
      <c r="K1338" s="166" t="s">
        <v>4880</v>
      </c>
      <c r="L1338" s="166" t="s">
        <v>2524</v>
      </c>
      <c r="M1338" s="166">
        <v>90375</v>
      </c>
      <c r="N1338" s="166" t="str">
        <f>_xlfn.IFNA(VLOOKUP($C1338,'20201102 Property'!C:C,1,FALSE),"FR")</f>
        <v>titer koude aggl</v>
      </c>
    </row>
    <row r="1339" spans="1:14" x14ac:dyDescent="0.45">
      <c r="A1339" s="166" t="s">
        <v>4881</v>
      </c>
      <c r="B1339" s="166" t="s">
        <v>6842</v>
      </c>
      <c r="C1339" s="166" t="s">
        <v>6827</v>
      </c>
      <c r="D1339" s="166" t="s">
        <v>185</v>
      </c>
      <c r="E1339" s="166" t="s">
        <v>2524</v>
      </c>
      <c r="F1339" s="166" t="s">
        <v>366</v>
      </c>
      <c r="G1339" s="166" t="s">
        <v>2524</v>
      </c>
      <c r="H1339" s="166" t="s">
        <v>2524</v>
      </c>
      <c r="I1339" s="166" t="s">
        <v>2524</v>
      </c>
      <c r="J1339" s="166" t="s">
        <v>2524</v>
      </c>
      <c r="K1339" s="166" t="s">
        <v>4881</v>
      </c>
      <c r="L1339" s="166" t="s">
        <v>2524</v>
      </c>
      <c r="M1339" s="166">
        <v>90345</v>
      </c>
      <c r="N1339" s="166" t="str">
        <f>_xlfn.IFNA(VLOOKUP($C1339,'20201102 Property'!C:C,1,FALSE),"FR")</f>
        <v>titer koude aggl</v>
      </c>
    </row>
    <row r="1340" spans="1:14" x14ac:dyDescent="0.45">
      <c r="A1340" s="166" t="s">
        <v>4882</v>
      </c>
      <c r="B1340" s="166" t="s">
        <v>6843</v>
      </c>
      <c r="C1340" s="166" t="s">
        <v>6827</v>
      </c>
      <c r="D1340" s="166" t="s">
        <v>185</v>
      </c>
      <c r="E1340" s="166" t="s">
        <v>2524</v>
      </c>
      <c r="F1340" s="166" t="s">
        <v>366</v>
      </c>
      <c r="G1340" s="166" t="s">
        <v>2524</v>
      </c>
      <c r="H1340" s="166" t="s">
        <v>2524</v>
      </c>
      <c r="I1340" s="166" t="s">
        <v>2524</v>
      </c>
      <c r="J1340" s="166" t="s">
        <v>2524</v>
      </c>
      <c r="K1340" s="166" t="s">
        <v>4882</v>
      </c>
      <c r="L1340" s="166" t="s">
        <v>2524</v>
      </c>
      <c r="M1340" s="166">
        <v>90390</v>
      </c>
      <c r="N1340" s="166" t="str">
        <f>_xlfn.IFNA(VLOOKUP($C1340,'20201102 Property'!C:C,1,FALSE),"FR")</f>
        <v>titer koude aggl</v>
      </c>
    </row>
    <row r="1341" spans="1:14" x14ac:dyDescent="0.45">
      <c r="A1341" s="166" t="s">
        <v>4883</v>
      </c>
      <c r="B1341" s="166" t="s">
        <v>6844</v>
      </c>
      <c r="C1341" s="166" t="s">
        <v>6827</v>
      </c>
      <c r="D1341" s="166" t="s">
        <v>185</v>
      </c>
      <c r="E1341" s="166" t="s">
        <v>2524</v>
      </c>
      <c r="F1341" s="166" t="s">
        <v>366</v>
      </c>
      <c r="G1341" s="166" t="s">
        <v>2524</v>
      </c>
      <c r="H1341" s="166" t="s">
        <v>2524</v>
      </c>
      <c r="I1341" s="166" t="s">
        <v>2524</v>
      </c>
      <c r="J1341" s="166" t="s">
        <v>2524</v>
      </c>
      <c r="K1341" s="166" t="s">
        <v>4883</v>
      </c>
      <c r="L1341" s="166" t="s">
        <v>2524</v>
      </c>
      <c r="M1341" s="166">
        <v>90360</v>
      </c>
      <c r="N1341" s="166" t="str">
        <f>_xlfn.IFNA(VLOOKUP($C1341,'20201102 Property'!C:C,1,FALSE),"FR")</f>
        <v>titer koude aggl</v>
      </c>
    </row>
    <row r="1342" spans="1:14" x14ac:dyDescent="0.45">
      <c r="A1342" s="166" t="s">
        <v>4884</v>
      </c>
      <c r="B1342" s="166" t="s">
        <v>6845</v>
      </c>
      <c r="C1342" s="166" t="s">
        <v>6827</v>
      </c>
      <c r="D1342" s="166" t="s">
        <v>185</v>
      </c>
      <c r="E1342" s="166" t="s">
        <v>2524</v>
      </c>
      <c r="F1342" s="166" t="s">
        <v>366</v>
      </c>
      <c r="G1342" s="166" t="s">
        <v>2524</v>
      </c>
      <c r="H1342" s="166" t="s">
        <v>2524</v>
      </c>
      <c r="I1342" s="166" t="s">
        <v>2524</v>
      </c>
      <c r="J1342" s="166" t="s">
        <v>2524</v>
      </c>
      <c r="K1342" s="166" t="s">
        <v>4884</v>
      </c>
      <c r="L1342" s="166" t="s">
        <v>2524</v>
      </c>
      <c r="M1342" s="166">
        <v>90405</v>
      </c>
      <c r="N1342" s="166" t="str">
        <f>_xlfn.IFNA(VLOOKUP($C1342,'20201102 Property'!C:C,1,FALSE),"FR")</f>
        <v>titer koude aggl</v>
      </c>
    </row>
    <row r="1343" spans="1:14" x14ac:dyDescent="0.45">
      <c r="A1343" s="166" t="s">
        <v>8606</v>
      </c>
      <c r="B1343" s="166" t="s">
        <v>8775</v>
      </c>
      <c r="C1343" s="166" t="s">
        <v>8776</v>
      </c>
      <c r="D1343" s="166" t="s">
        <v>185</v>
      </c>
      <c r="E1343" s="166" t="s">
        <v>2524</v>
      </c>
      <c r="F1343" s="166" t="s">
        <v>2798</v>
      </c>
      <c r="G1343" s="166" t="s">
        <v>2524</v>
      </c>
      <c r="H1343" s="166" t="s">
        <v>2524</v>
      </c>
      <c r="I1343" s="166" t="s">
        <v>2524</v>
      </c>
      <c r="J1343" s="166" t="s">
        <v>8659</v>
      </c>
      <c r="K1343" s="166" t="s">
        <v>8606</v>
      </c>
      <c r="L1343" s="166" t="s">
        <v>2524</v>
      </c>
      <c r="M1343" s="166">
        <v>7931474</v>
      </c>
      <c r="N1343" s="166" t="str">
        <f>_xlfn.IFNA(VLOOKUP($C1343,'20201102 Property'!C:C,1,FALSE),"FR")</f>
        <v>flowcytometrische kruisproef met B cellen bij donor</v>
      </c>
    </row>
    <row r="1344" spans="1:14" x14ac:dyDescent="0.45">
      <c r="A1344" s="166" t="s">
        <v>8605</v>
      </c>
      <c r="B1344" s="166" t="s">
        <v>8777</v>
      </c>
      <c r="C1344" s="166" t="s">
        <v>8778</v>
      </c>
      <c r="D1344" s="166" t="s">
        <v>185</v>
      </c>
      <c r="E1344" s="166" t="s">
        <v>2524</v>
      </c>
      <c r="F1344" s="166" t="s">
        <v>366</v>
      </c>
      <c r="G1344" s="166" t="s">
        <v>2524</v>
      </c>
      <c r="H1344" s="166" t="s">
        <v>2524</v>
      </c>
      <c r="I1344" s="166" t="s">
        <v>2524</v>
      </c>
      <c r="J1344" s="166" t="s">
        <v>8660</v>
      </c>
      <c r="K1344" s="166" t="s">
        <v>8605</v>
      </c>
      <c r="L1344" s="166" t="s">
        <v>2524</v>
      </c>
      <c r="M1344" s="166">
        <v>7931465</v>
      </c>
      <c r="N1344" s="166" t="str">
        <f>_xlfn.IFNA(VLOOKUP($C1344,'20201102 Property'!C:C,1,FALSE),"FR")</f>
        <v>flowcytometrische kruisproef met T cellen bij donor</v>
      </c>
    </row>
    <row r="1345" spans="1:14" hidden="1" x14ac:dyDescent="0.45">
      <c r="A1345" s="166" t="s">
        <v>2206</v>
      </c>
      <c r="B1345" s="166" t="s">
        <v>5039</v>
      </c>
      <c r="C1345" s="166" t="s">
        <v>4885</v>
      </c>
      <c r="D1345" s="166" t="s">
        <v>185</v>
      </c>
      <c r="E1345" s="166" t="s">
        <v>2524</v>
      </c>
      <c r="F1345" s="166" t="s">
        <v>2798</v>
      </c>
      <c r="G1345" s="166" t="s">
        <v>2524</v>
      </c>
      <c r="H1345" s="166" t="s">
        <v>2524</v>
      </c>
      <c r="I1345" s="166" t="s">
        <v>2524</v>
      </c>
      <c r="J1345" s="166" t="s">
        <v>8517</v>
      </c>
      <c r="K1345" s="166" t="s">
        <v>2206</v>
      </c>
      <c r="L1345" s="166" t="s">
        <v>2524</v>
      </c>
      <c r="M1345" s="166">
        <v>9410</v>
      </c>
      <c r="N1345" s="166" t="str">
        <f>_xlfn.IFNA(VLOOKUP($C1345,'20201102 Property'!C:C,1,FALSE),"FR")</f>
        <v>FR</v>
      </c>
    </row>
    <row r="1346" spans="1:14" x14ac:dyDescent="0.45">
      <c r="A1346" s="166" t="s">
        <v>4886</v>
      </c>
      <c r="B1346" s="166" t="s">
        <v>6846</v>
      </c>
      <c r="C1346" s="166" t="s">
        <v>6847</v>
      </c>
      <c r="D1346" s="166" t="s">
        <v>185</v>
      </c>
      <c r="E1346" s="166" t="s">
        <v>2524</v>
      </c>
      <c r="F1346" s="166" t="s">
        <v>366</v>
      </c>
      <c r="G1346" s="166" t="s">
        <v>2524</v>
      </c>
      <c r="H1346" s="166" t="s">
        <v>2524</v>
      </c>
      <c r="I1346" s="166" t="s">
        <v>2524</v>
      </c>
      <c r="J1346" s="166" t="s">
        <v>2524</v>
      </c>
      <c r="K1346" s="166" t="s">
        <v>4886</v>
      </c>
      <c r="L1346" s="166" t="s">
        <v>2524</v>
      </c>
      <c r="M1346" s="166">
        <v>146796</v>
      </c>
      <c r="N1346" s="166" t="str">
        <f>_xlfn.IFNA(VLOOKUP($C1346,'20201102 Property'!C:C,1,FALSE),"FR")</f>
        <v xml:space="preserve">KA foetale cel 1 </v>
      </c>
    </row>
    <row r="1347" spans="1:14" x14ac:dyDescent="0.45">
      <c r="A1347" s="166" t="s">
        <v>4887</v>
      </c>
      <c r="B1347" s="166" t="s">
        <v>6848</v>
      </c>
      <c r="C1347" s="166" t="s">
        <v>6849</v>
      </c>
      <c r="D1347" s="166" t="s">
        <v>185</v>
      </c>
      <c r="E1347" s="166" t="s">
        <v>2524</v>
      </c>
      <c r="F1347" s="166" t="s">
        <v>366</v>
      </c>
      <c r="G1347" s="166" t="s">
        <v>2524</v>
      </c>
      <c r="H1347" s="166" t="s">
        <v>2524</v>
      </c>
      <c r="I1347" s="166" t="s">
        <v>2524</v>
      </c>
      <c r="J1347" s="166" t="s">
        <v>2524</v>
      </c>
      <c r="K1347" s="166" t="s">
        <v>4887</v>
      </c>
      <c r="L1347" s="166" t="s">
        <v>2524</v>
      </c>
      <c r="M1347" s="166">
        <v>146800</v>
      </c>
      <c r="N1347" s="166" t="str">
        <f>_xlfn.IFNA(VLOOKUP($C1347,'20201102 Property'!C:C,1,FALSE),"FR")</f>
        <v>KA Foetale cel 2</v>
      </c>
    </row>
    <row r="1348" spans="1:14" x14ac:dyDescent="0.45">
      <c r="A1348" s="166" t="s">
        <v>4888</v>
      </c>
      <c r="B1348" s="166" t="s">
        <v>6850</v>
      </c>
      <c r="C1348" s="166" t="s">
        <v>6851</v>
      </c>
      <c r="D1348" s="166" t="s">
        <v>185</v>
      </c>
      <c r="E1348" s="166" t="s">
        <v>2524</v>
      </c>
      <c r="F1348" s="166" t="s">
        <v>366</v>
      </c>
      <c r="G1348" s="166" t="s">
        <v>2524</v>
      </c>
      <c r="H1348" s="166" t="s">
        <v>2524</v>
      </c>
      <c r="I1348" s="166" t="s">
        <v>2524</v>
      </c>
      <c r="J1348" s="166" t="s">
        <v>2524</v>
      </c>
      <c r="K1348" s="166" t="s">
        <v>4888</v>
      </c>
      <c r="L1348" s="166" t="s">
        <v>2524</v>
      </c>
      <c r="M1348" s="166">
        <v>146804</v>
      </c>
      <c r="N1348" s="166" t="str">
        <f>_xlfn.IFNA(VLOOKUP($C1348,'20201102 Property'!C:C,1,FALSE),"FR")</f>
        <v>KA Foetale cel 3</v>
      </c>
    </row>
    <row r="1349" spans="1:14" x14ac:dyDescent="0.45">
      <c r="A1349" s="166" t="s">
        <v>4889</v>
      </c>
      <c r="B1349" s="166" t="s">
        <v>6852</v>
      </c>
      <c r="C1349" s="166" t="s">
        <v>6853</v>
      </c>
      <c r="D1349" s="166" t="s">
        <v>1246</v>
      </c>
      <c r="F1349" s="166" t="s">
        <v>366</v>
      </c>
      <c r="G1349" s="166" t="s">
        <v>2524</v>
      </c>
      <c r="H1349" s="166" t="s">
        <v>2524</v>
      </c>
      <c r="I1349" s="166" t="s">
        <v>2524</v>
      </c>
      <c r="J1349" s="166" t="s">
        <v>2524</v>
      </c>
      <c r="K1349" s="166" t="s">
        <v>4889</v>
      </c>
      <c r="L1349" s="166" t="s">
        <v>2524</v>
      </c>
      <c r="M1349" s="166">
        <v>5130</v>
      </c>
      <c r="N1349" s="166" t="str">
        <f>_xlfn.IFNA(VLOOKUP($C1349,'20201102 Property'!C:C,1,FALSE),"FR")</f>
        <v>Geteld aantal foetale rode bloedcellen</v>
      </c>
    </row>
    <row r="1350" spans="1:14" x14ac:dyDescent="0.45">
      <c r="A1350" s="166" t="s">
        <v>4890</v>
      </c>
      <c r="B1350" s="166" t="s">
        <v>4890</v>
      </c>
      <c r="C1350" s="166" t="s">
        <v>6854</v>
      </c>
      <c r="D1350" s="166" t="s">
        <v>185</v>
      </c>
      <c r="E1350" s="166" t="s">
        <v>2524</v>
      </c>
      <c r="F1350" s="166" t="s">
        <v>366</v>
      </c>
      <c r="G1350" s="166" t="s">
        <v>2524</v>
      </c>
      <c r="H1350" s="166" t="s">
        <v>2524</v>
      </c>
      <c r="I1350" s="166" t="s">
        <v>2524</v>
      </c>
      <c r="J1350" s="166" t="s">
        <v>2524</v>
      </c>
      <c r="K1350" s="166" t="s">
        <v>4890</v>
      </c>
      <c r="L1350" s="166" t="s">
        <v>2524</v>
      </c>
      <c r="M1350" s="166">
        <v>22068</v>
      </c>
      <c r="N1350" s="166" t="str">
        <f>_xlfn.IFNA(VLOOKUP($C1350,'20201102 Property'!C:C,1,FALSE),"FR")</f>
        <v>Donoropvolging  (dag+1)</v>
      </c>
    </row>
    <row r="1351" spans="1:14" x14ac:dyDescent="0.45">
      <c r="A1351" s="166" t="s">
        <v>4891</v>
      </c>
      <c r="B1351" s="166" t="s">
        <v>4891</v>
      </c>
      <c r="C1351" s="166" t="s">
        <v>6855</v>
      </c>
      <c r="D1351" s="166" t="s">
        <v>185</v>
      </c>
      <c r="E1351" s="166" t="s">
        <v>2524</v>
      </c>
      <c r="F1351" s="166" t="s">
        <v>366</v>
      </c>
      <c r="G1351" s="166" t="s">
        <v>2524</v>
      </c>
      <c r="H1351" s="166" t="s">
        <v>2524</v>
      </c>
      <c r="I1351" s="166" t="s">
        <v>2524</v>
      </c>
      <c r="J1351" s="166" t="s">
        <v>2524</v>
      </c>
      <c r="K1351" s="166" t="s">
        <v>4891</v>
      </c>
      <c r="L1351" s="166" t="s">
        <v>2524</v>
      </c>
      <c r="M1351" s="166">
        <v>22071</v>
      </c>
      <c r="N1351" s="166" t="str">
        <f>_xlfn.IFNA(VLOOKUP($C1351,'20201102 Property'!C:C,1,FALSE),"FR")</f>
        <v>Donoropvolging (dag+10)</v>
      </c>
    </row>
    <row r="1352" spans="1:14" x14ac:dyDescent="0.45">
      <c r="A1352" s="166" t="s">
        <v>4892</v>
      </c>
      <c r="B1352" s="166" t="s">
        <v>4892</v>
      </c>
      <c r="C1352" s="166" t="s">
        <v>6856</v>
      </c>
      <c r="D1352" s="166" t="s">
        <v>1357</v>
      </c>
      <c r="E1352" s="166" t="s">
        <v>2524</v>
      </c>
      <c r="F1352" s="166" t="s">
        <v>366</v>
      </c>
      <c r="G1352" s="166" t="s">
        <v>2524</v>
      </c>
      <c r="H1352" s="166" t="s">
        <v>2524</v>
      </c>
      <c r="I1352" s="166" t="s">
        <v>2524</v>
      </c>
      <c r="J1352" s="166" t="s">
        <v>2524</v>
      </c>
      <c r="K1352" s="166" t="s">
        <v>4892</v>
      </c>
      <c r="L1352" s="166" t="s">
        <v>2524</v>
      </c>
      <c r="M1352" s="166">
        <v>3432836</v>
      </c>
      <c r="N1352" s="166" t="str">
        <f>_xlfn.IFNA(VLOOKUP($C1352,'20201102 Property'!C:C,1,FALSE),"FR")</f>
        <v>Reagens FST</v>
      </c>
    </row>
    <row r="1353" spans="1:14" x14ac:dyDescent="0.45">
      <c r="A1353" s="166" t="s">
        <v>3157</v>
      </c>
      <c r="B1353" s="166" t="s">
        <v>3157</v>
      </c>
      <c r="C1353" s="166" t="s">
        <v>7968</v>
      </c>
      <c r="D1353" s="166" t="s">
        <v>185</v>
      </c>
      <c r="E1353" s="166" t="s">
        <v>2524</v>
      </c>
      <c r="F1353" s="166" t="s">
        <v>2798</v>
      </c>
      <c r="G1353" s="166" t="s">
        <v>2524</v>
      </c>
      <c r="H1353" s="166" t="s">
        <v>8851</v>
      </c>
      <c r="I1353" s="166" t="s">
        <v>2524</v>
      </c>
      <c r="J1353" s="166" t="s">
        <v>3158</v>
      </c>
      <c r="K1353" s="166" t="s">
        <v>3157</v>
      </c>
      <c r="L1353" s="166" t="s">
        <v>2524</v>
      </c>
      <c r="M1353" s="166">
        <v>7289411</v>
      </c>
      <c r="N1353" s="166" t="str">
        <f>_xlfn.IFNA(VLOOKUP($C1353,'20201102 Property'!C:C,1,FALSE),"FR")</f>
        <v>Fy3 Antigeen</v>
      </c>
    </row>
    <row r="1354" spans="1:14" x14ac:dyDescent="0.45">
      <c r="A1354" s="166" t="s">
        <v>3155</v>
      </c>
      <c r="B1354" s="166" t="s">
        <v>3155</v>
      </c>
      <c r="C1354" s="166" t="s">
        <v>7981</v>
      </c>
      <c r="D1354" s="166" t="s">
        <v>185</v>
      </c>
      <c r="E1354" s="166" t="s">
        <v>2524</v>
      </c>
      <c r="F1354" s="166" t="s">
        <v>2798</v>
      </c>
      <c r="G1354" s="166" t="s">
        <v>2524</v>
      </c>
      <c r="H1354" s="166" t="s">
        <v>2524</v>
      </c>
      <c r="I1354" s="166" t="s">
        <v>2524</v>
      </c>
      <c r="J1354" s="166" t="s">
        <v>3156</v>
      </c>
      <c r="K1354" s="166" t="s">
        <v>3155</v>
      </c>
      <c r="L1354" s="166" t="s">
        <v>2524</v>
      </c>
      <c r="M1354" s="166">
        <v>7289614</v>
      </c>
      <c r="N1354" s="166" t="str">
        <f>_xlfn.IFNA(VLOOKUP($C1354,'20201102 Property'!C:C,1,FALSE),"FR")</f>
        <v>Fy3 reactie</v>
      </c>
    </row>
    <row r="1355" spans="1:14" x14ac:dyDescent="0.45">
      <c r="A1355" s="166" t="s">
        <v>3161</v>
      </c>
      <c r="B1355" s="166" t="s">
        <v>3161</v>
      </c>
      <c r="C1355" s="166" t="s">
        <v>7969</v>
      </c>
      <c r="D1355" s="166" t="s">
        <v>185</v>
      </c>
      <c r="E1355" s="166" t="s">
        <v>2524</v>
      </c>
      <c r="F1355" s="166" t="s">
        <v>2798</v>
      </c>
      <c r="G1355" s="166" t="s">
        <v>2524</v>
      </c>
      <c r="H1355" s="166" t="s">
        <v>8851</v>
      </c>
      <c r="I1355" s="166" t="s">
        <v>2524</v>
      </c>
      <c r="J1355" s="166" t="s">
        <v>3162</v>
      </c>
      <c r="K1355" s="166" t="s">
        <v>3161</v>
      </c>
      <c r="L1355" s="166" t="s">
        <v>2524</v>
      </c>
      <c r="M1355" s="166">
        <v>7289444</v>
      </c>
      <c r="N1355" s="166" t="str">
        <f>_xlfn.IFNA(VLOOKUP($C1355,'20201102 Property'!C:C,1,FALSE),"FR")</f>
        <v>Fy5 Antigeen</v>
      </c>
    </row>
    <row r="1356" spans="1:14" x14ac:dyDescent="0.45">
      <c r="A1356" s="166" t="s">
        <v>3159</v>
      </c>
      <c r="B1356" s="166" t="s">
        <v>3159</v>
      </c>
      <c r="C1356" s="166" t="s">
        <v>7982</v>
      </c>
      <c r="D1356" s="166" t="s">
        <v>185</v>
      </c>
      <c r="E1356" s="166" t="s">
        <v>2524</v>
      </c>
      <c r="F1356" s="166" t="s">
        <v>2798</v>
      </c>
      <c r="G1356" s="166" t="s">
        <v>2524</v>
      </c>
      <c r="H1356" s="166" t="s">
        <v>2524</v>
      </c>
      <c r="I1356" s="166" t="s">
        <v>2524</v>
      </c>
      <c r="J1356" s="166" t="s">
        <v>3160</v>
      </c>
      <c r="K1356" s="166" t="s">
        <v>3159</v>
      </c>
      <c r="L1356" s="166" t="s">
        <v>2524</v>
      </c>
      <c r="M1356" s="166">
        <v>7289629</v>
      </c>
      <c r="N1356" s="166" t="str">
        <f>_xlfn.IFNA(VLOOKUP($C1356,'20201102 Property'!C:C,1,FALSE),"FR")</f>
        <v>Fy5 reactie</v>
      </c>
    </row>
    <row r="1357" spans="1:14" hidden="1" x14ac:dyDescent="0.45">
      <c r="A1357" s="166" t="s">
        <v>2126</v>
      </c>
      <c r="B1357" s="166" t="s">
        <v>2126</v>
      </c>
      <c r="C1357" s="166" t="s">
        <v>4893</v>
      </c>
      <c r="D1357" s="166" t="s">
        <v>185</v>
      </c>
      <c r="E1357" s="166" t="s">
        <v>2524</v>
      </c>
      <c r="F1357" s="166" t="s">
        <v>2798</v>
      </c>
      <c r="G1357" s="166" t="s">
        <v>5449</v>
      </c>
      <c r="H1357" s="166" t="s">
        <v>8852</v>
      </c>
      <c r="I1357" s="166" t="s">
        <v>2524</v>
      </c>
      <c r="J1357" s="166" t="s">
        <v>2975</v>
      </c>
      <c r="K1357" s="166" t="s">
        <v>2126</v>
      </c>
      <c r="L1357" s="166" t="s">
        <v>2524</v>
      </c>
      <c r="M1357" s="166">
        <v>3142</v>
      </c>
      <c r="N1357" s="166" t="str">
        <f>_xlfn.IFNA(VLOOKUP($C1357,'20201102 Property'!C:C,1,FALSE),"FR")</f>
        <v>FR</v>
      </c>
    </row>
    <row r="1358" spans="1:14" x14ac:dyDescent="0.45">
      <c r="A1358" s="166" t="s">
        <v>2971</v>
      </c>
      <c r="B1358" s="166" t="s">
        <v>6857</v>
      </c>
      <c r="C1358" s="166" t="s">
        <v>2972</v>
      </c>
      <c r="D1358" s="166" t="s">
        <v>185</v>
      </c>
      <c r="E1358" s="166" t="s">
        <v>2524</v>
      </c>
      <c r="F1358" s="166" t="s">
        <v>2798</v>
      </c>
      <c r="G1358" s="166" t="s">
        <v>5449</v>
      </c>
      <c r="H1358" s="166" t="s">
        <v>2524</v>
      </c>
      <c r="I1358" s="166" t="s">
        <v>2524</v>
      </c>
      <c r="J1358" s="166" t="s">
        <v>2973</v>
      </c>
      <c r="K1358" s="166" t="s">
        <v>2971</v>
      </c>
      <c r="L1358" s="166" t="s">
        <v>2524</v>
      </c>
      <c r="M1358" s="166">
        <v>3203</v>
      </c>
      <c r="N1358" s="166" t="str">
        <f>_xlfn.IFNA(VLOOKUP($C1358,'20201102 Property'!C:C,1,FALSE),"FR")</f>
        <v>fya bepaling</v>
      </c>
    </row>
    <row r="1359" spans="1:14" hidden="1" x14ac:dyDescent="0.45">
      <c r="A1359" s="166" t="s">
        <v>135</v>
      </c>
      <c r="B1359" s="166" t="s">
        <v>6858</v>
      </c>
      <c r="C1359" s="166" t="s">
        <v>4893</v>
      </c>
      <c r="D1359" s="166" t="s">
        <v>185</v>
      </c>
      <c r="E1359" s="166" t="s">
        <v>2524</v>
      </c>
      <c r="F1359" s="166" t="s">
        <v>2798</v>
      </c>
      <c r="G1359" s="166" t="s">
        <v>102</v>
      </c>
      <c r="H1359" s="166" t="s">
        <v>8852</v>
      </c>
      <c r="I1359" s="166" t="s">
        <v>2524</v>
      </c>
      <c r="J1359" s="166" t="s">
        <v>1920</v>
      </c>
      <c r="K1359" s="166" t="s">
        <v>135</v>
      </c>
      <c r="L1359" s="166" t="s">
        <v>2524</v>
      </c>
      <c r="M1359" s="166">
        <v>1477978</v>
      </c>
      <c r="N1359" s="166" t="str">
        <f>_xlfn.IFNA(VLOOKUP($C1359,'20201102 Property'!C:C,1,FALSE),"FR")</f>
        <v>FR</v>
      </c>
    </row>
    <row r="1360" spans="1:14" hidden="1" x14ac:dyDescent="0.45">
      <c r="A1360" s="166" t="s">
        <v>1449</v>
      </c>
      <c r="B1360" s="166" t="s">
        <v>6859</v>
      </c>
      <c r="C1360" s="166" t="s">
        <v>4893</v>
      </c>
      <c r="D1360" s="166" t="s">
        <v>185</v>
      </c>
      <c r="E1360" s="166" t="s">
        <v>2524</v>
      </c>
      <c r="F1360" s="166" t="s">
        <v>2798</v>
      </c>
      <c r="G1360" s="166" t="s">
        <v>102</v>
      </c>
      <c r="H1360" s="166" t="s">
        <v>8852</v>
      </c>
      <c r="I1360" s="166" t="s">
        <v>2524</v>
      </c>
      <c r="J1360" s="166" t="s">
        <v>1921</v>
      </c>
      <c r="K1360" s="166" t="s">
        <v>1449</v>
      </c>
      <c r="L1360" s="166" t="s">
        <v>2524</v>
      </c>
      <c r="M1360" s="166">
        <v>3225293</v>
      </c>
      <c r="N1360" s="166" t="str">
        <f>_xlfn.IFNA(VLOOKUP($C1360,'20201102 Property'!C:C,1,FALSE),"FR")</f>
        <v>FR</v>
      </c>
    </row>
    <row r="1361" spans="1:14" x14ac:dyDescent="0.45">
      <c r="A1361" s="166" t="s">
        <v>1436</v>
      </c>
      <c r="B1361" s="166" t="s">
        <v>6860</v>
      </c>
      <c r="C1361" s="166" t="s">
        <v>1578</v>
      </c>
      <c r="D1361" s="166" t="s">
        <v>185</v>
      </c>
      <c r="E1361" s="166" t="s">
        <v>2524</v>
      </c>
      <c r="F1361" s="166" t="s">
        <v>2798</v>
      </c>
      <c r="G1361" s="166" t="s">
        <v>2524</v>
      </c>
      <c r="H1361" s="166" t="s">
        <v>2524</v>
      </c>
      <c r="I1361" s="166" t="s">
        <v>2524</v>
      </c>
      <c r="J1361" s="166" t="s">
        <v>1891</v>
      </c>
      <c r="K1361" s="166" t="s">
        <v>1436</v>
      </c>
      <c r="L1361" s="166" t="s">
        <v>2524</v>
      </c>
      <c r="M1361" s="166">
        <v>3222360</v>
      </c>
      <c r="N1361" s="166" t="str">
        <f>_xlfn.IFNA(VLOOKUP($C1361,'20201102 Property'!C:C,1,FALSE),"FR")</f>
        <v>Fya STAT conclusie fenotype (Duffy)</v>
      </c>
    </row>
    <row r="1362" spans="1:14" x14ac:dyDescent="0.45">
      <c r="A1362" s="166" t="s">
        <v>1429</v>
      </c>
      <c r="B1362" s="166" t="s">
        <v>6861</v>
      </c>
      <c r="C1362" s="166" t="s">
        <v>6862</v>
      </c>
      <c r="D1362" s="166" t="s">
        <v>185</v>
      </c>
      <c r="E1362" s="166" t="s">
        <v>2524</v>
      </c>
      <c r="F1362" s="166" t="s">
        <v>2798</v>
      </c>
      <c r="G1362" s="166" t="s">
        <v>2524</v>
      </c>
      <c r="H1362" s="166" t="s">
        <v>2524</v>
      </c>
      <c r="I1362" s="166" t="s">
        <v>2524</v>
      </c>
      <c r="J1362" s="166" t="s">
        <v>1890</v>
      </c>
      <c r="K1362" s="166" t="s">
        <v>1429</v>
      </c>
      <c r="L1362" s="166" t="s">
        <v>2524</v>
      </c>
      <c r="M1362" s="166">
        <v>3222351</v>
      </c>
      <c r="N1362" s="166" t="str">
        <f>_xlfn.IFNA(VLOOKUP($C1362,'20201102 Property'!C:C,1,FALSE),"FR")</f>
        <v>Fya STAT bep. genotype (Duffy)</v>
      </c>
    </row>
    <row r="1363" spans="1:14" hidden="1" x14ac:dyDescent="0.45">
      <c r="A1363" s="166" t="s">
        <v>2127</v>
      </c>
      <c r="B1363" s="166" t="s">
        <v>2127</v>
      </c>
      <c r="C1363" s="166" t="s">
        <v>4894</v>
      </c>
      <c r="D1363" s="166" t="s">
        <v>185</v>
      </c>
      <c r="E1363" s="166" t="s">
        <v>2524</v>
      </c>
      <c r="F1363" s="166" t="s">
        <v>2798</v>
      </c>
      <c r="G1363" s="166" t="s">
        <v>5449</v>
      </c>
      <c r="H1363" s="166" t="s">
        <v>8852</v>
      </c>
      <c r="I1363" s="166" t="s">
        <v>2524</v>
      </c>
      <c r="J1363" s="166" t="s">
        <v>2980</v>
      </c>
      <c r="K1363" s="166" t="s">
        <v>2127</v>
      </c>
      <c r="L1363" s="166" t="s">
        <v>2524</v>
      </c>
      <c r="M1363" s="166">
        <v>3145</v>
      </c>
      <c r="N1363" s="166" t="str">
        <f>_xlfn.IFNA(VLOOKUP($C1363,'20201102 Property'!C:C,1,FALSE),"FR")</f>
        <v>FR</v>
      </c>
    </row>
    <row r="1364" spans="1:14" x14ac:dyDescent="0.45">
      <c r="A1364" s="166" t="s">
        <v>2976</v>
      </c>
      <c r="B1364" s="166" t="s">
        <v>6863</v>
      </c>
      <c r="C1364" s="166" t="s">
        <v>2977</v>
      </c>
      <c r="D1364" s="166" t="s">
        <v>185</v>
      </c>
      <c r="E1364" s="166" t="s">
        <v>2524</v>
      </c>
      <c r="F1364" s="166" t="s">
        <v>2798</v>
      </c>
      <c r="G1364" s="166" t="s">
        <v>5449</v>
      </c>
      <c r="H1364" s="166" t="s">
        <v>2524</v>
      </c>
      <c r="I1364" s="166" t="s">
        <v>2524</v>
      </c>
      <c r="J1364" s="166" t="s">
        <v>2978</v>
      </c>
      <c r="K1364" s="166" t="s">
        <v>2976</v>
      </c>
      <c r="L1364" s="166" t="s">
        <v>2524</v>
      </c>
      <c r="M1364" s="166">
        <v>3207</v>
      </c>
      <c r="N1364" s="166" t="str">
        <f>_xlfn.IFNA(VLOOKUP($C1364,'20201102 Property'!C:C,1,FALSE),"FR")</f>
        <v>Fyb bepaling</v>
      </c>
    </row>
    <row r="1365" spans="1:14" hidden="1" x14ac:dyDescent="0.45">
      <c r="A1365" s="166" t="s">
        <v>136</v>
      </c>
      <c r="B1365" s="166" t="s">
        <v>6864</v>
      </c>
      <c r="C1365" s="166" t="s">
        <v>4894</v>
      </c>
      <c r="D1365" s="166" t="s">
        <v>185</v>
      </c>
      <c r="E1365" s="166" t="s">
        <v>2524</v>
      </c>
      <c r="F1365" s="166" t="s">
        <v>2798</v>
      </c>
      <c r="G1365" s="166" t="s">
        <v>102</v>
      </c>
      <c r="H1365" s="166" t="s">
        <v>8852</v>
      </c>
      <c r="I1365" s="166" t="s">
        <v>2524</v>
      </c>
      <c r="J1365" s="166" t="s">
        <v>1922</v>
      </c>
      <c r="K1365" s="166" t="s">
        <v>136</v>
      </c>
      <c r="L1365" s="166" t="s">
        <v>2524</v>
      </c>
      <c r="M1365" s="166">
        <v>1477999</v>
      </c>
      <c r="N1365" s="166" t="str">
        <f>_xlfn.IFNA(VLOOKUP($C1365,'20201102 Property'!C:C,1,FALSE),"FR")</f>
        <v>FR</v>
      </c>
    </row>
    <row r="1366" spans="1:14" hidden="1" x14ac:dyDescent="0.45">
      <c r="A1366" s="166" t="s">
        <v>1450</v>
      </c>
      <c r="B1366" s="166" t="s">
        <v>6865</v>
      </c>
      <c r="C1366" s="166" t="s">
        <v>4893</v>
      </c>
      <c r="D1366" s="166" t="s">
        <v>185</v>
      </c>
      <c r="E1366" s="166" t="s">
        <v>2524</v>
      </c>
      <c r="F1366" s="166" t="s">
        <v>2798</v>
      </c>
      <c r="G1366" s="166" t="s">
        <v>102</v>
      </c>
      <c r="H1366" s="166" t="s">
        <v>8852</v>
      </c>
      <c r="I1366" s="166" t="s">
        <v>2524</v>
      </c>
      <c r="J1366" s="166" t="s">
        <v>1924</v>
      </c>
      <c r="K1366" s="166" t="s">
        <v>1450</v>
      </c>
      <c r="L1366" s="166" t="s">
        <v>2524</v>
      </c>
      <c r="M1366" s="166">
        <v>3225299</v>
      </c>
      <c r="N1366" s="166" t="str">
        <f>_xlfn.IFNA(VLOOKUP($C1366,'20201102 Property'!C:C,1,FALSE),"FR")</f>
        <v>FR</v>
      </c>
    </row>
    <row r="1367" spans="1:14" x14ac:dyDescent="0.45">
      <c r="A1367" s="166" t="s">
        <v>1437</v>
      </c>
      <c r="B1367" s="166" t="s">
        <v>6866</v>
      </c>
      <c r="C1367" s="166" t="s">
        <v>1579</v>
      </c>
      <c r="D1367" s="166" t="s">
        <v>185</v>
      </c>
      <c r="E1367" s="166" t="s">
        <v>2524</v>
      </c>
      <c r="F1367" s="166" t="s">
        <v>2798</v>
      </c>
      <c r="G1367" s="166" t="s">
        <v>2524</v>
      </c>
      <c r="H1367" s="166" t="s">
        <v>2524</v>
      </c>
      <c r="I1367" s="166" t="s">
        <v>2524</v>
      </c>
      <c r="J1367" s="166" t="s">
        <v>1893</v>
      </c>
      <c r="K1367" s="166" t="s">
        <v>1437</v>
      </c>
      <c r="L1367" s="166" t="s">
        <v>2524</v>
      </c>
      <c r="M1367" s="166">
        <v>3222373</v>
      </c>
      <c r="N1367" s="166" t="str">
        <f>_xlfn.IFNA(VLOOKUP($C1367,'20201102 Property'!C:C,1,FALSE),"FR")</f>
        <v>Fyb STAT conclusie fenotype (Duffy)</v>
      </c>
    </row>
    <row r="1368" spans="1:14" x14ac:dyDescent="0.45">
      <c r="A1368" s="166" t="s">
        <v>1430</v>
      </c>
      <c r="B1368" s="166" t="s">
        <v>6867</v>
      </c>
      <c r="C1368" s="166" t="s">
        <v>6868</v>
      </c>
      <c r="D1368" s="166" t="s">
        <v>185</v>
      </c>
      <c r="E1368" s="166" t="s">
        <v>2524</v>
      </c>
      <c r="F1368" s="166" t="s">
        <v>2798</v>
      </c>
      <c r="G1368" s="166" t="s">
        <v>2524</v>
      </c>
      <c r="H1368" s="166" t="s">
        <v>2524</v>
      </c>
      <c r="I1368" s="166" t="s">
        <v>2524</v>
      </c>
      <c r="J1368" s="166" t="s">
        <v>1892</v>
      </c>
      <c r="K1368" s="166" t="s">
        <v>1430</v>
      </c>
      <c r="L1368" s="166" t="s">
        <v>2524</v>
      </c>
      <c r="M1368" s="166">
        <v>3222378</v>
      </c>
      <c r="N1368" s="166" t="str">
        <f>_xlfn.IFNA(VLOOKUP($C1368,'20201102 Property'!C:C,1,FALSE),"FR")</f>
        <v>Fyb STAT bep. genotype (Duffy)</v>
      </c>
    </row>
    <row r="1369" spans="1:14" x14ac:dyDescent="0.45">
      <c r="A1369" s="166" t="s">
        <v>2770</v>
      </c>
      <c r="B1369" s="166" t="s">
        <v>7787</v>
      </c>
      <c r="C1369" s="166" t="s">
        <v>2769</v>
      </c>
      <c r="D1369" s="166" t="s">
        <v>185</v>
      </c>
      <c r="E1369" s="166" t="s">
        <v>2524</v>
      </c>
      <c r="F1369" s="166" t="s">
        <v>2798</v>
      </c>
      <c r="G1369" s="166" t="s">
        <v>2524</v>
      </c>
      <c r="H1369" s="166" t="s">
        <v>8852</v>
      </c>
      <c r="I1369" s="166" t="s">
        <v>2524</v>
      </c>
      <c r="J1369" s="166" t="s">
        <v>2773</v>
      </c>
      <c r="K1369" s="166" t="s">
        <v>7788</v>
      </c>
      <c r="L1369" s="166" t="s">
        <v>2524</v>
      </c>
      <c r="M1369" s="166">
        <v>7099113</v>
      </c>
      <c r="N1369" s="166" t="str">
        <f>_xlfn.IFNA(VLOOKUP($C1369,'20201102 Property'!C:C,1,FALSE),"FR")</f>
        <v>Zwakke Fyb genotype (Duffy)</v>
      </c>
    </row>
    <row r="1370" spans="1:14" x14ac:dyDescent="0.45">
      <c r="A1370" s="166" t="s">
        <v>2771</v>
      </c>
      <c r="B1370" s="166" t="s">
        <v>7789</v>
      </c>
      <c r="C1370" s="166" t="s">
        <v>7790</v>
      </c>
      <c r="D1370" s="166" t="s">
        <v>185</v>
      </c>
      <c r="E1370" s="166" t="s">
        <v>2524</v>
      </c>
      <c r="F1370" s="166" t="s">
        <v>2798</v>
      </c>
      <c r="G1370" s="166" t="s">
        <v>2524</v>
      </c>
      <c r="H1370" s="166" t="s">
        <v>2524</v>
      </c>
      <c r="I1370" s="166" t="s">
        <v>2524</v>
      </c>
      <c r="J1370" s="166" t="s">
        <v>8518</v>
      </c>
      <c r="K1370" s="166" t="s">
        <v>7791</v>
      </c>
      <c r="L1370" s="166" t="s">
        <v>2524</v>
      </c>
      <c r="M1370" s="166">
        <v>7099118</v>
      </c>
      <c r="N1370" s="166" t="str">
        <f>_xlfn.IFNA(VLOOKUP($C1370,'20201102 Property'!C:C,1,FALSE),"FR")</f>
        <v>Zwakke Fyb conclusie fenotype (Duffy)</v>
      </c>
    </row>
    <row r="1371" spans="1:14" x14ac:dyDescent="0.45">
      <c r="A1371" s="166" t="s">
        <v>2772</v>
      </c>
      <c r="B1371" s="166" t="s">
        <v>7792</v>
      </c>
      <c r="C1371" s="166" t="s">
        <v>7793</v>
      </c>
      <c r="D1371" s="166" t="s">
        <v>185</v>
      </c>
      <c r="E1371" s="166" t="s">
        <v>2524</v>
      </c>
      <c r="F1371" s="166" t="s">
        <v>2798</v>
      </c>
      <c r="G1371" s="166" t="s">
        <v>2524</v>
      </c>
      <c r="H1371" s="166" t="s">
        <v>8852</v>
      </c>
      <c r="I1371" s="166" t="s">
        <v>2524</v>
      </c>
      <c r="J1371" s="166" t="s">
        <v>2774</v>
      </c>
      <c r="K1371" s="166" t="s">
        <v>7794</v>
      </c>
      <c r="L1371" s="166" t="s">
        <v>2524</v>
      </c>
      <c r="M1371" s="166">
        <v>7099124</v>
      </c>
      <c r="N1371" s="166" t="str">
        <f>_xlfn.IFNA(VLOOKUP($C1371,'20201102 Property'!C:C,1,FALSE),"FR")</f>
        <v>Fy-GATA genotype (Duffy)</v>
      </c>
    </row>
    <row r="1372" spans="1:14" hidden="1" x14ac:dyDescent="0.45">
      <c r="A1372" s="166" t="s">
        <v>2141</v>
      </c>
      <c r="B1372" s="166" t="s">
        <v>2141</v>
      </c>
      <c r="C1372" s="166" t="s">
        <v>4895</v>
      </c>
      <c r="D1372" s="166" t="s">
        <v>185</v>
      </c>
      <c r="E1372" s="166" t="s">
        <v>2524</v>
      </c>
      <c r="F1372" s="166" t="s">
        <v>2798</v>
      </c>
      <c r="G1372" s="166" t="s">
        <v>5449</v>
      </c>
      <c r="H1372" s="166" t="s">
        <v>8851</v>
      </c>
      <c r="I1372" s="166" t="s">
        <v>2524</v>
      </c>
      <c r="J1372" s="166" t="s">
        <v>3060</v>
      </c>
      <c r="K1372" s="166" t="s">
        <v>2141</v>
      </c>
      <c r="L1372" s="166" t="s">
        <v>2524</v>
      </c>
      <c r="M1372" s="166">
        <v>142396</v>
      </c>
      <c r="N1372" s="166" t="str">
        <f>_xlfn.IFNA(VLOOKUP($C1372,'20201102 Property'!C:C,1,FALSE),"FR")</f>
        <v>FR</v>
      </c>
    </row>
    <row r="1373" spans="1:14" x14ac:dyDescent="0.45">
      <c r="A1373" s="166" t="s">
        <v>3057</v>
      </c>
      <c r="B1373" s="166" t="s">
        <v>6870</v>
      </c>
      <c r="C1373" s="166" t="s">
        <v>3058</v>
      </c>
      <c r="D1373" s="166" t="s">
        <v>185</v>
      </c>
      <c r="E1373" s="166" t="s">
        <v>2524</v>
      </c>
      <c r="F1373" s="166" t="s">
        <v>2798</v>
      </c>
      <c r="G1373" s="166" t="s">
        <v>5449</v>
      </c>
      <c r="H1373" s="166" t="s">
        <v>2524</v>
      </c>
      <c r="I1373" s="166" t="s">
        <v>2524</v>
      </c>
      <c r="J1373" s="166" t="s">
        <v>3059</v>
      </c>
      <c r="K1373" s="166" t="s">
        <v>3056</v>
      </c>
      <c r="L1373" s="166" t="s">
        <v>2524</v>
      </c>
      <c r="M1373" s="166">
        <v>142409</v>
      </c>
      <c r="N1373" s="166" t="str">
        <f>_xlfn.IFNA(VLOOKUP($C1373,'20201102 Property'!C:C,1,FALSE),"FR")</f>
        <v>Ge bepaling</v>
      </c>
    </row>
    <row r="1374" spans="1:14" x14ac:dyDescent="0.45">
      <c r="A1374" s="166" t="s">
        <v>72</v>
      </c>
      <c r="B1374" s="166" t="s">
        <v>6871</v>
      </c>
      <c r="C1374" s="166" t="s">
        <v>6872</v>
      </c>
      <c r="D1374" s="166" t="s">
        <v>1246</v>
      </c>
      <c r="F1374" s="166" t="s">
        <v>366</v>
      </c>
      <c r="G1374" s="166" t="s">
        <v>2524</v>
      </c>
      <c r="H1374" s="166" t="s">
        <v>2524</v>
      </c>
      <c r="I1374" s="166" t="s">
        <v>2524</v>
      </c>
      <c r="J1374" s="166" t="s">
        <v>1845</v>
      </c>
      <c r="K1374" s="166" t="s">
        <v>72</v>
      </c>
      <c r="L1374" s="166" t="s">
        <v>2524</v>
      </c>
      <c r="M1374" s="166">
        <v>1640</v>
      </c>
      <c r="N1374" s="166" t="str">
        <f>_xlfn.IFNA(VLOOKUP($C1374,'20201102 Property'!C:C,1,FALSE),"FR")</f>
        <v>aantal positief</v>
      </c>
    </row>
    <row r="1375" spans="1:14" x14ac:dyDescent="0.45">
      <c r="A1375" s="166" t="s">
        <v>73</v>
      </c>
      <c r="B1375" s="166" t="s">
        <v>6873</v>
      </c>
      <c r="C1375" s="166" t="s">
        <v>1423</v>
      </c>
      <c r="D1375" s="166" t="s">
        <v>185</v>
      </c>
      <c r="E1375" s="166" t="s">
        <v>2524</v>
      </c>
      <c r="F1375" s="166" t="s">
        <v>366</v>
      </c>
      <c r="G1375" s="166" t="s">
        <v>404</v>
      </c>
      <c r="H1375" s="166" t="s">
        <v>8851</v>
      </c>
      <c r="I1375" s="166" t="s">
        <v>8851</v>
      </c>
      <c r="J1375" s="166" t="s">
        <v>1846</v>
      </c>
      <c r="K1375" s="166">
        <v>9094</v>
      </c>
      <c r="L1375" s="166" t="s">
        <v>2524</v>
      </c>
      <c r="M1375" s="166">
        <v>1855</v>
      </c>
      <c r="N1375" s="166" t="str">
        <f>_xlfn.IFNA(VLOOKUP($C1375,'20201102 Property'!C:C,1,FALSE),"FR")</f>
        <v>Ab tegen granulocyten</v>
      </c>
    </row>
    <row r="1376" spans="1:14" hidden="1" x14ac:dyDescent="0.45">
      <c r="A1376" s="166" t="s">
        <v>2157</v>
      </c>
      <c r="B1376" s="166" t="s">
        <v>2157</v>
      </c>
      <c r="C1376" s="166" t="s">
        <v>4896</v>
      </c>
      <c r="D1376" s="166" t="s">
        <v>185</v>
      </c>
      <c r="E1376" s="166" t="s">
        <v>2524</v>
      </c>
      <c r="F1376" s="166" t="s">
        <v>2798</v>
      </c>
      <c r="G1376" s="166" t="s">
        <v>5449</v>
      </c>
      <c r="H1376" s="166" t="s">
        <v>8851</v>
      </c>
      <c r="I1376" s="166" t="s">
        <v>2524</v>
      </c>
      <c r="J1376" s="166" t="s">
        <v>3125</v>
      </c>
      <c r="K1376" s="166" t="s">
        <v>2157</v>
      </c>
      <c r="L1376" s="166" t="s">
        <v>2524</v>
      </c>
      <c r="M1376" s="166">
        <v>280309</v>
      </c>
      <c r="N1376" s="166" t="str">
        <f>_xlfn.IFNA(VLOOKUP($C1376,'20201102 Property'!C:C,1,FALSE),"FR")</f>
        <v>FR</v>
      </c>
    </row>
    <row r="1377" spans="1:14" x14ac:dyDescent="0.45">
      <c r="A1377" s="166" t="s">
        <v>3122</v>
      </c>
      <c r="B1377" s="166" t="s">
        <v>6875</v>
      </c>
      <c r="C1377" s="166" t="s">
        <v>3123</v>
      </c>
      <c r="D1377" s="166" t="s">
        <v>185</v>
      </c>
      <c r="E1377" s="166" t="s">
        <v>2524</v>
      </c>
      <c r="F1377" s="166" t="s">
        <v>2798</v>
      </c>
      <c r="G1377" s="166" t="s">
        <v>5449</v>
      </c>
      <c r="H1377" s="166" t="s">
        <v>2524</v>
      </c>
      <c r="I1377" s="166" t="s">
        <v>2524</v>
      </c>
      <c r="J1377" s="166" t="s">
        <v>3124</v>
      </c>
      <c r="K1377" s="166" t="s">
        <v>3122</v>
      </c>
      <c r="L1377" s="166" t="s">
        <v>2524</v>
      </c>
      <c r="M1377" s="166">
        <v>280313</v>
      </c>
      <c r="N1377" s="166" t="str">
        <f>_xlfn.IFNA(VLOOKUP($C1377,'20201102 Property'!C:C,1,FALSE),"FR")</f>
        <v>Gregory bepaling</v>
      </c>
    </row>
    <row r="1378" spans="1:14" hidden="1" x14ac:dyDescent="0.45">
      <c r="A1378" s="166" t="s">
        <v>2025</v>
      </c>
      <c r="B1378" s="166" t="s">
        <v>2025</v>
      </c>
      <c r="C1378" s="166" t="s">
        <v>4897</v>
      </c>
      <c r="D1378" s="166" t="s">
        <v>185</v>
      </c>
      <c r="E1378" s="166" t="s">
        <v>2524</v>
      </c>
      <c r="F1378" s="166" t="s">
        <v>2798</v>
      </c>
      <c r="G1378" s="166" t="s">
        <v>5449</v>
      </c>
      <c r="H1378" s="166" t="s">
        <v>8851</v>
      </c>
      <c r="I1378" s="166" t="s">
        <v>2524</v>
      </c>
      <c r="J1378" s="166" t="s">
        <v>3135</v>
      </c>
      <c r="K1378" s="166" t="s">
        <v>3133</v>
      </c>
      <c r="L1378" s="166" t="s">
        <v>2524</v>
      </c>
      <c r="M1378" s="166">
        <v>887796</v>
      </c>
      <c r="N1378" s="166" t="str">
        <f>_xlfn.IFNA(VLOOKUP($C1378,'20201102 Property'!C:C,1,FALSE),"FR")</f>
        <v>FR</v>
      </c>
    </row>
    <row r="1379" spans="1:14" x14ac:dyDescent="0.45">
      <c r="A1379" s="166" t="s">
        <v>4898</v>
      </c>
      <c r="B1379" s="166" t="s">
        <v>6876</v>
      </c>
      <c r="C1379" s="166" t="s">
        <v>6877</v>
      </c>
      <c r="D1379" s="166" t="s">
        <v>185</v>
      </c>
      <c r="E1379" s="166" t="s">
        <v>2524</v>
      </c>
      <c r="F1379" s="166" t="s">
        <v>366</v>
      </c>
      <c r="G1379" s="166" t="s">
        <v>6878</v>
      </c>
      <c r="H1379" s="166" t="s">
        <v>2524</v>
      </c>
      <c r="I1379" s="166" t="s">
        <v>2524</v>
      </c>
      <c r="J1379" s="166" t="s">
        <v>2524</v>
      </c>
      <c r="K1379" s="166" t="s">
        <v>4898</v>
      </c>
      <c r="L1379" s="166" t="s">
        <v>2524</v>
      </c>
      <c r="M1379" s="166">
        <v>36548</v>
      </c>
      <c r="N1379" s="166" t="str">
        <f>_xlfn.IFNA(VLOOKUP($C1379,'20201102 Property'!C:C,1,FALSE),"FR")</f>
        <v>PCR for HBV</v>
      </c>
    </row>
    <row r="1380" spans="1:14" x14ac:dyDescent="0.45">
      <c r="A1380" s="166" t="s">
        <v>4899</v>
      </c>
      <c r="B1380" s="166" t="s">
        <v>6879</v>
      </c>
      <c r="C1380" s="166" t="s">
        <v>6880</v>
      </c>
      <c r="D1380" s="166" t="s">
        <v>185</v>
      </c>
      <c r="E1380" s="166" t="s">
        <v>2524</v>
      </c>
      <c r="F1380" s="166" t="s">
        <v>366</v>
      </c>
      <c r="G1380" s="166" t="s">
        <v>6878</v>
      </c>
      <c r="H1380" s="166" t="s">
        <v>2524</v>
      </c>
      <c r="I1380" s="166" t="s">
        <v>2524</v>
      </c>
      <c r="J1380" s="166" t="s">
        <v>2524</v>
      </c>
      <c r="K1380" s="166" t="s">
        <v>4899</v>
      </c>
      <c r="L1380" s="166" t="s">
        <v>2524</v>
      </c>
      <c r="M1380" s="166">
        <v>36539</v>
      </c>
      <c r="N1380" s="166" t="str">
        <f>_xlfn.IFNA(VLOOKUP($C1380,'20201102 Property'!C:C,1,FALSE),"FR")</f>
        <v>PCR for HCV</v>
      </c>
    </row>
    <row r="1381" spans="1:14" hidden="1" x14ac:dyDescent="0.45">
      <c r="A1381" s="166" t="s">
        <v>2191</v>
      </c>
      <c r="B1381" s="166" t="s">
        <v>3352</v>
      </c>
      <c r="C1381" s="166" t="s">
        <v>4900</v>
      </c>
      <c r="D1381" s="166" t="s">
        <v>185</v>
      </c>
      <c r="E1381" s="166" t="s">
        <v>2524</v>
      </c>
      <c r="F1381" s="166" t="s">
        <v>2798</v>
      </c>
      <c r="G1381" s="166" t="s">
        <v>2524</v>
      </c>
      <c r="H1381" s="166" t="s">
        <v>2524</v>
      </c>
      <c r="I1381" s="166" t="s">
        <v>2524</v>
      </c>
      <c r="J1381" s="166" t="s">
        <v>3354</v>
      </c>
      <c r="K1381" s="166" t="s">
        <v>2191</v>
      </c>
      <c r="L1381" s="166" t="s">
        <v>2524</v>
      </c>
      <c r="M1381" s="166">
        <v>1864753</v>
      </c>
      <c r="N1381" s="166" t="str">
        <f>_xlfn.IFNA(VLOOKUP($C1381,'20201102 Property'!C:C,1,FALSE),"FR")</f>
        <v>FR</v>
      </c>
    </row>
    <row r="1382" spans="1:14" x14ac:dyDescent="0.45">
      <c r="A1382" s="166" t="s">
        <v>4901</v>
      </c>
      <c r="B1382" s="166" t="s">
        <v>4901</v>
      </c>
      <c r="C1382" s="166" t="s">
        <v>6882</v>
      </c>
      <c r="D1382" s="166" t="s">
        <v>185</v>
      </c>
      <c r="E1382" s="166" t="s">
        <v>2524</v>
      </c>
      <c r="F1382" s="166" t="s">
        <v>366</v>
      </c>
      <c r="G1382" s="166" t="s">
        <v>2524</v>
      </c>
      <c r="H1382" s="166" t="s">
        <v>2524</v>
      </c>
      <c r="I1382" s="166" t="s">
        <v>2524</v>
      </c>
      <c r="J1382" s="166" t="s">
        <v>2524</v>
      </c>
      <c r="K1382" s="166" t="s">
        <v>4901</v>
      </c>
      <c r="L1382" s="166" t="s">
        <v>2524</v>
      </c>
      <c r="M1382" s="166">
        <v>2312117</v>
      </c>
      <c r="N1382" s="166" t="str">
        <f>_xlfn.IFNA(VLOOKUP($C1382,'20201102 Property'!C:C,1,FALSE),"FR")</f>
        <v>Historische positieve screening</v>
      </c>
    </row>
    <row r="1383" spans="1:14" x14ac:dyDescent="0.45">
      <c r="A1383" s="166" t="s">
        <v>4902</v>
      </c>
      <c r="B1383" s="166" t="s">
        <v>6883</v>
      </c>
      <c r="C1383" s="166" t="s">
        <v>6884</v>
      </c>
      <c r="D1383" s="166" t="s">
        <v>185</v>
      </c>
      <c r="E1383" s="166" t="s">
        <v>2524</v>
      </c>
      <c r="F1383" s="166" t="s">
        <v>366</v>
      </c>
      <c r="G1383" s="166" t="s">
        <v>6878</v>
      </c>
      <c r="H1383" s="166" t="s">
        <v>2524</v>
      </c>
      <c r="I1383" s="166" t="s">
        <v>2524</v>
      </c>
      <c r="J1383" s="166" t="s">
        <v>2524</v>
      </c>
      <c r="K1383" s="166" t="s">
        <v>4902</v>
      </c>
      <c r="L1383" s="166" t="s">
        <v>2524</v>
      </c>
      <c r="M1383" s="166">
        <v>36526</v>
      </c>
      <c r="N1383" s="166" t="str">
        <f>_xlfn.IFNA(VLOOKUP($C1383,'20201102 Property'!C:C,1,FALSE),"FR")</f>
        <v>PCR for HIV</v>
      </c>
    </row>
    <row r="1384" spans="1:14" x14ac:dyDescent="0.45">
      <c r="A1384" s="166" t="s">
        <v>4903</v>
      </c>
      <c r="B1384" s="166" t="s">
        <v>4903</v>
      </c>
      <c r="C1384" s="166" t="s">
        <v>6885</v>
      </c>
      <c r="D1384" s="166" t="s">
        <v>1357</v>
      </c>
      <c r="E1384" s="166" t="s">
        <v>2524</v>
      </c>
      <c r="F1384" s="166" t="s">
        <v>366</v>
      </c>
      <c r="G1384" s="166" t="s">
        <v>2524</v>
      </c>
      <c r="H1384" s="166" t="s">
        <v>2524</v>
      </c>
      <c r="I1384" s="166" t="s">
        <v>2524</v>
      </c>
      <c r="J1384" s="166" t="s">
        <v>2524</v>
      </c>
      <c r="K1384" s="166" t="s">
        <v>4903</v>
      </c>
      <c r="L1384" s="166" t="s">
        <v>2524</v>
      </c>
      <c r="M1384" s="166">
        <v>123439</v>
      </c>
      <c r="N1384" s="166" t="str">
        <f>_xlfn.IFNA(VLOOKUP($C1384,'20201102 Property'!C:C,1,FALSE),"FR")</f>
        <v>Combinatie van resultaten Am1, Am2,Bm1,Bm2 of As1,As2,Bs1 en Bs2</v>
      </c>
    </row>
    <row r="1385" spans="1:14" x14ac:dyDescent="0.45">
      <c r="A1385" s="166" t="s">
        <v>8112</v>
      </c>
      <c r="B1385" s="166" t="s">
        <v>8112</v>
      </c>
      <c r="C1385" s="166" t="s">
        <v>8880</v>
      </c>
      <c r="D1385" s="166" t="s">
        <v>185</v>
      </c>
      <c r="E1385" s="166" t="s">
        <v>2524</v>
      </c>
      <c r="F1385" s="166" t="s">
        <v>2798</v>
      </c>
      <c r="G1385" s="166" t="s">
        <v>2524</v>
      </c>
      <c r="H1385" s="166" t="s">
        <v>2524</v>
      </c>
      <c r="I1385" s="166" t="s">
        <v>2524</v>
      </c>
      <c r="J1385" s="166" t="s">
        <v>8092</v>
      </c>
      <c r="K1385" s="166" t="s">
        <v>8112</v>
      </c>
      <c r="L1385" s="166" t="s">
        <v>2524</v>
      </c>
      <c r="M1385" s="166">
        <v>7345852</v>
      </c>
      <c r="N1385" s="166" t="str">
        <f>_xlfn.IFNA(VLOOKUP($C1385,'20201102 Property'!C:C,1,FALSE),"FR")</f>
        <v xml:space="preserve">HLA-A broad match  </v>
      </c>
    </row>
    <row r="1386" spans="1:14" x14ac:dyDescent="0.45">
      <c r="A1386" s="166" t="s">
        <v>8114</v>
      </c>
      <c r="B1386" s="166" t="s">
        <v>8114</v>
      </c>
      <c r="C1386" s="166" t="s">
        <v>8881</v>
      </c>
      <c r="D1386" s="166" t="s">
        <v>185</v>
      </c>
      <c r="E1386" s="166" t="s">
        <v>2524</v>
      </c>
      <c r="F1386" s="166" t="s">
        <v>2798</v>
      </c>
      <c r="G1386" s="166" t="s">
        <v>2524</v>
      </c>
      <c r="H1386" s="166" t="s">
        <v>2524</v>
      </c>
      <c r="I1386" s="166" t="s">
        <v>2524</v>
      </c>
      <c r="J1386" s="166" t="s">
        <v>8096</v>
      </c>
      <c r="K1386" s="166" t="s">
        <v>8114</v>
      </c>
      <c r="L1386" s="166" t="s">
        <v>2524</v>
      </c>
      <c r="M1386" s="166">
        <v>7345863</v>
      </c>
      <c r="N1386" s="166" t="str">
        <f>_xlfn.IFNA(VLOOKUP($C1386,'20201102 Property'!C:C,1,FALSE),"FR")</f>
        <v xml:space="preserve">HLA-A broad mismatch  </v>
      </c>
    </row>
    <row r="1387" spans="1:14" x14ac:dyDescent="0.45">
      <c r="A1387" s="166" t="s">
        <v>8113</v>
      </c>
      <c r="B1387" s="166" t="s">
        <v>8113</v>
      </c>
      <c r="C1387" s="166" t="s">
        <v>8882</v>
      </c>
      <c r="D1387" s="166" t="s">
        <v>185</v>
      </c>
      <c r="E1387" s="166" t="s">
        <v>2524</v>
      </c>
      <c r="F1387" s="166" t="s">
        <v>2798</v>
      </c>
      <c r="G1387" s="166" t="s">
        <v>2524</v>
      </c>
      <c r="H1387" s="166" t="s">
        <v>2524</v>
      </c>
      <c r="I1387" s="166" t="s">
        <v>2524</v>
      </c>
      <c r="J1387" s="166" t="s">
        <v>8095</v>
      </c>
      <c r="K1387" s="166" t="s">
        <v>8113</v>
      </c>
      <c r="L1387" s="166" t="s">
        <v>2524</v>
      </c>
      <c r="M1387" s="166">
        <v>7345844</v>
      </c>
      <c r="N1387" s="166" t="str">
        <f>_xlfn.IFNA(VLOOKUP($C1387,'20201102 Property'!C:C,1,FALSE),"FR")</f>
        <v xml:space="preserve">HLA-A split match </v>
      </c>
    </row>
    <row r="1388" spans="1:14" x14ac:dyDescent="0.45">
      <c r="A1388" s="166" t="s">
        <v>8115</v>
      </c>
      <c r="B1388" s="166" t="s">
        <v>8115</v>
      </c>
      <c r="C1388" s="166" t="s">
        <v>8883</v>
      </c>
      <c r="D1388" s="166" t="s">
        <v>185</v>
      </c>
      <c r="E1388" s="166" t="s">
        <v>2524</v>
      </c>
      <c r="F1388" s="166" t="s">
        <v>2798</v>
      </c>
      <c r="G1388" s="166" t="s">
        <v>2524</v>
      </c>
      <c r="H1388" s="166" t="s">
        <v>2524</v>
      </c>
      <c r="I1388" s="166" t="s">
        <v>2524</v>
      </c>
      <c r="J1388" s="166" t="s">
        <v>8097</v>
      </c>
      <c r="K1388" s="166" t="s">
        <v>8115</v>
      </c>
      <c r="L1388" s="166" t="s">
        <v>2524</v>
      </c>
      <c r="M1388" s="166">
        <v>7345869</v>
      </c>
      <c r="N1388" s="166" t="str">
        <f>_xlfn.IFNA(VLOOKUP($C1388,'20201102 Property'!C:C,1,FALSE),"FR")</f>
        <v xml:space="preserve">HLA-A split mismatch </v>
      </c>
    </row>
    <row r="1389" spans="1:14" x14ac:dyDescent="0.45">
      <c r="A1389" s="166" t="s">
        <v>8116</v>
      </c>
      <c r="B1389" s="166" t="s">
        <v>8116</v>
      </c>
      <c r="C1389" s="166" t="s">
        <v>8884</v>
      </c>
      <c r="D1389" s="166" t="s">
        <v>185</v>
      </c>
      <c r="E1389" s="166" t="s">
        <v>2524</v>
      </c>
      <c r="F1389" s="166" t="s">
        <v>2798</v>
      </c>
      <c r="G1389" s="166" t="s">
        <v>2524</v>
      </c>
      <c r="H1389" s="166" t="s">
        <v>2524</v>
      </c>
      <c r="I1389" s="166" t="s">
        <v>2524</v>
      </c>
      <c r="J1389" s="166" t="s">
        <v>8098</v>
      </c>
      <c r="K1389" s="166" t="s">
        <v>8116</v>
      </c>
      <c r="L1389" s="166" t="s">
        <v>2524</v>
      </c>
      <c r="M1389" s="166">
        <v>7345876</v>
      </c>
      <c r="N1389" s="166" t="str">
        <f>_xlfn.IFNA(VLOOKUP($C1389,'20201102 Property'!C:C,1,FALSE),"FR")</f>
        <v xml:space="preserve">HLA-B broad match  </v>
      </c>
    </row>
    <row r="1390" spans="1:14" x14ac:dyDescent="0.45">
      <c r="A1390" s="166" t="s">
        <v>8118</v>
      </c>
      <c r="B1390" s="166" t="s">
        <v>8118</v>
      </c>
      <c r="C1390" s="166" t="s">
        <v>8885</v>
      </c>
      <c r="D1390" s="166" t="s">
        <v>185</v>
      </c>
      <c r="E1390" s="166" t="s">
        <v>2524</v>
      </c>
      <c r="F1390" s="166" t="s">
        <v>2798</v>
      </c>
      <c r="G1390" s="166" t="s">
        <v>2524</v>
      </c>
      <c r="H1390" s="166" t="s">
        <v>2524</v>
      </c>
      <c r="I1390" s="166" t="s">
        <v>2524</v>
      </c>
      <c r="J1390" s="166" t="s">
        <v>8100</v>
      </c>
      <c r="K1390" s="166" t="s">
        <v>8118</v>
      </c>
      <c r="L1390" s="166" t="s">
        <v>2524</v>
      </c>
      <c r="M1390" s="166">
        <v>7345892</v>
      </c>
      <c r="N1390" s="166" t="str">
        <f>_xlfn.IFNA(VLOOKUP($C1390,'20201102 Property'!C:C,1,FALSE),"FR")</f>
        <v xml:space="preserve">HLA-B broad mismatch  </v>
      </c>
    </row>
    <row r="1391" spans="1:14" x14ac:dyDescent="0.45">
      <c r="A1391" s="166" t="s">
        <v>8117</v>
      </c>
      <c r="B1391" s="166" t="s">
        <v>8117</v>
      </c>
      <c r="C1391" s="166" t="s">
        <v>8886</v>
      </c>
      <c r="D1391" s="166" t="s">
        <v>185</v>
      </c>
      <c r="E1391" s="166" t="s">
        <v>2524</v>
      </c>
      <c r="F1391" s="166" t="s">
        <v>2798</v>
      </c>
      <c r="G1391" s="166" t="s">
        <v>2524</v>
      </c>
      <c r="H1391" s="166" t="s">
        <v>2524</v>
      </c>
      <c r="I1391" s="166" t="s">
        <v>2524</v>
      </c>
      <c r="J1391" s="166" t="s">
        <v>8099</v>
      </c>
      <c r="K1391" s="166" t="s">
        <v>8117</v>
      </c>
      <c r="L1391" s="166" t="s">
        <v>2524</v>
      </c>
      <c r="M1391" s="166">
        <v>7345883</v>
      </c>
      <c r="N1391" s="166" t="str">
        <f>_xlfn.IFNA(VLOOKUP($C1391,'20201102 Property'!C:C,1,FALSE),"FR")</f>
        <v xml:space="preserve">HLA-B split match </v>
      </c>
    </row>
    <row r="1392" spans="1:14" x14ac:dyDescent="0.45">
      <c r="A1392" s="166" t="s">
        <v>8119</v>
      </c>
      <c r="B1392" s="166" t="s">
        <v>8119</v>
      </c>
      <c r="C1392" s="166" t="s">
        <v>8887</v>
      </c>
      <c r="D1392" s="166" t="s">
        <v>185</v>
      </c>
      <c r="E1392" s="166" t="s">
        <v>2524</v>
      </c>
      <c r="F1392" s="166" t="s">
        <v>2798</v>
      </c>
      <c r="G1392" s="166" t="s">
        <v>2524</v>
      </c>
      <c r="H1392" s="166" t="s">
        <v>2524</v>
      </c>
      <c r="I1392" s="166" t="s">
        <v>2524</v>
      </c>
      <c r="J1392" s="166" t="s">
        <v>8101</v>
      </c>
      <c r="K1392" s="166" t="s">
        <v>8119</v>
      </c>
      <c r="L1392" s="166" t="s">
        <v>2524</v>
      </c>
      <c r="M1392" s="166">
        <v>7345897</v>
      </c>
      <c r="N1392" s="166" t="str">
        <f>_xlfn.IFNA(VLOOKUP($C1392,'20201102 Property'!C:C,1,FALSE),"FR")</f>
        <v xml:space="preserve">HLA-B split mismatch </v>
      </c>
    </row>
    <row r="1393" spans="1:14" x14ac:dyDescent="0.45">
      <c r="A1393" s="166" t="s">
        <v>8383</v>
      </c>
      <c r="B1393" s="166" t="s">
        <v>8383</v>
      </c>
      <c r="C1393" s="166" t="s">
        <v>8888</v>
      </c>
      <c r="D1393" s="166" t="s">
        <v>185</v>
      </c>
      <c r="E1393" s="166" t="s">
        <v>2524</v>
      </c>
      <c r="F1393" s="166" t="s">
        <v>2798</v>
      </c>
      <c r="G1393" s="166" t="s">
        <v>2524</v>
      </c>
      <c r="H1393" s="166" t="s">
        <v>2524</v>
      </c>
      <c r="I1393" s="166" t="s">
        <v>2524</v>
      </c>
      <c r="J1393" s="166" t="s">
        <v>8102</v>
      </c>
      <c r="K1393" s="166" t="s">
        <v>8383</v>
      </c>
      <c r="L1393" s="166" t="s">
        <v>2524</v>
      </c>
      <c r="M1393" s="166">
        <v>7347877</v>
      </c>
      <c r="N1393" s="166" t="str">
        <f>_xlfn.IFNA(VLOOKUP($C1393,'20201102 Property'!C:C,1,FALSE),"FR")</f>
        <v xml:space="preserve">HLA-C broad match  </v>
      </c>
    </row>
    <row r="1394" spans="1:14" x14ac:dyDescent="0.45">
      <c r="A1394" s="166" t="s">
        <v>8121</v>
      </c>
      <c r="B1394" s="166" t="s">
        <v>8121</v>
      </c>
      <c r="C1394" s="166" t="s">
        <v>8889</v>
      </c>
      <c r="D1394" s="166" t="s">
        <v>185</v>
      </c>
      <c r="E1394" s="166" t="s">
        <v>2524</v>
      </c>
      <c r="F1394" s="166" t="s">
        <v>2798</v>
      </c>
      <c r="G1394" s="166" t="s">
        <v>2524</v>
      </c>
      <c r="H1394" s="166" t="s">
        <v>2524</v>
      </c>
      <c r="I1394" s="166" t="s">
        <v>2524</v>
      </c>
      <c r="J1394" s="166" t="s">
        <v>8103</v>
      </c>
      <c r="K1394" s="166" t="s">
        <v>8121</v>
      </c>
      <c r="L1394" s="166" t="s">
        <v>2524</v>
      </c>
      <c r="M1394" s="166">
        <v>7347884</v>
      </c>
      <c r="N1394" s="166" t="str">
        <f>_xlfn.IFNA(VLOOKUP($C1394,'20201102 Property'!C:C,1,FALSE),"FR")</f>
        <v xml:space="preserve">HLA-C broad mismatch  </v>
      </c>
    </row>
    <row r="1395" spans="1:14" x14ac:dyDescent="0.45">
      <c r="A1395" s="166" t="s">
        <v>8126</v>
      </c>
      <c r="B1395" s="166" t="s">
        <v>8126</v>
      </c>
      <c r="C1395" s="166" t="s">
        <v>8890</v>
      </c>
      <c r="D1395" s="166" t="s">
        <v>185</v>
      </c>
      <c r="E1395" s="166" t="s">
        <v>2524</v>
      </c>
      <c r="F1395" s="166" t="s">
        <v>2798</v>
      </c>
      <c r="G1395" s="166" t="s">
        <v>2524</v>
      </c>
      <c r="H1395" s="166" t="s">
        <v>2524</v>
      </c>
      <c r="I1395" s="166" t="s">
        <v>2524</v>
      </c>
      <c r="J1395" s="166" t="s">
        <v>8108</v>
      </c>
      <c r="K1395" s="166" t="s">
        <v>8126</v>
      </c>
      <c r="L1395" s="166" t="s">
        <v>2524</v>
      </c>
      <c r="M1395" s="166">
        <v>7347914</v>
      </c>
      <c r="N1395" s="166" t="str">
        <f>_xlfn.IFNA(VLOOKUP($C1395,'20201102 Property'!C:C,1,FALSE),"FR")</f>
        <v xml:space="preserve">HLA-DQA split match </v>
      </c>
    </row>
    <row r="1396" spans="1:14" x14ac:dyDescent="0.45">
      <c r="A1396" s="166" t="s">
        <v>8127</v>
      </c>
      <c r="B1396" s="166" t="s">
        <v>8127</v>
      </c>
      <c r="C1396" s="166" t="s">
        <v>8891</v>
      </c>
      <c r="D1396" s="166" t="s">
        <v>185</v>
      </c>
      <c r="E1396" s="166" t="s">
        <v>2524</v>
      </c>
      <c r="F1396" s="166" t="s">
        <v>2798</v>
      </c>
      <c r="G1396" s="166" t="s">
        <v>2524</v>
      </c>
      <c r="H1396" s="166" t="s">
        <v>2524</v>
      </c>
      <c r="I1396" s="166" t="s">
        <v>2524</v>
      </c>
      <c r="J1396" s="166" t="s">
        <v>8109</v>
      </c>
      <c r="K1396" s="166" t="s">
        <v>8127</v>
      </c>
      <c r="L1396" s="166" t="s">
        <v>2524</v>
      </c>
      <c r="M1396" s="166">
        <v>7347923</v>
      </c>
      <c r="N1396" s="166" t="str">
        <f>_xlfn.IFNA(VLOOKUP($C1396,'20201102 Property'!C:C,1,FALSE),"FR")</f>
        <v xml:space="preserve">HLA-DQA split mismatch </v>
      </c>
    </row>
    <row r="1397" spans="1:14" x14ac:dyDescent="0.45">
      <c r="A1397" s="166" t="s">
        <v>8124</v>
      </c>
      <c r="B1397" s="166" t="s">
        <v>8124</v>
      </c>
      <c r="C1397" s="166" t="s">
        <v>8892</v>
      </c>
      <c r="D1397" s="166" t="s">
        <v>185</v>
      </c>
      <c r="E1397" s="166" t="s">
        <v>2524</v>
      </c>
      <c r="F1397" s="166" t="s">
        <v>2798</v>
      </c>
      <c r="G1397" s="166" t="s">
        <v>2524</v>
      </c>
      <c r="H1397" s="166" t="s">
        <v>2524</v>
      </c>
      <c r="I1397" s="166" t="s">
        <v>2524</v>
      </c>
      <c r="J1397" s="166" t="s">
        <v>8106</v>
      </c>
      <c r="K1397" s="166" t="s">
        <v>8124</v>
      </c>
      <c r="L1397" s="166" t="s">
        <v>2524</v>
      </c>
      <c r="M1397" s="166">
        <v>7347903</v>
      </c>
      <c r="N1397" s="166" t="str">
        <f>_xlfn.IFNA(VLOOKUP($C1397,'20201102 Property'!C:C,1,FALSE),"FR")</f>
        <v xml:space="preserve">HLA-DQB split match </v>
      </c>
    </row>
    <row r="1398" spans="1:14" x14ac:dyDescent="0.45">
      <c r="A1398" s="166" t="s">
        <v>8125</v>
      </c>
      <c r="B1398" s="166" t="s">
        <v>8125</v>
      </c>
      <c r="C1398" s="166" t="s">
        <v>8893</v>
      </c>
      <c r="D1398" s="166" t="s">
        <v>185</v>
      </c>
      <c r="E1398" s="166" t="s">
        <v>2524</v>
      </c>
      <c r="F1398" s="166" t="s">
        <v>2798</v>
      </c>
      <c r="G1398" s="166" t="s">
        <v>2524</v>
      </c>
      <c r="H1398" s="166" t="s">
        <v>2524</v>
      </c>
      <c r="I1398" s="166" t="s">
        <v>2524</v>
      </c>
      <c r="J1398" s="166" t="s">
        <v>8107</v>
      </c>
      <c r="K1398" s="166" t="s">
        <v>8125</v>
      </c>
      <c r="L1398" s="166" t="s">
        <v>2524</v>
      </c>
      <c r="M1398" s="166">
        <v>7347909</v>
      </c>
      <c r="N1398" s="166" t="str">
        <f>_xlfn.IFNA(VLOOKUP($C1398,'20201102 Property'!C:C,1,FALSE),"FR")</f>
        <v xml:space="preserve">HLA-DQB split mismatch </v>
      </c>
    </row>
    <row r="1399" spans="1:14" x14ac:dyDescent="0.45">
      <c r="A1399" s="166" t="s">
        <v>8122</v>
      </c>
      <c r="B1399" s="166" t="s">
        <v>8122</v>
      </c>
      <c r="C1399" s="166" t="s">
        <v>8894</v>
      </c>
      <c r="D1399" s="166" t="s">
        <v>185</v>
      </c>
      <c r="E1399" s="166" t="s">
        <v>2524</v>
      </c>
      <c r="F1399" s="166" t="s">
        <v>2798</v>
      </c>
      <c r="G1399" s="166" t="s">
        <v>2524</v>
      </c>
      <c r="H1399" s="166" t="s">
        <v>2524</v>
      </c>
      <c r="I1399" s="166" t="s">
        <v>2524</v>
      </c>
      <c r="J1399" s="166" t="s">
        <v>8104</v>
      </c>
      <c r="K1399" s="166" t="s">
        <v>8122</v>
      </c>
      <c r="L1399" s="166" t="s">
        <v>2524</v>
      </c>
      <c r="M1399" s="166">
        <v>7347890</v>
      </c>
      <c r="N1399" s="166" t="str">
        <f>_xlfn.IFNA(VLOOKUP($C1399,'20201102 Property'!C:C,1,FALSE),"FR")</f>
        <v xml:space="preserve">HLA-DR split match </v>
      </c>
    </row>
    <row r="1400" spans="1:14" x14ac:dyDescent="0.45">
      <c r="A1400" s="166" t="s">
        <v>8123</v>
      </c>
      <c r="B1400" s="166" t="s">
        <v>8123</v>
      </c>
      <c r="C1400" s="166" t="s">
        <v>8895</v>
      </c>
      <c r="D1400" s="166" t="s">
        <v>185</v>
      </c>
      <c r="E1400" s="166" t="s">
        <v>2524</v>
      </c>
      <c r="F1400" s="166" t="s">
        <v>2798</v>
      </c>
      <c r="G1400" s="166" t="s">
        <v>2524</v>
      </c>
      <c r="H1400" s="166" t="s">
        <v>2524</v>
      </c>
      <c r="I1400" s="166" t="s">
        <v>2524</v>
      </c>
      <c r="J1400" s="166" t="s">
        <v>8105</v>
      </c>
      <c r="K1400" s="166" t="s">
        <v>8123</v>
      </c>
      <c r="L1400" s="166" t="s">
        <v>2524</v>
      </c>
      <c r="M1400" s="166">
        <v>7347898</v>
      </c>
      <c r="N1400" s="166" t="str">
        <f>_xlfn.IFNA(VLOOKUP($C1400,'20201102 Property'!C:C,1,FALSE),"FR")</f>
        <v xml:space="preserve">HLA-DR split mismatch </v>
      </c>
    </row>
    <row r="1401" spans="1:14" x14ac:dyDescent="0.45">
      <c r="A1401" s="166" t="s">
        <v>8128</v>
      </c>
      <c r="B1401" s="166" t="s">
        <v>8128</v>
      </c>
      <c r="C1401" s="166" t="s">
        <v>8093</v>
      </c>
      <c r="D1401" s="166" t="s">
        <v>1357</v>
      </c>
      <c r="E1401" s="166" t="s">
        <v>2524</v>
      </c>
      <c r="F1401" s="166" t="s">
        <v>366</v>
      </c>
      <c r="G1401" s="166" t="s">
        <v>2524</v>
      </c>
      <c r="H1401" s="166" t="s">
        <v>2524</v>
      </c>
      <c r="I1401" s="166" t="s">
        <v>2524</v>
      </c>
      <c r="J1401" s="166" t="s">
        <v>8110</v>
      </c>
      <c r="K1401" s="166" t="s">
        <v>8128</v>
      </c>
      <c r="L1401" s="166" t="s">
        <v>2524</v>
      </c>
      <c r="M1401" s="166">
        <v>7347935</v>
      </c>
      <c r="N1401" s="166" t="str">
        <f>_xlfn.IFNA(VLOOKUP($C1401,'20201102 Property'!C:C,1,FALSE),"FR")</f>
        <v>HLA match</v>
      </c>
    </row>
    <row r="1402" spans="1:14" x14ac:dyDescent="0.45">
      <c r="A1402" s="166" t="s">
        <v>8129</v>
      </c>
      <c r="B1402" s="166" t="s">
        <v>8129</v>
      </c>
      <c r="C1402" s="166" t="s">
        <v>8094</v>
      </c>
      <c r="D1402" s="166" t="s">
        <v>1357</v>
      </c>
      <c r="E1402" s="166" t="s">
        <v>2524</v>
      </c>
      <c r="F1402" s="166" t="s">
        <v>366</v>
      </c>
      <c r="G1402" s="166" t="s">
        <v>2524</v>
      </c>
      <c r="H1402" s="166" t="s">
        <v>2524</v>
      </c>
      <c r="I1402" s="166" t="s">
        <v>2524</v>
      </c>
      <c r="J1402" s="166" t="s">
        <v>8111</v>
      </c>
      <c r="K1402" s="166" t="s">
        <v>8129</v>
      </c>
      <c r="L1402" s="166" t="s">
        <v>2524</v>
      </c>
      <c r="M1402" s="166">
        <v>7347940</v>
      </c>
      <c r="N1402" s="166" t="str">
        <f>_xlfn.IFNA(VLOOKUP($C1402,'20201102 Property'!C:C,1,FALSE),"FR")</f>
        <v>HLA mismatch</v>
      </c>
    </row>
    <row r="1403" spans="1:14" x14ac:dyDescent="0.45">
      <c r="A1403" s="166" t="s">
        <v>4904</v>
      </c>
      <c r="B1403" s="166" t="s">
        <v>4904</v>
      </c>
      <c r="C1403" s="166" t="s">
        <v>6886</v>
      </c>
      <c r="D1403" s="166" t="s">
        <v>185</v>
      </c>
      <c r="E1403" s="166" t="s">
        <v>2524</v>
      </c>
      <c r="F1403" s="166" t="s">
        <v>366</v>
      </c>
      <c r="G1403" s="166" t="s">
        <v>2524</v>
      </c>
      <c r="H1403" s="166" t="s">
        <v>2524</v>
      </c>
      <c r="I1403" s="166" t="s">
        <v>2524</v>
      </c>
      <c r="J1403" s="166" t="s">
        <v>2524</v>
      </c>
      <c r="K1403" s="166" t="s">
        <v>6887</v>
      </c>
      <c r="L1403" s="166" t="s">
        <v>2524</v>
      </c>
      <c r="M1403" s="166">
        <v>10790</v>
      </c>
      <c r="N1403" s="166" t="str">
        <f>_xlfn.IFNA(VLOOKUP($C1403,'20201102 Property'!C:C,1,FALSE),"FR")</f>
        <v>spec. anti D IgM (HM 10)</v>
      </c>
    </row>
    <row r="1404" spans="1:14" x14ac:dyDescent="0.45">
      <c r="A1404" s="166" t="s">
        <v>4905</v>
      </c>
      <c r="B1404" s="166" t="s">
        <v>4905</v>
      </c>
      <c r="C1404" s="166" t="s">
        <v>6888</v>
      </c>
      <c r="D1404" s="166" t="s">
        <v>185</v>
      </c>
      <c r="E1404" s="166" t="s">
        <v>2524</v>
      </c>
      <c r="F1404" s="166" t="s">
        <v>366</v>
      </c>
      <c r="G1404" s="166" t="s">
        <v>2524</v>
      </c>
      <c r="H1404" s="166" t="s">
        <v>2524</v>
      </c>
      <c r="I1404" s="166" t="s">
        <v>2524</v>
      </c>
      <c r="J1404" s="166" t="s">
        <v>2524</v>
      </c>
      <c r="K1404" s="166" t="s">
        <v>6889</v>
      </c>
      <c r="L1404" s="166" t="s">
        <v>2524</v>
      </c>
      <c r="M1404" s="166">
        <v>10798</v>
      </c>
      <c r="N1404" s="166" t="str">
        <f>_xlfn.IFNA(VLOOKUP($C1404,'20201102 Property'!C:C,1,FALSE),"FR")</f>
        <v>spec. anti D, IgG (HMIgG)</v>
      </c>
    </row>
    <row r="1405" spans="1:14" x14ac:dyDescent="0.45">
      <c r="A1405" s="166" t="s">
        <v>49</v>
      </c>
      <c r="B1405" s="166" t="s">
        <v>91</v>
      </c>
      <c r="C1405" s="166" t="s">
        <v>4906</v>
      </c>
      <c r="D1405" s="166" t="s">
        <v>185</v>
      </c>
      <c r="E1405" s="166" t="s">
        <v>2524</v>
      </c>
      <c r="F1405" s="166" t="s">
        <v>366</v>
      </c>
      <c r="G1405" s="166" t="s">
        <v>102</v>
      </c>
      <c r="H1405" s="166" t="s">
        <v>2524</v>
      </c>
      <c r="I1405" s="166" t="s">
        <v>2524</v>
      </c>
      <c r="J1405" s="166" t="s">
        <v>2524</v>
      </c>
      <c r="K1405" s="166" t="s">
        <v>49</v>
      </c>
      <c r="L1405" s="166" t="s">
        <v>2524</v>
      </c>
      <c r="M1405" s="166">
        <v>194</v>
      </c>
      <c r="N1405" s="166" t="str">
        <f>_xlfn.IFNA(VLOOKUP($C1405,'20201102 Property'!C:C,1,FALSE),"FR")</f>
        <v xml:space="preserve">HPA-1 </v>
      </c>
    </row>
    <row r="1406" spans="1:14" x14ac:dyDescent="0.45">
      <c r="A1406" s="166" t="s">
        <v>52</v>
      </c>
      <c r="B1406" s="166" t="s">
        <v>93</v>
      </c>
      <c r="C1406" s="166" t="s">
        <v>4907</v>
      </c>
      <c r="D1406" s="166" t="s">
        <v>185</v>
      </c>
      <c r="E1406" s="166" t="s">
        <v>2524</v>
      </c>
      <c r="F1406" s="166" t="s">
        <v>366</v>
      </c>
      <c r="G1406" s="166" t="s">
        <v>102</v>
      </c>
      <c r="H1406" s="166" t="s">
        <v>2524</v>
      </c>
      <c r="I1406" s="166" t="s">
        <v>2524</v>
      </c>
      <c r="J1406" s="166" t="s">
        <v>2524</v>
      </c>
      <c r="K1406" s="166" t="s">
        <v>52</v>
      </c>
      <c r="L1406" s="166" t="s">
        <v>2524</v>
      </c>
      <c r="M1406" s="166">
        <v>1512046</v>
      </c>
      <c r="N1406" s="166" t="str">
        <f>_xlfn.IFNA(VLOOKUP($C1406,'20201102 Property'!C:C,1,FALSE),"FR")</f>
        <v>HPA-15</v>
      </c>
    </row>
    <row r="1407" spans="1:14" x14ac:dyDescent="0.45">
      <c r="A1407" s="166" t="s">
        <v>266</v>
      </c>
      <c r="B1407" s="166" t="s">
        <v>6890</v>
      </c>
      <c r="C1407" s="166" t="s">
        <v>268</v>
      </c>
      <c r="D1407" s="166" t="s">
        <v>185</v>
      </c>
      <c r="E1407" s="166" t="s">
        <v>2524</v>
      </c>
      <c r="F1407" s="166" t="s">
        <v>366</v>
      </c>
      <c r="G1407" s="166" t="s">
        <v>2524</v>
      </c>
      <c r="H1407" s="166" t="s">
        <v>8852</v>
      </c>
      <c r="I1407" s="166" t="s">
        <v>8852</v>
      </c>
      <c r="J1407" s="166" t="s">
        <v>1855</v>
      </c>
      <c r="K1407" s="166" t="s">
        <v>266</v>
      </c>
      <c r="L1407" s="166" t="s">
        <v>2524</v>
      </c>
      <c r="M1407" s="166">
        <v>3099170</v>
      </c>
      <c r="N1407" s="166" t="str">
        <f>_xlfn.IFNA(VLOOKUP($C1407,'20201102 Property'!C:C,1,FALSE),"FR")</f>
        <v>HPA-15a</v>
      </c>
    </row>
    <row r="1408" spans="1:14" x14ac:dyDescent="0.45">
      <c r="A1408" s="166" t="s">
        <v>267</v>
      </c>
      <c r="B1408" s="166" t="s">
        <v>6891</v>
      </c>
      <c r="C1408" s="166" t="s">
        <v>269</v>
      </c>
      <c r="D1408" s="166" t="s">
        <v>185</v>
      </c>
      <c r="E1408" s="166" t="s">
        <v>2524</v>
      </c>
      <c r="F1408" s="166" t="s">
        <v>366</v>
      </c>
      <c r="G1408" s="166" t="s">
        <v>2524</v>
      </c>
      <c r="H1408" s="166" t="s">
        <v>8852</v>
      </c>
      <c r="I1408" s="166" t="s">
        <v>8852</v>
      </c>
      <c r="J1408" s="166" t="s">
        <v>1856</v>
      </c>
      <c r="K1408" s="166" t="s">
        <v>267</v>
      </c>
      <c r="L1408" s="166" t="s">
        <v>2524</v>
      </c>
      <c r="M1408" s="166">
        <v>3099176</v>
      </c>
      <c r="N1408" s="166" t="str">
        <f>_xlfn.IFNA(VLOOKUP($C1408,'20201102 Property'!C:C,1,FALSE),"FR")</f>
        <v>HPA-15b</v>
      </c>
    </row>
    <row r="1409" spans="1:14" x14ac:dyDescent="0.45">
      <c r="A1409" s="166" t="s">
        <v>258</v>
      </c>
      <c r="B1409" s="166" t="s">
        <v>6892</v>
      </c>
      <c r="C1409" s="166" t="s">
        <v>6893</v>
      </c>
      <c r="D1409" s="166" t="s">
        <v>185</v>
      </c>
      <c r="E1409" s="166" t="s">
        <v>2524</v>
      </c>
      <c r="F1409" s="166" t="s">
        <v>366</v>
      </c>
      <c r="G1409" s="166" t="s">
        <v>2524</v>
      </c>
      <c r="H1409" s="166" t="s">
        <v>8852</v>
      </c>
      <c r="I1409" s="166" t="s">
        <v>8852</v>
      </c>
      <c r="J1409" s="166" t="s">
        <v>1847</v>
      </c>
      <c r="K1409" s="166" t="s">
        <v>258</v>
      </c>
      <c r="L1409" s="166" t="s">
        <v>2524</v>
      </c>
      <c r="M1409" s="166">
        <v>3099085</v>
      </c>
      <c r="N1409" s="166" t="str">
        <f>_xlfn.IFNA(VLOOKUP($C1409,'20201102 Property'!C:C,1,FALSE),"FR")</f>
        <v>HPA-1a (PlA1)</v>
      </c>
    </row>
    <row r="1410" spans="1:14" x14ac:dyDescent="0.45">
      <c r="A1410" s="166" t="s">
        <v>259</v>
      </c>
      <c r="B1410" s="166" t="s">
        <v>6894</v>
      </c>
      <c r="C1410" s="166" t="s">
        <v>6895</v>
      </c>
      <c r="D1410" s="166" t="s">
        <v>185</v>
      </c>
      <c r="E1410" s="166" t="s">
        <v>2524</v>
      </c>
      <c r="F1410" s="166" t="s">
        <v>366</v>
      </c>
      <c r="G1410" s="166" t="s">
        <v>2524</v>
      </c>
      <c r="H1410" s="166" t="s">
        <v>8852</v>
      </c>
      <c r="I1410" s="166" t="s">
        <v>8852</v>
      </c>
      <c r="J1410" s="166" t="s">
        <v>1848</v>
      </c>
      <c r="K1410" s="166" t="s">
        <v>259</v>
      </c>
      <c r="L1410" s="166" t="s">
        <v>2524</v>
      </c>
      <c r="M1410" s="166">
        <v>3099134</v>
      </c>
      <c r="N1410" s="166" t="str">
        <f>_xlfn.IFNA(VLOOKUP($C1410,'20201102 Property'!C:C,1,FALSE),"FR")</f>
        <v>HPA-1b (PlA2)</v>
      </c>
    </row>
    <row r="1411" spans="1:14" x14ac:dyDescent="0.45">
      <c r="A1411" s="166" t="s">
        <v>50</v>
      </c>
      <c r="B1411" s="166" t="s">
        <v>94</v>
      </c>
      <c r="C1411" s="166" t="s">
        <v>4908</v>
      </c>
      <c r="D1411" s="166" t="s">
        <v>185</v>
      </c>
      <c r="E1411" s="166" t="s">
        <v>2524</v>
      </c>
      <c r="F1411" s="166" t="s">
        <v>366</v>
      </c>
      <c r="G1411" s="166" t="s">
        <v>102</v>
      </c>
      <c r="H1411" s="166" t="s">
        <v>2524</v>
      </c>
      <c r="I1411" s="166" t="s">
        <v>2524</v>
      </c>
      <c r="J1411" s="166" t="s">
        <v>2524</v>
      </c>
      <c r="K1411" s="166" t="s">
        <v>50</v>
      </c>
      <c r="L1411" s="166" t="s">
        <v>2524</v>
      </c>
      <c r="M1411" s="166">
        <v>1593</v>
      </c>
      <c r="N1411" s="166" t="str">
        <f>_xlfn.IFNA(VLOOKUP($C1411,'20201102 Property'!C:C,1,FALSE),"FR")</f>
        <v>HPA-2</v>
      </c>
    </row>
    <row r="1412" spans="1:14" x14ac:dyDescent="0.45">
      <c r="A1412" s="166" t="s">
        <v>260</v>
      </c>
      <c r="B1412" s="166" t="s">
        <v>6896</v>
      </c>
      <c r="C1412" s="166" t="s">
        <v>270</v>
      </c>
      <c r="D1412" s="166" t="s">
        <v>185</v>
      </c>
      <c r="E1412" s="166" t="s">
        <v>2524</v>
      </c>
      <c r="F1412" s="166" t="s">
        <v>366</v>
      </c>
      <c r="G1412" s="166" t="s">
        <v>2524</v>
      </c>
      <c r="H1412" s="166" t="s">
        <v>8852</v>
      </c>
      <c r="I1412" s="166" t="s">
        <v>8852</v>
      </c>
      <c r="J1412" s="166" t="s">
        <v>1849</v>
      </c>
      <c r="K1412" s="166" t="s">
        <v>260</v>
      </c>
      <c r="L1412" s="166" t="s">
        <v>2524</v>
      </c>
      <c r="M1412" s="166">
        <v>3099138</v>
      </c>
      <c r="N1412" s="166" t="str">
        <f>_xlfn.IFNA(VLOOKUP($C1412,'20201102 Property'!C:C,1,FALSE),"FR")</f>
        <v>HPA-2a (Ko b)</v>
      </c>
    </row>
    <row r="1413" spans="1:14" x14ac:dyDescent="0.45">
      <c r="A1413" s="166" t="s">
        <v>261</v>
      </c>
      <c r="B1413" s="166" t="s">
        <v>6897</v>
      </c>
      <c r="C1413" s="166" t="s">
        <v>271</v>
      </c>
      <c r="D1413" s="166" t="s">
        <v>185</v>
      </c>
      <c r="E1413" s="166" t="s">
        <v>2524</v>
      </c>
      <c r="F1413" s="166" t="s">
        <v>366</v>
      </c>
      <c r="G1413" s="166" t="s">
        <v>2524</v>
      </c>
      <c r="H1413" s="166" t="s">
        <v>8852</v>
      </c>
      <c r="I1413" s="166" t="s">
        <v>8852</v>
      </c>
      <c r="J1413" s="166" t="s">
        <v>1850</v>
      </c>
      <c r="K1413" s="166" t="s">
        <v>261</v>
      </c>
      <c r="L1413" s="166" t="s">
        <v>2524</v>
      </c>
      <c r="M1413" s="166">
        <v>3099144</v>
      </c>
      <c r="N1413" s="166" t="str">
        <f>_xlfn.IFNA(VLOOKUP($C1413,'20201102 Property'!C:C,1,FALSE),"FR")</f>
        <v>HPA-2b (Ko a)</v>
      </c>
    </row>
    <row r="1414" spans="1:14" x14ac:dyDescent="0.45">
      <c r="A1414" s="166" t="s">
        <v>51</v>
      </c>
      <c r="B1414" s="166" t="s">
        <v>92</v>
      </c>
      <c r="C1414" s="166" t="s">
        <v>4909</v>
      </c>
      <c r="D1414" s="166" t="s">
        <v>185</v>
      </c>
      <c r="E1414" s="166" t="s">
        <v>2524</v>
      </c>
      <c r="F1414" s="166" t="s">
        <v>366</v>
      </c>
      <c r="G1414" s="166" t="s">
        <v>102</v>
      </c>
      <c r="H1414" s="166" t="s">
        <v>2524</v>
      </c>
      <c r="I1414" s="166" t="s">
        <v>2524</v>
      </c>
      <c r="J1414" s="166" t="s">
        <v>2524</v>
      </c>
      <c r="K1414" s="166" t="s">
        <v>51</v>
      </c>
      <c r="L1414" s="166" t="s">
        <v>2524</v>
      </c>
      <c r="M1414" s="166">
        <v>1596</v>
      </c>
      <c r="N1414" s="166" t="str">
        <f>_xlfn.IFNA(VLOOKUP($C1414,'20201102 Property'!C:C,1,FALSE),"FR")</f>
        <v>HPA-3</v>
      </c>
    </row>
    <row r="1415" spans="1:14" x14ac:dyDescent="0.45">
      <c r="A1415" s="166" t="s">
        <v>262</v>
      </c>
      <c r="B1415" s="166" t="s">
        <v>6898</v>
      </c>
      <c r="C1415" s="166" t="s">
        <v>272</v>
      </c>
      <c r="D1415" s="166" t="s">
        <v>185</v>
      </c>
      <c r="E1415" s="166" t="s">
        <v>2524</v>
      </c>
      <c r="F1415" s="166" t="s">
        <v>366</v>
      </c>
      <c r="G1415" s="166" t="s">
        <v>2524</v>
      </c>
      <c r="H1415" s="166" t="s">
        <v>8852</v>
      </c>
      <c r="I1415" s="166" t="s">
        <v>8852</v>
      </c>
      <c r="J1415" s="166" t="s">
        <v>1851</v>
      </c>
      <c r="K1415" s="166" t="s">
        <v>262</v>
      </c>
      <c r="L1415" s="166" t="s">
        <v>2524</v>
      </c>
      <c r="M1415" s="166">
        <v>3099149</v>
      </c>
      <c r="N1415" s="166" t="str">
        <f>_xlfn.IFNA(VLOOKUP($C1415,'20201102 Property'!C:C,1,FALSE),"FR")</f>
        <v>HPA-3a (Bak a)</v>
      </c>
    </row>
    <row r="1416" spans="1:14" x14ac:dyDescent="0.45">
      <c r="A1416" s="166" t="s">
        <v>263</v>
      </c>
      <c r="B1416" s="166" t="s">
        <v>6899</v>
      </c>
      <c r="C1416" s="166" t="s">
        <v>273</v>
      </c>
      <c r="D1416" s="166" t="s">
        <v>185</v>
      </c>
      <c r="E1416" s="166" t="s">
        <v>2524</v>
      </c>
      <c r="F1416" s="166" t="s">
        <v>366</v>
      </c>
      <c r="G1416" s="166" t="s">
        <v>2524</v>
      </c>
      <c r="H1416" s="166" t="s">
        <v>8852</v>
      </c>
      <c r="I1416" s="166" t="s">
        <v>8852</v>
      </c>
      <c r="J1416" s="166" t="s">
        <v>1852</v>
      </c>
      <c r="K1416" s="166" t="s">
        <v>263</v>
      </c>
      <c r="L1416" s="166" t="s">
        <v>2524</v>
      </c>
      <c r="M1416" s="166">
        <v>3099155</v>
      </c>
      <c r="N1416" s="166" t="str">
        <f>_xlfn.IFNA(VLOOKUP($C1416,'20201102 Property'!C:C,1,FALSE),"FR")</f>
        <v>HPA-3b (Bak b)</v>
      </c>
    </row>
    <row r="1417" spans="1:14" x14ac:dyDescent="0.45">
      <c r="A1417" s="166" t="s">
        <v>264</v>
      </c>
      <c r="B1417" s="166" t="s">
        <v>6900</v>
      </c>
      <c r="C1417" s="166" t="s">
        <v>274</v>
      </c>
      <c r="D1417" s="166" t="s">
        <v>185</v>
      </c>
      <c r="E1417" s="166" t="s">
        <v>2524</v>
      </c>
      <c r="F1417" s="166" t="s">
        <v>366</v>
      </c>
      <c r="G1417" s="166" t="s">
        <v>2524</v>
      </c>
      <c r="H1417" s="166" t="s">
        <v>8852</v>
      </c>
      <c r="I1417" s="166" t="s">
        <v>8852</v>
      </c>
      <c r="J1417" s="166" t="s">
        <v>1853</v>
      </c>
      <c r="K1417" s="166" t="s">
        <v>264</v>
      </c>
      <c r="L1417" s="166" t="s">
        <v>2524</v>
      </c>
      <c r="M1417" s="166">
        <v>3099160</v>
      </c>
      <c r="N1417" s="166" t="str">
        <f>_xlfn.IFNA(VLOOKUP($C1417,'20201102 Property'!C:C,1,FALSE),"FR")</f>
        <v>HPA-5a (Br b)</v>
      </c>
    </row>
    <row r="1418" spans="1:14" x14ac:dyDescent="0.45">
      <c r="A1418" s="166" t="s">
        <v>265</v>
      </c>
      <c r="B1418" s="166" t="s">
        <v>6901</v>
      </c>
      <c r="C1418" s="166" t="s">
        <v>275</v>
      </c>
      <c r="D1418" s="166" t="s">
        <v>185</v>
      </c>
      <c r="E1418" s="166" t="s">
        <v>2524</v>
      </c>
      <c r="F1418" s="166" t="s">
        <v>366</v>
      </c>
      <c r="G1418" s="166" t="s">
        <v>2524</v>
      </c>
      <c r="H1418" s="166" t="s">
        <v>8852</v>
      </c>
      <c r="I1418" s="166" t="s">
        <v>8852</v>
      </c>
      <c r="J1418" s="166" t="s">
        <v>1854</v>
      </c>
      <c r="K1418" s="166" t="s">
        <v>265</v>
      </c>
      <c r="L1418" s="166" t="s">
        <v>2524</v>
      </c>
      <c r="M1418" s="166">
        <v>3099165</v>
      </c>
      <c r="N1418" s="166" t="str">
        <f>_xlfn.IFNA(VLOOKUP($C1418,'20201102 Property'!C:C,1,FALSE),"FR")</f>
        <v>HPA-5b (Br a)</v>
      </c>
    </row>
    <row r="1419" spans="1:14" x14ac:dyDescent="0.45">
      <c r="A1419" s="166" t="s">
        <v>4910</v>
      </c>
      <c r="B1419" s="166" t="s">
        <v>98</v>
      </c>
      <c r="C1419" s="166" t="s">
        <v>6902</v>
      </c>
      <c r="D1419" s="166" t="s">
        <v>1357</v>
      </c>
      <c r="E1419" s="166" t="s">
        <v>2524</v>
      </c>
      <c r="F1419" s="166" t="s">
        <v>366</v>
      </c>
      <c r="G1419" s="166" t="s">
        <v>102</v>
      </c>
      <c r="H1419" s="166" t="s">
        <v>2524</v>
      </c>
      <c r="I1419" s="166" t="s">
        <v>2524</v>
      </c>
      <c r="J1419" s="166" t="s">
        <v>2524</v>
      </c>
      <c r="K1419" s="166" t="s">
        <v>4910</v>
      </c>
      <c r="L1419" s="166" t="s">
        <v>2524</v>
      </c>
      <c r="M1419" s="166">
        <v>1599</v>
      </c>
      <c r="N1419" s="166" t="str">
        <f>_xlfn.IFNA(VLOOKUP($C1419,'20201102 Property'!C:C,1,FALSE),"FR")</f>
        <v xml:space="preserve">HPA-5 </v>
      </c>
    </row>
    <row r="1420" spans="1:14" x14ac:dyDescent="0.45">
      <c r="A1420" s="166" t="s">
        <v>2211</v>
      </c>
      <c r="B1420" s="166" t="s">
        <v>6903</v>
      </c>
      <c r="C1420" s="166" t="s">
        <v>4911</v>
      </c>
      <c r="D1420" s="166" t="s">
        <v>185</v>
      </c>
      <c r="E1420" s="166" t="s">
        <v>2524</v>
      </c>
      <c r="F1420" s="166" t="s">
        <v>366</v>
      </c>
      <c r="G1420" s="166" t="s">
        <v>102</v>
      </c>
      <c r="H1420" s="166" t="s">
        <v>2524</v>
      </c>
      <c r="I1420" s="166" t="s">
        <v>2524</v>
      </c>
      <c r="J1420" s="166" t="s">
        <v>2524</v>
      </c>
      <c r="K1420" s="166" t="s">
        <v>2211</v>
      </c>
      <c r="L1420" s="166" t="s">
        <v>2524</v>
      </c>
      <c r="M1420" s="166">
        <v>24189</v>
      </c>
      <c r="N1420" s="166" t="str">
        <f>_xlfn.IFNA(VLOOKUP($C1420,'20201102 Property'!C:C,1,FALSE),"FR")</f>
        <v>HPA-5</v>
      </c>
    </row>
    <row r="1421" spans="1:14" x14ac:dyDescent="0.45">
      <c r="A1421" s="166" t="s">
        <v>202</v>
      </c>
      <c r="B1421" s="166" t="s">
        <v>6904</v>
      </c>
      <c r="C1421" s="166" t="s">
        <v>1550</v>
      </c>
      <c r="D1421" s="166" t="s">
        <v>185</v>
      </c>
      <c r="E1421" s="166" t="s">
        <v>2524</v>
      </c>
      <c r="F1421" s="166" t="s">
        <v>2798</v>
      </c>
      <c r="G1421" s="166" t="s">
        <v>2524</v>
      </c>
      <c r="H1421" s="166" t="s">
        <v>2524</v>
      </c>
      <c r="I1421" s="166" t="s">
        <v>2524</v>
      </c>
      <c r="J1421" s="166" t="s">
        <v>1956</v>
      </c>
      <c r="K1421" s="166" t="s">
        <v>202</v>
      </c>
      <c r="L1421" s="166" t="s">
        <v>2524</v>
      </c>
      <c r="M1421" s="166">
        <v>3099835</v>
      </c>
      <c r="N1421" s="166" t="str">
        <f>_xlfn.IFNA(VLOOKUP($C1421,'20201102 Property'!C:C,1,FALSE),"FR")</f>
        <v>Hy genotype (Dombrock)</v>
      </c>
    </row>
    <row r="1422" spans="1:14" x14ac:dyDescent="0.45">
      <c r="A1422" s="166" t="s">
        <v>1469</v>
      </c>
      <c r="B1422" s="166" t="s">
        <v>6905</v>
      </c>
      <c r="C1422" s="166" t="s">
        <v>1551</v>
      </c>
      <c r="D1422" s="166" t="s">
        <v>185</v>
      </c>
      <c r="E1422" s="166" t="s">
        <v>2524</v>
      </c>
      <c r="F1422" s="166" t="s">
        <v>2798</v>
      </c>
      <c r="G1422" s="166" t="s">
        <v>2524</v>
      </c>
      <c r="H1422" s="166" t="s">
        <v>2524</v>
      </c>
      <c r="I1422" s="166" t="s">
        <v>2524</v>
      </c>
      <c r="J1422" s="166" t="s">
        <v>1957</v>
      </c>
      <c r="K1422" s="166" t="s">
        <v>1469</v>
      </c>
      <c r="L1422" s="166" t="s">
        <v>2524</v>
      </c>
      <c r="M1422" s="166">
        <v>3225697</v>
      </c>
      <c r="N1422" s="166" t="str">
        <f>_xlfn.IFNA(VLOOKUP($C1422,'20201102 Property'!C:C,1,FALSE),"FR")</f>
        <v>Hy conclusie fenotype (Dombrock)</v>
      </c>
    </row>
    <row r="1423" spans="1:14" x14ac:dyDescent="0.45">
      <c r="A1423" s="166" t="s">
        <v>88</v>
      </c>
      <c r="B1423" s="166" t="s">
        <v>6906</v>
      </c>
      <c r="C1423" s="166" t="s">
        <v>6907</v>
      </c>
      <c r="D1423" s="166" t="s">
        <v>1357</v>
      </c>
      <c r="E1423" s="166" t="s">
        <v>2524</v>
      </c>
      <c r="F1423" s="166" t="s">
        <v>366</v>
      </c>
      <c r="G1423" s="166" t="s">
        <v>2524</v>
      </c>
      <c r="H1423" s="166" t="s">
        <v>2524</v>
      </c>
      <c r="I1423" s="166" t="s">
        <v>2524</v>
      </c>
      <c r="J1423" s="166" t="s">
        <v>2060</v>
      </c>
      <c r="K1423" s="166" t="s">
        <v>88</v>
      </c>
      <c r="L1423" s="166" t="s">
        <v>2524</v>
      </c>
      <c r="M1423" s="166">
        <v>2369531</v>
      </c>
      <c r="N1423" s="166" t="str">
        <f>_xlfn.IFNA(VLOOKUP($C1423,'20201102 Property'!C:C,1,FALSE),"FR")</f>
        <v>Datum TP</v>
      </c>
    </row>
    <row r="1424" spans="1:14" x14ac:dyDescent="0.45">
      <c r="A1424" s="166" t="s">
        <v>89</v>
      </c>
      <c r="B1424" s="166" t="s">
        <v>6908</v>
      </c>
      <c r="C1424" s="166" t="s">
        <v>6909</v>
      </c>
      <c r="D1424" s="166" t="s">
        <v>1357</v>
      </c>
      <c r="E1424" s="166" t="s">
        <v>2524</v>
      </c>
      <c r="F1424" s="166" t="s">
        <v>366</v>
      </c>
      <c r="G1424" s="166" t="s">
        <v>2524</v>
      </c>
      <c r="H1424" s="166" t="s">
        <v>2524</v>
      </c>
      <c r="I1424" s="166" t="s">
        <v>2524</v>
      </c>
      <c r="J1424" s="166" t="s">
        <v>2524</v>
      </c>
      <c r="K1424" s="166" t="s">
        <v>89</v>
      </c>
      <c r="L1424" s="166" t="s">
        <v>2524</v>
      </c>
      <c r="M1424" s="166">
        <v>2369537</v>
      </c>
      <c r="N1424" s="166" t="str">
        <f>_xlfn.IFNA(VLOOKUP($C1424,'20201102 Property'!C:C,1,FALSE),"FR")</f>
        <v>Dummy bepaling voor invullen site attribuut opslagdoos</v>
      </c>
    </row>
    <row r="1425" spans="1:14" x14ac:dyDescent="0.45">
      <c r="A1425" s="166" t="s">
        <v>90</v>
      </c>
      <c r="B1425" s="166" t="s">
        <v>1232</v>
      </c>
      <c r="C1425" s="166" t="s">
        <v>6910</v>
      </c>
      <c r="D1425" s="166" t="s">
        <v>185</v>
      </c>
      <c r="E1425" s="166" t="s">
        <v>2524</v>
      </c>
      <c r="F1425" s="166" t="s">
        <v>2798</v>
      </c>
      <c r="G1425" s="166" t="s">
        <v>2524</v>
      </c>
      <c r="H1425" s="166" t="s">
        <v>2524</v>
      </c>
      <c r="I1425" s="166" t="s">
        <v>2524</v>
      </c>
      <c r="J1425" s="166" t="s">
        <v>2524</v>
      </c>
      <c r="K1425" s="166" t="s">
        <v>90</v>
      </c>
      <c r="L1425" s="166" t="s">
        <v>2524</v>
      </c>
      <c r="M1425" s="166">
        <v>2369568</v>
      </c>
      <c r="N1425" s="166" t="str">
        <f>_xlfn.IFNA(VLOOKUP($C1425,'20201102 Property'!C:C,1,FALSE),"FR")</f>
        <v>Dummy bepaling voor invullen site attribuut Orgaan</v>
      </c>
    </row>
    <row r="1426" spans="1:14" x14ac:dyDescent="0.45">
      <c r="A1426" s="166" t="s">
        <v>368</v>
      </c>
      <c r="B1426" s="166" t="s">
        <v>6911</v>
      </c>
      <c r="C1426" s="166" t="s">
        <v>369</v>
      </c>
      <c r="D1426" s="166" t="s">
        <v>1357</v>
      </c>
      <c r="E1426" s="166" t="s">
        <v>2524</v>
      </c>
      <c r="F1426" s="166" t="s">
        <v>366</v>
      </c>
      <c r="G1426" s="166" t="s">
        <v>2524</v>
      </c>
      <c r="H1426" s="166" t="s">
        <v>2524</v>
      </c>
      <c r="I1426" s="166" t="s">
        <v>2524</v>
      </c>
      <c r="J1426" s="166" t="s">
        <v>1814</v>
      </c>
      <c r="K1426" s="166" t="s">
        <v>368</v>
      </c>
      <c r="L1426" s="166" t="s">
        <v>2524</v>
      </c>
      <c r="M1426" s="166">
        <v>2993293</v>
      </c>
      <c r="N1426" s="166" t="str">
        <f>_xlfn.IFNA(VLOOKUP($C1426,'20201102 Property'!C:C,1,FALSE),"FR")</f>
        <v>% virtuele CDC PRA</v>
      </c>
    </row>
    <row r="1427" spans="1:14" x14ac:dyDescent="0.45">
      <c r="A1427" s="166" t="s">
        <v>62</v>
      </c>
      <c r="B1427" s="166" t="s">
        <v>6912</v>
      </c>
      <c r="C1427" s="166" t="s">
        <v>169</v>
      </c>
      <c r="D1427" s="166" t="s">
        <v>1357</v>
      </c>
      <c r="E1427" s="166" t="s">
        <v>2524</v>
      </c>
      <c r="F1427" s="166" t="s">
        <v>366</v>
      </c>
      <c r="G1427" s="166" t="s">
        <v>2524</v>
      </c>
      <c r="H1427" s="166" t="s">
        <v>2524</v>
      </c>
      <c r="I1427" s="166" t="s">
        <v>2524</v>
      </c>
      <c r="J1427" s="166" t="s">
        <v>1816</v>
      </c>
      <c r="K1427" s="166" t="s">
        <v>62</v>
      </c>
      <c r="L1427" s="166" t="s">
        <v>2524</v>
      </c>
      <c r="M1427" s="166">
        <v>2369573</v>
      </c>
      <c r="N1427" s="166" t="str">
        <f>_xlfn.IFNA(VLOOKUP($C1427,'20201102 Property'!C:C,1,FALSE),"FR")</f>
        <v>% virtuele PRA</v>
      </c>
    </row>
    <row r="1428" spans="1:14" x14ac:dyDescent="0.45">
      <c r="A1428" s="166" t="s">
        <v>4912</v>
      </c>
      <c r="B1428" s="166" t="s">
        <v>6913</v>
      </c>
      <c r="C1428" s="166" t="s">
        <v>6914</v>
      </c>
      <c r="D1428" s="166" t="s">
        <v>185</v>
      </c>
      <c r="E1428" s="166" t="s">
        <v>2524</v>
      </c>
      <c r="F1428" s="166" t="s">
        <v>366</v>
      </c>
      <c r="G1428" s="166" t="s">
        <v>2524</v>
      </c>
      <c r="H1428" s="166" t="s">
        <v>2524</v>
      </c>
      <c r="I1428" s="166" t="s">
        <v>2524</v>
      </c>
      <c r="J1428" s="166" t="s">
        <v>2524</v>
      </c>
      <c r="K1428" s="166" t="s">
        <v>4912</v>
      </c>
      <c r="L1428" s="166" t="s">
        <v>2524</v>
      </c>
      <c r="M1428" s="166">
        <v>2369584</v>
      </c>
      <c r="N1428" s="166" t="str">
        <f>_xlfn.IFNA(VLOOKUP($C1428,'20201102 Property'!C:C,1,FALSE),"FR")</f>
        <v>Dummy bepaling voor invullen site attribuut Wachtlijst</v>
      </c>
    </row>
    <row r="1429" spans="1:14" x14ac:dyDescent="0.45">
      <c r="A1429" s="166" t="s">
        <v>3130</v>
      </c>
      <c r="B1429" s="166" t="s">
        <v>3131</v>
      </c>
      <c r="C1429" s="166" t="s">
        <v>6915</v>
      </c>
      <c r="D1429" s="166" t="s">
        <v>185</v>
      </c>
      <c r="E1429" s="166" t="s">
        <v>2524</v>
      </c>
      <c r="F1429" s="166" t="s">
        <v>2798</v>
      </c>
      <c r="G1429" s="166" t="s">
        <v>5449</v>
      </c>
      <c r="H1429" s="166" t="s">
        <v>2524</v>
      </c>
      <c r="I1429" s="166" t="s">
        <v>2524</v>
      </c>
      <c r="J1429" s="166" t="s">
        <v>3132</v>
      </c>
      <c r="K1429" s="166" t="s">
        <v>3130</v>
      </c>
      <c r="L1429" s="166" t="s">
        <v>2524</v>
      </c>
      <c r="M1429" s="166">
        <v>886870</v>
      </c>
      <c r="N1429" s="166" t="str">
        <f>_xlfn.IFNA(VLOOKUP($C1429,'20201102 Property'!C:C,1,FALSE),"FR")</f>
        <v>H typering methode 1</v>
      </c>
    </row>
    <row r="1430" spans="1:14" hidden="1" x14ac:dyDescent="0.45">
      <c r="A1430" s="166" t="s">
        <v>2137</v>
      </c>
      <c r="B1430" s="166" t="s">
        <v>2137</v>
      </c>
      <c r="C1430" s="166" t="s">
        <v>4913</v>
      </c>
      <c r="D1430" s="166" t="s">
        <v>185</v>
      </c>
      <c r="E1430" s="166" t="s">
        <v>2524</v>
      </c>
      <c r="F1430" s="166" t="s">
        <v>2798</v>
      </c>
      <c r="G1430" s="166" t="s">
        <v>5449</v>
      </c>
      <c r="H1430" s="166" t="s">
        <v>8851</v>
      </c>
      <c r="I1430" s="166" t="s">
        <v>2524</v>
      </c>
      <c r="J1430" s="166" t="s">
        <v>3044</v>
      </c>
      <c r="K1430" s="166" t="s">
        <v>2137</v>
      </c>
      <c r="L1430" s="166" t="s">
        <v>2524</v>
      </c>
      <c r="M1430" s="166">
        <v>142752</v>
      </c>
      <c r="N1430" s="166" t="str">
        <f>_xlfn.IFNA(VLOOKUP($C1430,'20201102 Property'!C:C,1,FALSE),"FR")</f>
        <v>FR</v>
      </c>
    </row>
    <row r="1431" spans="1:14" x14ac:dyDescent="0.45">
      <c r="A1431" s="166" t="s">
        <v>3320</v>
      </c>
      <c r="B1431" s="166" t="s">
        <v>6917</v>
      </c>
      <c r="C1431" s="166" t="s">
        <v>3321</v>
      </c>
      <c r="D1431" s="166" t="s">
        <v>185</v>
      </c>
      <c r="E1431" s="166" t="s">
        <v>2524</v>
      </c>
      <c r="F1431" s="166" t="s">
        <v>2798</v>
      </c>
      <c r="G1431" s="166" t="s">
        <v>2524</v>
      </c>
      <c r="H1431" s="166" t="s">
        <v>2524</v>
      </c>
      <c r="I1431" s="166" t="s">
        <v>2524</v>
      </c>
      <c r="J1431" s="166" t="s">
        <v>3322</v>
      </c>
      <c r="K1431" s="166" t="s">
        <v>3320</v>
      </c>
      <c r="L1431" s="166" t="s">
        <v>2524</v>
      </c>
      <c r="M1431" s="166">
        <v>4289</v>
      </c>
      <c r="N1431" s="166" t="str">
        <f>_xlfn.IFNA(VLOOKUP($C1431,'20201102 Property'!C:C,1,FALSE),"FR")</f>
        <v>antiglobulinetest</v>
      </c>
    </row>
    <row r="1432" spans="1:14" x14ac:dyDescent="0.45">
      <c r="A1432" s="166" t="s">
        <v>4914</v>
      </c>
      <c r="B1432" s="166" t="s">
        <v>6917</v>
      </c>
      <c r="C1432" s="166" t="s">
        <v>3321</v>
      </c>
      <c r="D1432" s="166" t="s">
        <v>185</v>
      </c>
      <c r="E1432" s="166" t="s">
        <v>2524</v>
      </c>
      <c r="F1432" s="166" t="s">
        <v>366</v>
      </c>
      <c r="G1432" s="166" t="s">
        <v>2524</v>
      </c>
      <c r="H1432" s="166" t="s">
        <v>2524</v>
      </c>
      <c r="I1432" s="166" t="s">
        <v>2524</v>
      </c>
      <c r="J1432" s="166" t="s">
        <v>2524</v>
      </c>
      <c r="K1432" s="166" t="s">
        <v>4914</v>
      </c>
      <c r="L1432" s="166" t="s">
        <v>2524</v>
      </c>
      <c r="M1432" s="166">
        <v>4334</v>
      </c>
      <c r="N1432" s="166" t="str">
        <f>_xlfn.IFNA(VLOOKUP($C1432,'20201102 Property'!C:C,1,FALSE),"FR")</f>
        <v>antiglobulinetest</v>
      </c>
    </row>
    <row r="1433" spans="1:14" x14ac:dyDescent="0.45">
      <c r="A1433" s="166" t="s">
        <v>4915</v>
      </c>
      <c r="B1433" s="166" t="s">
        <v>6917</v>
      </c>
      <c r="C1433" s="166" t="s">
        <v>3321</v>
      </c>
      <c r="D1433" s="166" t="s">
        <v>185</v>
      </c>
      <c r="E1433" s="166" t="s">
        <v>2524</v>
      </c>
      <c r="F1433" s="166" t="s">
        <v>366</v>
      </c>
      <c r="G1433" s="166" t="s">
        <v>5936</v>
      </c>
      <c r="H1433" s="166" t="s">
        <v>2524</v>
      </c>
      <c r="I1433" s="166" t="s">
        <v>2524</v>
      </c>
      <c r="J1433" s="166" t="s">
        <v>2524</v>
      </c>
      <c r="K1433" s="166" t="s">
        <v>4915</v>
      </c>
      <c r="L1433" s="166" t="s">
        <v>2524</v>
      </c>
      <c r="M1433" s="166">
        <v>7500</v>
      </c>
      <c r="N1433" s="166" t="str">
        <f>_xlfn.IFNA(VLOOKUP($C1433,'20201102 Property'!C:C,1,FALSE),"FR")</f>
        <v>antiglobulinetest</v>
      </c>
    </row>
    <row r="1434" spans="1:14" x14ac:dyDescent="0.45">
      <c r="A1434" s="166" t="s">
        <v>4916</v>
      </c>
      <c r="B1434" s="166" t="s">
        <v>6917</v>
      </c>
      <c r="C1434" s="166" t="s">
        <v>3321</v>
      </c>
      <c r="D1434" s="166" t="s">
        <v>185</v>
      </c>
      <c r="E1434" s="166" t="s">
        <v>2524</v>
      </c>
      <c r="F1434" s="166" t="s">
        <v>366</v>
      </c>
      <c r="G1434" s="166" t="s">
        <v>2524</v>
      </c>
      <c r="H1434" s="166" t="s">
        <v>2524</v>
      </c>
      <c r="I1434" s="166" t="s">
        <v>2524</v>
      </c>
      <c r="J1434" s="166" t="s">
        <v>2524</v>
      </c>
      <c r="K1434" s="166" t="s">
        <v>4916</v>
      </c>
      <c r="L1434" s="166" t="s">
        <v>2524</v>
      </c>
      <c r="M1434" s="166">
        <v>4541</v>
      </c>
      <c r="N1434" s="166" t="str">
        <f>_xlfn.IFNA(VLOOKUP($C1434,'20201102 Property'!C:C,1,FALSE),"FR")</f>
        <v>antiglobulinetest</v>
      </c>
    </row>
    <row r="1435" spans="1:14" x14ac:dyDescent="0.45">
      <c r="A1435" s="166" t="s">
        <v>4917</v>
      </c>
      <c r="B1435" s="166" t="s">
        <v>6917</v>
      </c>
      <c r="C1435" s="166" t="s">
        <v>3321</v>
      </c>
      <c r="D1435" s="166" t="s">
        <v>185</v>
      </c>
      <c r="E1435" s="166" t="s">
        <v>2524</v>
      </c>
      <c r="F1435" s="166" t="s">
        <v>366</v>
      </c>
      <c r="G1435" s="166" t="s">
        <v>2524</v>
      </c>
      <c r="H1435" s="166" t="s">
        <v>2524</v>
      </c>
      <c r="I1435" s="166" t="s">
        <v>2524</v>
      </c>
      <c r="J1435" s="166" t="s">
        <v>2524</v>
      </c>
      <c r="K1435" s="166" t="s">
        <v>4917</v>
      </c>
      <c r="L1435" s="166" t="s">
        <v>2524</v>
      </c>
      <c r="M1435" s="166">
        <v>4544</v>
      </c>
      <c r="N1435" s="166" t="str">
        <f>_xlfn.IFNA(VLOOKUP($C1435,'20201102 Property'!C:C,1,FALSE),"FR")</f>
        <v>antiglobulinetest</v>
      </c>
    </row>
    <row r="1436" spans="1:14" x14ac:dyDescent="0.45">
      <c r="A1436" s="166" t="s">
        <v>4918</v>
      </c>
      <c r="B1436" s="166" t="s">
        <v>6917</v>
      </c>
      <c r="C1436" s="166" t="s">
        <v>3321</v>
      </c>
      <c r="D1436" s="166" t="s">
        <v>185</v>
      </c>
      <c r="E1436" s="166" t="s">
        <v>2524</v>
      </c>
      <c r="F1436" s="166" t="s">
        <v>366</v>
      </c>
      <c r="G1436" s="166" t="s">
        <v>2524</v>
      </c>
      <c r="H1436" s="166" t="s">
        <v>2524</v>
      </c>
      <c r="I1436" s="166" t="s">
        <v>2524</v>
      </c>
      <c r="J1436" s="166" t="s">
        <v>2524</v>
      </c>
      <c r="K1436" s="166" t="s">
        <v>4918</v>
      </c>
      <c r="L1436" s="166" t="s">
        <v>2524</v>
      </c>
      <c r="M1436" s="166">
        <v>4547</v>
      </c>
      <c r="N1436" s="166" t="str">
        <f>_xlfn.IFNA(VLOOKUP($C1436,'20201102 Property'!C:C,1,FALSE),"FR")</f>
        <v>antiglobulinetest</v>
      </c>
    </row>
    <row r="1437" spans="1:14" x14ac:dyDescent="0.45">
      <c r="A1437" s="166" t="s">
        <v>4919</v>
      </c>
      <c r="B1437" s="166" t="s">
        <v>6917</v>
      </c>
      <c r="C1437" s="166" t="s">
        <v>3321</v>
      </c>
      <c r="D1437" s="166" t="s">
        <v>185</v>
      </c>
      <c r="E1437" s="166" t="s">
        <v>2524</v>
      </c>
      <c r="F1437" s="166" t="s">
        <v>366</v>
      </c>
      <c r="G1437" s="166" t="s">
        <v>2524</v>
      </c>
      <c r="H1437" s="166" t="s">
        <v>2524</v>
      </c>
      <c r="I1437" s="166" t="s">
        <v>2524</v>
      </c>
      <c r="J1437" s="166" t="s">
        <v>2524</v>
      </c>
      <c r="K1437" s="166" t="s">
        <v>4919</v>
      </c>
      <c r="L1437" s="166" t="s">
        <v>2524</v>
      </c>
      <c r="M1437" s="166">
        <v>4550</v>
      </c>
      <c r="N1437" s="166" t="str">
        <f>_xlfn.IFNA(VLOOKUP($C1437,'20201102 Property'!C:C,1,FALSE),"FR")</f>
        <v>antiglobulinetest</v>
      </c>
    </row>
    <row r="1438" spans="1:14" x14ac:dyDescent="0.45">
      <c r="A1438" s="166" t="s">
        <v>4920</v>
      </c>
      <c r="B1438" s="166" t="s">
        <v>6917</v>
      </c>
      <c r="C1438" s="166" t="s">
        <v>3321</v>
      </c>
      <c r="D1438" s="166" t="s">
        <v>185</v>
      </c>
      <c r="E1438" s="166" t="s">
        <v>2524</v>
      </c>
      <c r="F1438" s="166" t="s">
        <v>366</v>
      </c>
      <c r="G1438" s="166" t="s">
        <v>2524</v>
      </c>
      <c r="H1438" s="166" t="s">
        <v>2524</v>
      </c>
      <c r="I1438" s="166" t="s">
        <v>2524</v>
      </c>
      <c r="J1438" s="166" t="s">
        <v>2524</v>
      </c>
      <c r="K1438" s="166" t="s">
        <v>4920</v>
      </c>
      <c r="L1438" s="166" t="s">
        <v>2524</v>
      </c>
      <c r="M1438" s="166">
        <v>4553</v>
      </c>
      <c r="N1438" s="166" t="str">
        <f>_xlfn.IFNA(VLOOKUP($C1438,'20201102 Property'!C:C,1,FALSE),"FR")</f>
        <v>antiglobulinetest</v>
      </c>
    </row>
    <row r="1439" spans="1:14" x14ac:dyDescent="0.45">
      <c r="A1439" s="166" t="s">
        <v>4921</v>
      </c>
      <c r="B1439" s="166" t="s">
        <v>6917</v>
      </c>
      <c r="C1439" s="166" t="s">
        <v>3321</v>
      </c>
      <c r="D1439" s="166" t="s">
        <v>185</v>
      </c>
      <c r="E1439" s="166" t="s">
        <v>2524</v>
      </c>
      <c r="F1439" s="166" t="s">
        <v>366</v>
      </c>
      <c r="G1439" s="166" t="s">
        <v>2524</v>
      </c>
      <c r="H1439" s="166" t="s">
        <v>2524</v>
      </c>
      <c r="I1439" s="166" t="s">
        <v>2524</v>
      </c>
      <c r="J1439" s="166" t="s">
        <v>2524</v>
      </c>
      <c r="K1439" s="166" t="s">
        <v>4921</v>
      </c>
      <c r="L1439" s="166" t="s">
        <v>2524</v>
      </c>
      <c r="M1439" s="166">
        <v>4556</v>
      </c>
      <c r="N1439" s="166" t="str">
        <f>_xlfn.IFNA(VLOOKUP($C1439,'20201102 Property'!C:C,1,FALSE),"FR")</f>
        <v>antiglobulinetest</v>
      </c>
    </row>
    <row r="1440" spans="1:14" x14ac:dyDescent="0.45">
      <c r="A1440" s="166" t="s">
        <v>4922</v>
      </c>
      <c r="B1440" s="166" t="s">
        <v>6917</v>
      </c>
      <c r="C1440" s="166" t="s">
        <v>3321</v>
      </c>
      <c r="D1440" s="166" t="s">
        <v>185</v>
      </c>
      <c r="E1440" s="166" t="s">
        <v>2524</v>
      </c>
      <c r="F1440" s="166" t="s">
        <v>366</v>
      </c>
      <c r="G1440" s="166" t="s">
        <v>2524</v>
      </c>
      <c r="H1440" s="166" t="s">
        <v>2524</v>
      </c>
      <c r="I1440" s="166" t="s">
        <v>2524</v>
      </c>
      <c r="J1440" s="166" t="s">
        <v>2524</v>
      </c>
      <c r="K1440" s="166" t="s">
        <v>4922</v>
      </c>
      <c r="L1440" s="166" t="s">
        <v>2524</v>
      </c>
      <c r="M1440" s="166">
        <v>4559</v>
      </c>
      <c r="N1440" s="166" t="str">
        <f>_xlfn.IFNA(VLOOKUP($C1440,'20201102 Property'!C:C,1,FALSE),"FR")</f>
        <v>antiglobulinetest</v>
      </c>
    </row>
    <row r="1441" spans="1:14" x14ac:dyDescent="0.45">
      <c r="A1441" s="166" t="s">
        <v>4923</v>
      </c>
      <c r="B1441" s="166" t="s">
        <v>6917</v>
      </c>
      <c r="C1441" s="166" t="s">
        <v>3321</v>
      </c>
      <c r="D1441" s="166" t="s">
        <v>185</v>
      </c>
      <c r="E1441" s="166" t="s">
        <v>2524</v>
      </c>
      <c r="F1441" s="166" t="s">
        <v>366</v>
      </c>
      <c r="G1441" s="166" t="s">
        <v>2524</v>
      </c>
      <c r="H1441" s="166" t="s">
        <v>2524</v>
      </c>
      <c r="I1441" s="166" t="s">
        <v>2524</v>
      </c>
      <c r="J1441" s="166" t="s">
        <v>2524</v>
      </c>
      <c r="K1441" s="166" t="s">
        <v>4923</v>
      </c>
      <c r="L1441" s="166" t="s">
        <v>2524</v>
      </c>
      <c r="M1441" s="166">
        <v>4562</v>
      </c>
      <c r="N1441" s="166" t="str">
        <f>_xlfn.IFNA(VLOOKUP($C1441,'20201102 Property'!C:C,1,FALSE),"FR")</f>
        <v>antiglobulinetest</v>
      </c>
    </row>
    <row r="1442" spans="1:14" x14ac:dyDescent="0.45">
      <c r="A1442" s="166" t="s">
        <v>3337</v>
      </c>
      <c r="B1442" s="166" t="s">
        <v>6917</v>
      </c>
      <c r="C1442" s="166" t="s">
        <v>3321</v>
      </c>
      <c r="D1442" s="166" t="s">
        <v>185</v>
      </c>
      <c r="E1442" s="166" t="s">
        <v>2524</v>
      </c>
      <c r="F1442" s="166" t="s">
        <v>2798</v>
      </c>
      <c r="G1442" s="166" t="s">
        <v>2524</v>
      </c>
      <c r="H1442" s="166" t="s">
        <v>2524</v>
      </c>
      <c r="I1442" s="166" t="s">
        <v>2524</v>
      </c>
      <c r="J1442" s="166" t="s">
        <v>3338</v>
      </c>
      <c r="K1442" s="166" t="s">
        <v>3337</v>
      </c>
      <c r="L1442" s="166" t="s">
        <v>2524</v>
      </c>
      <c r="M1442" s="166">
        <v>4310</v>
      </c>
      <c r="N1442" s="166" t="str">
        <f>_xlfn.IFNA(VLOOKUP($C1442,'20201102 Property'!C:C,1,FALSE),"FR")</f>
        <v>antiglobulinetest</v>
      </c>
    </row>
    <row r="1443" spans="1:14" x14ac:dyDescent="0.45">
      <c r="A1443" s="166" t="s">
        <v>4924</v>
      </c>
      <c r="B1443" s="166" t="s">
        <v>6917</v>
      </c>
      <c r="C1443" s="166" t="s">
        <v>3321</v>
      </c>
      <c r="D1443" s="166" t="s">
        <v>185</v>
      </c>
      <c r="E1443" s="166" t="s">
        <v>2524</v>
      </c>
      <c r="F1443" s="166" t="s">
        <v>366</v>
      </c>
      <c r="G1443" s="166" t="s">
        <v>2524</v>
      </c>
      <c r="H1443" s="166" t="s">
        <v>2524</v>
      </c>
      <c r="I1443" s="166" t="s">
        <v>2524</v>
      </c>
      <c r="J1443" s="166" t="s">
        <v>2524</v>
      </c>
      <c r="K1443" s="166" t="s">
        <v>4924</v>
      </c>
      <c r="L1443" s="166" t="s">
        <v>2524</v>
      </c>
      <c r="M1443" s="166">
        <v>4565</v>
      </c>
      <c r="N1443" s="166" t="str">
        <f>_xlfn.IFNA(VLOOKUP($C1443,'20201102 Property'!C:C,1,FALSE),"FR")</f>
        <v>antiglobulinetest</v>
      </c>
    </row>
    <row r="1444" spans="1:14" x14ac:dyDescent="0.45">
      <c r="A1444" s="166" t="s">
        <v>4925</v>
      </c>
      <c r="B1444" s="166" t="s">
        <v>6917</v>
      </c>
      <c r="C1444" s="166" t="s">
        <v>3321</v>
      </c>
      <c r="D1444" s="166" t="s">
        <v>185</v>
      </c>
      <c r="E1444" s="166" t="s">
        <v>2524</v>
      </c>
      <c r="F1444" s="166" t="s">
        <v>366</v>
      </c>
      <c r="G1444" s="166" t="s">
        <v>2524</v>
      </c>
      <c r="H1444" s="166" t="s">
        <v>2524</v>
      </c>
      <c r="I1444" s="166" t="s">
        <v>2524</v>
      </c>
      <c r="J1444" s="166" t="s">
        <v>2524</v>
      </c>
      <c r="K1444" s="166" t="s">
        <v>4925</v>
      </c>
      <c r="L1444" s="166" t="s">
        <v>2524</v>
      </c>
      <c r="M1444" s="166">
        <v>4568</v>
      </c>
      <c r="N1444" s="166" t="str">
        <f>_xlfn.IFNA(VLOOKUP($C1444,'20201102 Property'!C:C,1,FALSE),"FR")</f>
        <v>antiglobulinetest</v>
      </c>
    </row>
    <row r="1445" spans="1:14" x14ac:dyDescent="0.45">
      <c r="A1445" s="166" t="s">
        <v>4926</v>
      </c>
      <c r="B1445" s="166" t="s">
        <v>6917</v>
      </c>
      <c r="C1445" s="166" t="s">
        <v>3321</v>
      </c>
      <c r="D1445" s="166" t="s">
        <v>185</v>
      </c>
      <c r="E1445" s="166" t="s">
        <v>2524</v>
      </c>
      <c r="F1445" s="166" t="s">
        <v>366</v>
      </c>
      <c r="G1445" s="166" t="s">
        <v>2524</v>
      </c>
      <c r="H1445" s="166" t="s">
        <v>2524</v>
      </c>
      <c r="I1445" s="166" t="s">
        <v>2524</v>
      </c>
      <c r="J1445" s="166" t="s">
        <v>2524</v>
      </c>
      <c r="K1445" s="166" t="s">
        <v>4926</v>
      </c>
      <c r="L1445" s="166" t="s">
        <v>2524</v>
      </c>
      <c r="M1445" s="166">
        <v>4571</v>
      </c>
      <c r="N1445" s="166" t="str">
        <f>_xlfn.IFNA(VLOOKUP($C1445,'20201102 Property'!C:C,1,FALSE),"FR")</f>
        <v>antiglobulinetest</v>
      </c>
    </row>
    <row r="1446" spans="1:14" x14ac:dyDescent="0.45">
      <c r="A1446" s="166" t="s">
        <v>4927</v>
      </c>
      <c r="B1446" s="166" t="s">
        <v>6917</v>
      </c>
      <c r="C1446" s="166" t="s">
        <v>3321</v>
      </c>
      <c r="D1446" s="166" t="s">
        <v>185</v>
      </c>
      <c r="E1446" s="166" t="s">
        <v>2524</v>
      </c>
      <c r="F1446" s="166" t="s">
        <v>366</v>
      </c>
      <c r="G1446" s="166" t="s">
        <v>2524</v>
      </c>
      <c r="H1446" s="166" t="s">
        <v>2524</v>
      </c>
      <c r="I1446" s="166" t="s">
        <v>2524</v>
      </c>
      <c r="J1446" s="166" t="s">
        <v>2524</v>
      </c>
      <c r="K1446" s="166" t="s">
        <v>4927</v>
      </c>
      <c r="L1446" s="166" t="s">
        <v>2524</v>
      </c>
      <c r="M1446" s="166">
        <v>4574</v>
      </c>
      <c r="N1446" s="166" t="str">
        <f>_xlfn.IFNA(VLOOKUP($C1446,'20201102 Property'!C:C,1,FALSE),"FR")</f>
        <v>antiglobulinetest</v>
      </c>
    </row>
    <row r="1447" spans="1:14" x14ac:dyDescent="0.45">
      <c r="A1447" s="166" t="s">
        <v>4928</v>
      </c>
      <c r="B1447" s="166" t="s">
        <v>6917</v>
      </c>
      <c r="C1447" s="166" t="s">
        <v>3321</v>
      </c>
      <c r="D1447" s="166" t="s">
        <v>185</v>
      </c>
      <c r="E1447" s="166" t="s">
        <v>2524</v>
      </c>
      <c r="F1447" s="166" t="s">
        <v>366</v>
      </c>
      <c r="G1447" s="166" t="s">
        <v>2524</v>
      </c>
      <c r="H1447" s="166" t="s">
        <v>2524</v>
      </c>
      <c r="I1447" s="166" t="s">
        <v>2524</v>
      </c>
      <c r="J1447" s="166" t="s">
        <v>2524</v>
      </c>
      <c r="K1447" s="166" t="s">
        <v>4928</v>
      </c>
      <c r="L1447" s="166" t="s">
        <v>2524</v>
      </c>
      <c r="M1447" s="166">
        <v>4577</v>
      </c>
      <c r="N1447" s="166" t="str">
        <f>_xlfn.IFNA(VLOOKUP($C1447,'20201102 Property'!C:C,1,FALSE),"FR")</f>
        <v>antiglobulinetest</v>
      </c>
    </row>
    <row r="1448" spans="1:14" x14ac:dyDescent="0.45">
      <c r="A1448" s="166" t="s">
        <v>4929</v>
      </c>
      <c r="B1448" s="166" t="s">
        <v>6917</v>
      </c>
      <c r="C1448" s="166" t="s">
        <v>3321</v>
      </c>
      <c r="D1448" s="166" t="s">
        <v>185</v>
      </c>
      <c r="E1448" s="166" t="s">
        <v>2524</v>
      </c>
      <c r="F1448" s="166" t="s">
        <v>366</v>
      </c>
      <c r="G1448" s="166" t="s">
        <v>2524</v>
      </c>
      <c r="H1448" s="166" t="s">
        <v>2524</v>
      </c>
      <c r="I1448" s="166" t="s">
        <v>2524</v>
      </c>
      <c r="J1448" s="166" t="s">
        <v>2524</v>
      </c>
      <c r="K1448" s="166" t="s">
        <v>4929</v>
      </c>
      <c r="L1448" s="166" t="s">
        <v>2524</v>
      </c>
      <c r="M1448" s="166">
        <v>4580</v>
      </c>
      <c r="N1448" s="166" t="str">
        <f>_xlfn.IFNA(VLOOKUP($C1448,'20201102 Property'!C:C,1,FALSE),"FR")</f>
        <v>antiglobulinetest</v>
      </c>
    </row>
    <row r="1449" spans="1:14" x14ac:dyDescent="0.45">
      <c r="A1449" s="166" t="s">
        <v>4930</v>
      </c>
      <c r="B1449" s="166" t="s">
        <v>6917</v>
      </c>
      <c r="C1449" s="166" t="s">
        <v>3321</v>
      </c>
      <c r="D1449" s="166" t="s">
        <v>185</v>
      </c>
      <c r="E1449" s="166" t="s">
        <v>2524</v>
      </c>
      <c r="F1449" s="166" t="s">
        <v>366</v>
      </c>
      <c r="G1449" s="166" t="s">
        <v>2524</v>
      </c>
      <c r="H1449" s="166" t="s">
        <v>2524</v>
      </c>
      <c r="I1449" s="166" t="s">
        <v>2524</v>
      </c>
      <c r="J1449" s="166" t="s">
        <v>2524</v>
      </c>
      <c r="K1449" s="166" t="s">
        <v>4930</v>
      </c>
      <c r="L1449" s="166" t="s">
        <v>2524</v>
      </c>
      <c r="M1449" s="166">
        <v>4583</v>
      </c>
      <c r="N1449" s="166" t="str">
        <f>_xlfn.IFNA(VLOOKUP($C1449,'20201102 Property'!C:C,1,FALSE),"FR")</f>
        <v>antiglobulinetest</v>
      </c>
    </row>
    <row r="1450" spans="1:14" x14ac:dyDescent="0.45">
      <c r="A1450" s="166" t="s">
        <v>4931</v>
      </c>
      <c r="B1450" s="166" t="s">
        <v>6917</v>
      </c>
      <c r="C1450" s="166" t="s">
        <v>3321</v>
      </c>
      <c r="D1450" s="166" t="s">
        <v>185</v>
      </c>
      <c r="E1450" s="166" t="s">
        <v>2524</v>
      </c>
      <c r="F1450" s="166" t="s">
        <v>366</v>
      </c>
      <c r="G1450" s="166" t="s">
        <v>2524</v>
      </c>
      <c r="H1450" s="166" t="s">
        <v>2524</v>
      </c>
      <c r="I1450" s="166" t="s">
        <v>2524</v>
      </c>
      <c r="J1450" s="166" t="s">
        <v>2524</v>
      </c>
      <c r="K1450" s="166" t="s">
        <v>4931</v>
      </c>
      <c r="L1450" s="166" t="s">
        <v>2524</v>
      </c>
      <c r="M1450" s="166">
        <v>4586</v>
      </c>
      <c r="N1450" s="166" t="str">
        <f>_xlfn.IFNA(VLOOKUP($C1450,'20201102 Property'!C:C,1,FALSE),"FR")</f>
        <v>antiglobulinetest</v>
      </c>
    </row>
    <row r="1451" spans="1:14" x14ac:dyDescent="0.45">
      <c r="A1451" s="166" t="s">
        <v>4932</v>
      </c>
      <c r="B1451" s="166" t="s">
        <v>6917</v>
      </c>
      <c r="C1451" s="166" t="s">
        <v>3321</v>
      </c>
      <c r="D1451" s="166" t="s">
        <v>185</v>
      </c>
      <c r="E1451" s="166" t="s">
        <v>2524</v>
      </c>
      <c r="F1451" s="166" t="s">
        <v>366</v>
      </c>
      <c r="G1451" s="166" t="s">
        <v>2524</v>
      </c>
      <c r="H1451" s="166" t="s">
        <v>2524</v>
      </c>
      <c r="I1451" s="166" t="s">
        <v>2524</v>
      </c>
      <c r="J1451" s="166" t="s">
        <v>2524</v>
      </c>
      <c r="K1451" s="166" t="s">
        <v>4932</v>
      </c>
      <c r="L1451" s="166" t="s">
        <v>2524</v>
      </c>
      <c r="M1451" s="166">
        <v>4589</v>
      </c>
      <c r="N1451" s="166" t="str">
        <f>_xlfn.IFNA(VLOOKUP($C1451,'20201102 Property'!C:C,1,FALSE),"FR")</f>
        <v>antiglobulinetest</v>
      </c>
    </row>
    <row r="1452" spans="1:14" x14ac:dyDescent="0.45">
      <c r="A1452" s="166" t="s">
        <v>4933</v>
      </c>
      <c r="B1452" s="166" t="s">
        <v>6917</v>
      </c>
      <c r="C1452" s="166" t="s">
        <v>3321</v>
      </c>
      <c r="D1452" s="166" t="s">
        <v>185</v>
      </c>
      <c r="E1452" s="166" t="s">
        <v>2524</v>
      </c>
      <c r="F1452" s="166" t="s">
        <v>366</v>
      </c>
      <c r="G1452" s="166" t="s">
        <v>2524</v>
      </c>
      <c r="H1452" s="166" t="s">
        <v>2524</v>
      </c>
      <c r="I1452" s="166" t="s">
        <v>2524</v>
      </c>
      <c r="J1452" s="166" t="s">
        <v>2524</v>
      </c>
      <c r="K1452" s="166" t="s">
        <v>4933</v>
      </c>
      <c r="L1452" s="166" t="s">
        <v>2524</v>
      </c>
      <c r="M1452" s="166">
        <v>4592</v>
      </c>
      <c r="N1452" s="166" t="str">
        <f>_xlfn.IFNA(VLOOKUP($C1452,'20201102 Property'!C:C,1,FALSE),"FR")</f>
        <v>antiglobulinetest</v>
      </c>
    </row>
    <row r="1453" spans="1:14" x14ac:dyDescent="0.45">
      <c r="A1453" s="166" t="s">
        <v>4934</v>
      </c>
      <c r="B1453" s="166" t="s">
        <v>6917</v>
      </c>
      <c r="C1453" s="166" t="s">
        <v>3321</v>
      </c>
      <c r="D1453" s="166" t="s">
        <v>185</v>
      </c>
      <c r="E1453" s="166" t="s">
        <v>2524</v>
      </c>
      <c r="F1453" s="166" t="s">
        <v>366</v>
      </c>
      <c r="G1453" s="166" t="s">
        <v>2524</v>
      </c>
      <c r="H1453" s="166" t="s">
        <v>2524</v>
      </c>
      <c r="I1453" s="166" t="s">
        <v>2524</v>
      </c>
      <c r="J1453" s="166" t="s">
        <v>2524</v>
      </c>
      <c r="K1453" s="166" t="s">
        <v>4934</v>
      </c>
      <c r="L1453" s="166" t="s">
        <v>2524</v>
      </c>
      <c r="M1453" s="166">
        <v>4313</v>
      </c>
      <c r="N1453" s="166" t="str">
        <f>_xlfn.IFNA(VLOOKUP($C1453,'20201102 Property'!C:C,1,FALSE),"FR")</f>
        <v>antiglobulinetest</v>
      </c>
    </row>
    <row r="1454" spans="1:14" x14ac:dyDescent="0.45">
      <c r="A1454" s="166" t="s">
        <v>4935</v>
      </c>
      <c r="B1454" s="166" t="s">
        <v>6917</v>
      </c>
      <c r="C1454" s="166" t="s">
        <v>3321</v>
      </c>
      <c r="D1454" s="166" t="s">
        <v>185</v>
      </c>
      <c r="E1454" s="166" t="s">
        <v>2524</v>
      </c>
      <c r="F1454" s="166" t="s">
        <v>366</v>
      </c>
      <c r="G1454" s="166" t="s">
        <v>2524</v>
      </c>
      <c r="H1454" s="166" t="s">
        <v>2524</v>
      </c>
      <c r="I1454" s="166" t="s">
        <v>2524</v>
      </c>
      <c r="J1454" s="166" t="s">
        <v>2524</v>
      </c>
      <c r="K1454" s="166" t="s">
        <v>4935</v>
      </c>
      <c r="L1454" s="166" t="s">
        <v>2524</v>
      </c>
      <c r="M1454" s="166">
        <v>4596</v>
      </c>
      <c r="N1454" s="166" t="str">
        <f>_xlfn.IFNA(VLOOKUP($C1454,'20201102 Property'!C:C,1,FALSE),"FR")</f>
        <v>antiglobulinetest</v>
      </c>
    </row>
    <row r="1455" spans="1:14" x14ac:dyDescent="0.45">
      <c r="A1455" s="166" t="s">
        <v>4936</v>
      </c>
      <c r="B1455" s="166" t="s">
        <v>6917</v>
      </c>
      <c r="C1455" s="166" t="s">
        <v>3321</v>
      </c>
      <c r="D1455" s="166" t="s">
        <v>185</v>
      </c>
      <c r="E1455" s="166" t="s">
        <v>2524</v>
      </c>
      <c r="F1455" s="166" t="s">
        <v>366</v>
      </c>
      <c r="G1455" s="166" t="s">
        <v>2524</v>
      </c>
      <c r="H1455" s="166" t="s">
        <v>2524</v>
      </c>
      <c r="I1455" s="166" t="s">
        <v>2524</v>
      </c>
      <c r="J1455" s="166" t="s">
        <v>2524</v>
      </c>
      <c r="K1455" s="166" t="s">
        <v>4936</v>
      </c>
      <c r="L1455" s="166" t="s">
        <v>2524</v>
      </c>
      <c r="M1455" s="166">
        <v>4316</v>
      </c>
      <c r="N1455" s="166" t="str">
        <f>_xlfn.IFNA(VLOOKUP($C1455,'20201102 Property'!C:C,1,FALSE),"FR")</f>
        <v>antiglobulinetest</v>
      </c>
    </row>
    <row r="1456" spans="1:14" x14ac:dyDescent="0.45">
      <c r="A1456" s="166" t="s">
        <v>4937</v>
      </c>
      <c r="B1456" s="166" t="s">
        <v>6917</v>
      </c>
      <c r="C1456" s="166" t="s">
        <v>3321</v>
      </c>
      <c r="D1456" s="166" t="s">
        <v>185</v>
      </c>
      <c r="E1456" s="166" t="s">
        <v>2524</v>
      </c>
      <c r="F1456" s="166" t="s">
        <v>366</v>
      </c>
      <c r="G1456" s="166" t="s">
        <v>2524</v>
      </c>
      <c r="H1456" s="166" t="s">
        <v>2524</v>
      </c>
      <c r="I1456" s="166" t="s">
        <v>2524</v>
      </c>
      <c r="J1456" s="166" t="s">
        <v>2524</v>
      </c>
      <c r="K1456" s="166" t="s">
        <v>4937</v>
      </c>
      <c r="L1456" s="166" t="s">
        <v>2524</v>
      </c>
      <c r="M1456" s="166">
        <v>4322</v>
      </c>
      <c r="N1456" s="166" t="str">
        <f>_xlfn.IFNA(VLOOKUP($C1456,'20201102 Property'!C:C,1,FALSE),"FR")</f>
        <v>antiglobulinetest</v>
      </c>
    </row>
    <row r="1457" spans="1:14" x14ac:dyDescent="0.45">
      <c r="A1457" s="166" t="s">
        <v>4938</v>
      </c>
      <c r="B1457" s="166" t="s">
        <v>6917</v>
      </c>
      <c r="C1457" s="166" t="s">
        <v>3321</v>
      </c>
      <c r="D1457" s="166" t="s">
        <v>185</v>
      </c>
      <c r="E1457" s="166" t="s">
        <v>2524</v>
      </c>
      <c r="F1457" s="166" t="s">
        <v>366</v>
      </c>
      <c r="G1457" s="166" t="s">
        <v>2524</v>
      </c>
      <c r="H1457" s="166" t="s">
        <v>2524</v>
      </c>
      <c r="I1457" s="166" t="s">
        <v>2524</v>
      </c>
      <c r="J1457" s="166" t="s">
        <v>2524</v>
      </c>
      <c r="K1457" s="166" t="s">
        <v>4938</v>
      </c>
      <c r="L1457" s="166" t="s">
        <v>2524</v>
      </c>
      <c r="M1457" s="166">
        <v>4319</v>
      </c>
      <c r="N1457" s="166" t="str">
        <f>_xlfn.IFNA(VLOOKUP($C1457,'20201102 Property'!C:C,1,FALSE),"FR")</f>
        <v>antiglobulinetest</v>
      </c>
    </row>
    <row r="1458" spans="1:14" x14ac:dyDescent="0.45">
      <c r="A1458" s="166" t="s">
        <v>4939</v>
      </c>
      <c r="B1458" s="166" t="s">
        <v>6917</v>
      </c>
      <c r="C1458" s="166" t="s">
        <v>3321</v>
      </c>
      <c r="D1458" s="166" t="s">
        <v>185</v>
      </c>
      <c r="E1458" s="166" t="s">
        <v>2524</v>
      </c>
      <c r="F1458" s="166" t="s">
        <v>366</v>
      </c>
      <c r="G1458" s="166" t="s">
        <v>2524</v>
      </c>
      <c r="H1458" s="166" t="s">
        <v>2524</v>
      </c>
      <c r="I1458" s="166" t="s">
        <v>2524</v>
      </c>
      <c r="J1458" s="166" t="s">
        <v>2524</v>
      </c>
      <c r="K1458" s="166" t="s">
        <v>4939</v>
      </c>
      <c r="L1458" s="166" t="s">
        <v>2524</v>
      </c>
      <c r="M1458" s="166">
        <v>4325</v>
      </c>
      <c r="N1458" s="166" t="str">
        <f>_xlfn.IFNA(VLOOKUP($C1458,'20201102 Property'!C:C,1,FALSE),"FR")</f>
        <v>antiglobulinetest</v>
      </c>
    </row>
    <row r="1459" spans="1:14" x14ac:dyDescent="0.45">
      <c r="A1459" s="166" t="s">
        <v>4940</v>
      </c>
      <c r="B1459" s="166" t="s">
        <v>6917</v>
      </c>
      <c r="C1459" s="166" t="s">
        <v>3321</v>
      </c>
      <c r="D1459" s="166" t="s">
        <v>185</v>
      </c>
      <c r="E1459" s="166" t="s">
        <v>2524</v>
      </c>
      <c r="F1459" s="166" t="s">
        <v>366</v>
      </c>
      <c r="G1459" s="166" t="s">
        <v>2524</v>
      </c>
      <c r="H1459" s="166" t="s">
        <v>2524</v>
      </c>
      <c r="I1459" s="166" t="s">
        <v>2524</v>
      </c>
      <c r="J1459" s="166" t="s">
        <v>2524</v>
      </c>
      <c r="K1459" s="166" t="s">
        <v>4940</v>
      </c>
      <c r="L1459" s="166" t="s">
        <v>2524</v>
      </c>
      <c r="M1459" s="166">
        <v>4328</v>
      </c>
      <c r="N1459" s="166" t="str">
        <f>_xlfn.IFNA(VLOOKUP($C1459,'20201102 Property'!C:C,1,FALSE),"FR")</f>
        <v>antiglobulinetest</v>
      </c>
    </row>
    <row r="1460" spans="1:14" x14ac:dyDescent="0.45">
      <c r="A1460" s="166" t="s">
        <v>4941</v>
      </c>
      <c r="B1460" s="166" t="s">
        <v>6917</v>
      </c>
      <c r="C1460" s="166" t="s">
        <v>3321</v>
      </c>
      <c r="D1460" s="166" t="s">
        <v>185</v>
      </c>
      <c r="E1460" s="166" t="s">
        <v>2524</v>
      </c>
      <c r="F1460" s="166" t="s">
        <v>366</v>
      </c>
      <c r="G1460" s="166" t="s">
        <v>2524</v>
      </c>
      <c r="H1460" s="166" t="s">
        <v>2524</v>
      </c>
      <c r="I1460" s="166" t="s">
        <v>2524</v>
      </c>
      <c r="J1460" s="166" t="s">
        <v>2524</v>
      </c>
      <c r="K1460" s="166" t="s">
        <v>4941</v>
      </c>
      <c r="L1460" s="166" t="s">
        <v>2524</v>
      </c>
      <c r="M1460" s="166">
        <v>4331</v>
      </c>
      <c r="N1460" s="166" t="str">
        <f>_xlfn.IFNA(VLOOKUP($C1460,'20201102 Property'!C:C,1,FALSE),"FR")</f>
        <v>antiglobulinetest</v>
      </c>
    </row>
    <row r="1461" spans="1:14" x14ac:dyDescent="0.45">
      <c r="A1461" s="166" t="s">
        <v>4942</v>
      </c>
      <c r="B1461" s="166" t="s">
        <v>6917</v>
      </c>
      <c r="C1461" s="166" t="s">
        <v>2524</v>
      </c>
      <c r="D1461" s="166" t="s">
        <v>185</v>
      </c>
      <c r="E1461" s="166" t="s">
        <v>2524</v>
      </c>
      <c r="F1461" s="166" t="s">
        <v>366</v>
      </c>
      <c r="G1461" s="166" t="s">
        <v>2524</v>
      </c>
      <c r="H1461" s="166" t="s">
        <v>2524</v>
      </c>
      <c r="I1461" s="166" t="s">
        <v>2524</v>
      </c>
      <c r="J1461" s="166" t="s">
        <v>2524</v>
      </c>
      <c r="K1461" s="166" t="s">
        <v>4942</v>
      </c>
      <c r="L1461" s="166" t="s">
        <v>2524</v>
      </c>
      <c r="M1461" s="166">
        <v>9775</v>
      </c>
      <c r="N1461" s="166" t="str">
        <f>_xlfn.IFNA(VLOOKUP($C1461,'20201102 Property'!C:C,1,FALSE),"FR")</f>
        <v>?</v>
      </c>
    </row>
    <row r="1462" spans="1:14" hidden="1" x14ac:dyDescent="0.45">
      <c r="A1462" s="166" t="s">
        <v>2202</v>
      </c>
      <c r="B1462" s="166" t="s">
        <v>6918</v>
      </c>
      <c r="C1462" s="166" t="s">
        <v>4943</v>
      </c>
      <c r="D1462" s="166" t="s">
        <v>185</v>
      </c>
      <c r="E1462" s="166" t="s">
        <v>2524</v>
      </c>
      <c r="F1462" s="166" t="s">
        <v>2798</v>
      </c>
      <c r="G1462" s="166" t="s">
        <v>6822</v>
      </c>
      <c r="H1462" s="166" t="s">
        <v>2524</v>
      </c>
      <c r="I1462" s="166" t="s">
        <v>2524</v>
      </c>
      <c r="J1462" s="166" t="s">
        <v>3401</v>
      </c>
      <c r="K1462" s="166" t="s">
        <v>2202</v>
      </c>
      <c r="L1462" s="166" t="s">
        <v>2524</v>
      </c>
      <c r="M1462" s="166">
        <v>4237</v>
      </c>
      <c r="N1462" s="166" t="str">
        <f>_xlfn.IFNA(VLOOKUP($C1462,'20201102 Property'!C:C,1,FALSE),"FR")</f>
        <v>FR</v>
      </c>
    </row>
    <row r="1463" spans="1:14" hidden="1" x14ac:dyDescent="0.45">
      <c r="A1463" s="166" t="s">
        <v>2203</v>
      </c>
      <c r="B1463" s="166" t="s">
        <v>6919</v>
      </c>
      <c r="C1463" s="166" t="s">
        <v>4944</v>
      </c>
      <c r="D1463" s="166" t="s">
        <v>185</v>
      </c>
      <c r="E1463" s="166" t="s">
        <v>2524</v>
      </c>
      <c r="F1463" s="166" t="s">
        <v>2798</v>
      </c>
      <c r="G1463" s="166" t="s">
        <v>6822</v>
      </c>
      <c r="H1463" s="166" t="s">
        <v>2524</v>
      </c>
      <c r="I1463" s="166" t="s">
        <v>2524</v>
      </c>
      <c r="J1463" s="166" t="s">
        <v>3403</v>
      </c>
      <c r="K1463" s="166" t="s">
        <v>2203</v>
      </c>
      <c r="L1463" s="166" t="s">
        <v>2524</v>
      </c>
      <c r="M1463" s="166">
        <v>2438714</v>
      </c>
      <c r="N1463" s="166" t="str">
        <f>_xlfn.IFNA(VLOOKUP($C1463,'20201102 Property'!C:C,1,FALSE),"FR")</f>
        <v>FR</v>
      </c>
    </row>
    <row r="1464" spans="1:14" hidden="1" x14ac:dyDescent="0.45">
      <c r="A1464" s="166" t="s">
        <v>2204</v>
      </c>
      <c r="B1464" s="166" t="s">
        <v>6920</v>
      </c>
      <c r="C1464" s="166" t="s">
        <v>4945</v>
      </c>
      <c r="D1464" s="166" t="s">
        <v>185</v>
      </c>
      <c r="E1464" s="166" t="s">
        <v>2524</v>
      </c>
      <c r="F1464" s="166" t="s">
        <v>2798</v>
      </c>
      <c r="G1464" s="166" t="s">
        <v>6822</v>
      </c>
      <c r="H1464" s="166" t="s">
        <v>2524</v>
      </c>
      <c r="I1464" s="166" t="s">
        <v>2524</v>
      </c>
      <c r="J1464" s="166" t="s">
        <v>3405</v>
      </c>
      <c r="K1464" s="166" t="s">
        <v>2204</v>
      </c>
      <c r="L1464" s="166" t="s">
        <v>2524</v>
      </c>
      <c r="M1464" s="166">
        <v>2438725</v>
      </c>
      <c r="N1464" s="166" t="str">
        <f>_xlfn.IFNA(VLOOKUP($C1464,'20201102 Property'!C:C,1,FALSE),"FR")</f>
        <v>FR</v>
      </c>
    </row>
    <row r="1465" spans="1:14" hidden="1" x14ac:dyDescent="0.45">
      <c r="A1465" s="166" t="s">
        <v>2205</v>
      </c>
      <c r="B1465" s="166" t="s">
        <v>6921</v>
      </c>
      <c r="C1465" s="166" t="s">
        <v>4946</v>
      </c>
      <c r="D1465" s="166" t="s">
        <v>185</v>
      </c>
      <c r="E1465" s="166" t="s">
        <v>2524</v>
      </c>
      <c r="F1465" s="166" t="s">
        <v>2798</v>
      </c>
      <c r="G1465" s="166" t="s">
        <v>6822</v>
      </c>
      <c r="H1465" s="166" t="s">
        <v>2524</v>
      </c>
      <c r="I1465" s="166" t="s">
        <v>2524</v>
      </c>
      <c r="J1465" s="166" t="s">
        <v>3407</v>
      </c>
      <c r="K1465" s="166" t="s">
        <v>2205</v>
      </c>
      <c r="L1465" s="166" t="s">
        <v>2524</v>
      </c>
      <c r="M1465" s="166">
        <v>2438730</v>
      </c>
      <c r="N1465" s="166" t="str">
        <f>_xlfn.IFNA(VLOOKUP($C1465,'20201102 Property'!C:C,1,FALSE),"FR")</f>
        <v>FR</v>
      </c>
    </row>
    <row r="1466" spans="1:14" x14ac:dyDescent="0.45">
      <c r="A1466" s="166" t="s">
        <v>2219</v>
      </c>
      <c r="B1466" s="166" t="s">
        <v>6922</v>
      </c>
      <c r="C1466" s="166" t="s">
        <v>6923</v>
      </c>
      <c r="D1466" s="166" t="s">
        <v>1357</v>
      </c>
      <c r="E1466" s="166" t="s">
        <v>2524</v>
      </c>
      <c r="F1466" s="166" t="s">
        <v>366</v>
      </c>
      <c r="G1466" s="166" t="s">
        <v>2524</v>
      </c>
      <c r="H1466" s="166" t="s">
        <v>2524</v>
      </c>
      <c r="I1466" s="166" t="s">
        <v>2524</v>
      </c>
      <c r="J1466" s="166" t="s">
        <v>2524</v>
      </c>
      <c r="K1466" s="166" t="s">
        <v>2219</v>
      </c>
      <c r="L1466" s="166" t="s">
        <v>2524</v>
      </c>
      <c r="M1466" s="166">
        <v>1512060</v>
      </c>
      <c r="N1466" s="166" t="str">
        <f>_xlfn.IFNA(VLOOKUP($C1466,'20201102 Property'!C:C,1,FALSE),"FR")</f>
        <v>Identificatie stamceldonor</v>
      </c>
    </row>
    <row r="1467" spans="1:14" x14ac:dyDescent="0.45">
      <c r="A1467" s="166" t="s">
        <v>4947</v>
      </c>
      <c r="B1467" s="166" t="s">
        <v>4947</v>
      </c>
      <c r="C1467" s="166" t="s">
        <v>3302</v>
      </c>
      <c r="D1467" s="166" t="s">
        <v>1357</v>
      </c>
      <c r="E1467" s="166" t="s">
        <v>2524</v>
      </c>
      <c r="F1467" s="166" t="s">
        <v>366</v>
      </c>
      <c r="G1467" s="166" t="s">
        <v>2524</v>
      </c>
      <c r="H1467" s="166" t="s">
        <v>2524</v>
      </c>
      <c r="I1467" s="166" t="s">
        <v>2524</v>
      </c>
      <c r="J1467" s="166" t="s">
        <v>2524</v>
      </c>
      <c r="K1467" s="166" t="s">
        <v>4947</v>
      </c>
      <c r="L1467" s="166" t="s">
        <v>2524</v>
      </c>
      <c r="M1467" s="166">
        <v>2476</v>
      </c>
      <c r="N1467" s="166" t="str">
        <f>_xlfn.IFNA(VLOOKUP($C1467,'20201102 Property'!C:C,1,FALSE),"FR")</f>
        <v>Kruisproef met</v>
      </c>
    </row>
    <row r="1468" spans="1:14" x14ac:dyDescent="0.45">
      <c r="A1468" s="166" t="s">
        <v>68</v>
      </c>
      <c r="B1468" s="166" t="s">
        <v>6924</v>
      </c>
      <c r="C1468" s="166" t="s">
        <v>2252</v>
      </c>
      <c r="D1468" s="166" t="s">
        <v>1357</v>
      </c>
      <c r="E1468" s="166" t="s">
        <v>2524</v>
      </c>
      <c r="F1468" s="166" t="s">
        <v>366</v>
      </c>
      <c r="G1468" s="166" t="s">
        <v>2524</v>
      </c>
      <c r="H1468" s="166" t="s">
        <v>2524</v>
      </c>
      <c r="I1468" s="166" t="s">
        <v>2524</v>
      </c>
      <c r="J1468" s="166" t="s">
        <v>1864</v>
      </c>
      <c r="K1468" s="166" t="s">
        <v>68</v>
      </c>
      <c r="L1468" s="166" t="s">
        <v>2524</v>
      </c>
      <c r="M1468" s="166">
        <v>18806</v>
      </c>
      <c r="N1468" s="166" t="str">
        <f>_xlfn.IFNA(VLOOKUP($C1468,'20201102 Property'!C:C,1,FALSE),"FR")</f>
        <v>Identificatie orgaandonor</v>
      </c>
    </row>
    <row r="1469" spans="1:14" x14ac:dyDescent="0.45">
      <c r="A1469" s="166" t="s">
        <v>4948</v>
      </c>
      <c r="B1469" s="166" t="s">
        <v>6925</v>
      </c>
      <c r="C1469" s="166" t="s">
        <v>7795</v>
      </c>
      <c r="D1469" s="166" t="s">
        <v>185</v>
      </c>
      <c r="E1469" s="166" t="s">
        <v>2524</v>
      </c>
      <c r="F1469" s="166" t="s">
        <v>2798</v>
      </c>
      <c r="G1469" s="166" t="s">
        <v>2524</v>
      </c>
      <c r="H1469" s="166" t="s">
        <v>2524</v>
      </c>
      <c r="I1469" s="166" t="s">
        <v>2524</v>
      </c>
      <c r="J1469" s="166" t="s">
        <v>8533</v>
      </c>
      <c r="K1469" s="166" t="s">
        <v>4948</v>
      </c>
      <c r="L1469" s="166" t="s">
        <v>2524</v>
      </c>
      <c r="M1469" s="166">
        <v>3656</v>
      </c>
      <c r="N1469" s="166" t="str">
        <f>_xlfn.IFNA(VLOOKUP($C1469,'20201102 Property'!C:C,1,FALSE),"FR")</f>
        <v>DAT met anti-IgA reactiviteit</v>
      </c>
    </row>
    <row r="1470" spans="1:14" x14ac:dyDescent="0.45">
      <c r="A1470" s="166" t="s">
        <v>3385</v>
      </c>
      <c r="B1470" s="166" t="s">
        <v>6926</v>
      </c>
      <c r="C1470" s="166" t="s">
        <v>3386</v>
      </c>
      <c r="D1470" s="166" t="s">
        <v>185</v>
      </c>
      <c r="E1470" s="166" t="s">
        <v>2524</v>
      </c>
      <c r="F1470" s="166" t="s">
        <v>2798</v>
      </c>
      <c r="G1470" s="166" t="s">
        <v>2524</v>
      </c>
      <c r="H1470" s="166" t="s">
        <v>2524</v>
      </c>
      <c r="I1470" s="166" t="s">
        <v>2524</v>
      </c>
      <c r="J1470" s="166" t="s">
        <v>3387</v>
      </c>
      <c r="K1470" s="166" t="s">
        <v>3385</v>
      </c>
      <c r="L1470" s="166" t="s">
        <v>2524</v>
      </c>
      <c r="M1470" s="166">
        <v>3659</v>
      </c>
      <c r="N1470" s="166" t="str">
        <f>_xlfn.IFNA(VLOOKUP($C1470,'20201102 Property'!C:C,1,FALSE),"FR")</f>
        <v>DAT met anti-IgG reactiviteit</v>
      </c>
    </row>
    <row r="1471" spans="1:14" x14ac:dyDescent="0.45">
      <c r="A1471" s="166" t="s">
        <v>4949</v>
      </c>
      <c r="B1471" s="166" t="s">
        <v>6927</v>
      </c>
      <c r="C1471" s="166" t="s">
        <v>7796</v>
      </c>
      <c r="D1471" s="166" t="s">
        <v>185</v>
      </c>
      <c r="E1471" s="166" t="s">
        <v>2524</v>
      </c>
      <c r="F1471" s="166" t="s">
        <v>2798</v>
      </c>
      <c r="G1471" s="166" t="s">
        <v>2524</v>
      </c>
      <c r="H1471" s="166" t="s">
        <v>2524</v>
      </c>
      <c r="I1471" s="166" t="s">
        <v>2524</v>
      </c>
      <c r="J1471" s="166" t="s">
        <v>8534</v>
      </c>
      <c r="K1471" s="166" t="s">
        <v>4949</v>
      </c>
      <c r="L1471" s="166" t="s">
        <v>2524</v>
      </c>
      <c r="M1471" s="166">
        <v>3662</v>
      </c>
      <c r="N1471" s="166" t="str">
        <f>_xlfn.IFNA(VLOOKUP($C1471,'20201102 Property'!C:C,1,FALSE),"FR")</f>
        <v>DAT met anti-IgM reactiviteit</v>
      </c>
    </row>
    <row r="1472" spans="1:14" hidden="1" x14ac:dyDescent="0.45">
      <c r="A1472" s="166" t="s">
        <v>2164</v>
      </c>
      <c r="B1472" s="166" t="s">
        <v>3210</v>
      </c>
      <c r="C1472" s="166" t="s">
        <v>4950</v>
      </c>
      <c r="D1472" s="166" t="s">
        <v>185</v>
      </c>
      <c r="E1472" s="166" t="s">
        <v>2524</v>
      </c>
      <c r="F1472" s="166" t="s">
        <v>2798</v>
      </c>
      <c r="G1472" s="166" t="s">
        <v>404</v>
      </c>
      <c r="H1472" s="166" t="s">
        <v>8852</v>
      </c>
      <c r="I1472" s="166" t="s">
        <v>2524</v>
      </c>
      <c r="J1472" s="166" t="s">
        <v>3211</v>
      </c>
      <c r="K1472" s="166" t="s">
        <v>2164</v>
      </c>
      <c r="L1472" s="166" t="s">
        <v>2524</v>
      </c>
      <c r="M1472" s="166">
        <v>5816</v>
      </c>
      <c r="N1472" s="166" t="str">
        <f>_xlfn.IFNA(VLOOKUP($C1472,'20201102 Property'!C:C,1,FALSE),"FR")</f>
        <v>FR</v>
      </c>
    </row>
    <row r="1473" spans="1:14" hidden="1" x14ac:dyDescent="0.45">
      <c r="A1473" s="166" t="s">
        <v>2168</v>
      </c>
      <c r="B1473" s="166" t="s">
        <v>3213</v>
      </c>
      <c r="C1473" s="166" t="s">
        <v>4951</v>
      </c>
      <c r="D1473" s="166" t="s">
        <v>185</v>
      </c>
      <c r="E1473" s="166" t="s">
        <v>2524</v>
      </c>
      <c r="F1473" s="166" t="s">
        <v>2798</v>
      </c>
      <c r="G1473" s="166" t="s">
        <v>404</v>
      </c>
      <c r="H1473" s="166" t="s">
        <v>8852</v>
      </c>
      <c r="I1473" s="166" t="s">
        <v>2524</v>
      </c>
      <c r="J1473" s="166" t="s">
        <v>3214</v>
      </c>
      <c r="K1473" s="166" t="s">
        <v>2168</v>
      </c>
      <c r="L1473" s="166" t="s">
        <v>2524</v>
      </c>
      <c r="M1473" s="166">
        <v>5819</v>
      </c>
      <c r="N1473" s="166" t="str">
        <f>_xlfn.IFNA(VLOOKUP($C1473,'20201102 Property'!C:C,1,FALSE),"FR")</f>
        <v>FR</v>
      </c>
    </row>
    <row r="1474" spans="1:14" hidden="1" x14ac:dyDescent="0.45">
      <c r="A1474" s="166" t="s">
        <v>2160</v>
      </c>
      <c r="B1474" s="166" t="s">
        <v>2160</v>
      </c>
      <c r="C1474" s="166" t="s">
        <v>4952</v>
      </c>
      <c r="D1474" s="166" t="s">
        <v>185</v>
      </c>
      <c r="E1474" s="166" t="s">
        <v>2524</v>
      </c>
      <c r="F1474" s="166" t="s">
        <v>2798</v>
      </c>
      <c r="G1474" s="166" t="s">
        <v>5449</v>
      </c>
      <c r="H1474" s="166" t="s">
        <v>8851</v>
      </c>
      <c r="I1474" s="166" t="s">
        <v>2524</v>
      </c>
      <c r="J1474" s="166" t="s">
        <v>3145</v>
      </c>
      <c r="K1474" s="166" t="s">
        <v>2160</v>
      </c>
      <c r="L1474" s="166" t="s">
        <v>2524</v>
      </c>
      <c r="M1474" s="166">
        <v>887962</v>
      </c>
      <c r="N1474" s="166" t="str">
        <f>_xlfn.IFNA(VLOOKUP($C1474,'20201102 Property'!C:C,1,FALSE),"FR")</f>
        <v>FR</v>
      </c>
    </row>
    <row r="1475" spans="1:14" x14ac:dyDescent="0.45">
      <c r="A1475" s="166" t="s">
        <v>3141</v>
      </c>
      <c r="B1475" s="166" t="s">
        <v>3142</v>
      </c>
      <c r="C1475" s="166" t="s">
        <v>3142</v>
      </c>
      <c r="D1475" s="166" t="s">
        <v>185</v>
      </c>
      <c r="E1475" s="166" t="s">
        <v>2524</v>
      </c>
      <c r="F1475" s="166" t="s">
        <v>2798</v>
      </c>
      <c r="G1475" s="166" t="s">
        <v>5449</v>
      </c>
      <c r="H1475" s="166" t="s">
        <v>2524</v>
      </c>
      <c r="I1475" s="166" t="s">
        <v>2524</v>
      </c>
      <c r="J1475" s="166" t="s">
        <v>3143</v>
      </c>
      <c r="K1475" s="166" t="s">
        <v>3141</v>
      </c>
      <c r="L1475" s="166" t="s">
        <v>2524</v>
      </c>
      <c r="M1475" s="166">
        <v>887762</v>
      </c>
      <c r="N1475" s="166" t="str">
        <f>_xlfn.IFNA(VLOOKUP($C1475,'20201102 Property'!C:C,1,FALSE),"FR")</f>
        <v>Inb typering</v>
      </c>
    </row>
    <row r="1476" spans="1:14" x14ac:dyDescent="0.45">
      <c r="A1476" s="166" t="s">
        <v>4953</v>
      </c>
      <c r="B1476" s="166" t="s">
        <v>6928</v>
      </c>
      <c r="C1476" s="166" t="s">
        <v>6929</v>
      </c>
      <c r="D1476" s="166" t="s">
        <v>185</v>
      </c>
      <c r="E1476" s="166" t="s">
        <v>2524</v>
      </c>
      <c r="F1476" s="166" t="s">
        <v>366</v>
      </c>
      <c r="G1476" s="166" t="s">
        <v>2524</v>
      </c>
      <c r="H1476" s="166" t="s">
        <v>2524</v>
      </c>
      <c r="I1476" s="166" t="s">
        <v>2524</v>
      </c>
      <c r="J1476" s="166" t="s">
        <v>2524</v>
      </c>
      <c r="K1476" s="166" t="s">
        <v>4953</v>
      </c>
      <c r="L1476" s="166" t="s">
        <v>2524</v>
      </c>
      <c r="M1476" s="166">
        <v>90656</v>
      </c>
      <c r="N1476" s="166" t="str">
        <f>_xlfn.IFNA(VLOOKUP($C1476,'20201102 Property'!C:C,1,FALSE),"FR")</f>
        <v>Reactiviteit eluaat met panelcel 1 (bloedgroep O)</v>
      </c>
    </row>
    <row r="1477" spans="1:14" x14ac:dyDescent="0.45">
      <c r="A1477" s="166" t="s">
        <v>4954</v>
      </c>
      <c r="B1477" s="166" t="s">
        <v>6930</v>
      </c>
      <c r="C1477" s="166" t="s">
        <v>6931</v>
      </c>
      <c r="D1477" s="166" t="s">
        <v>185</v>
      </c>
      <c r="E1477" s="166" t="s">
        <v>2524</v>
      </c>
      <c r="F1477" s="166" t="s">
        <v>366</v>
      </c>
      <c r="G1477" s="166" t="s">
        <v>2524</v>
      </c>
      <c r="H1477" s="166" t="s">
        <v>2524</v>
      </c>
      <c r="I1477" s="166" t="s">
        <v>2524</v>
      </c>
      <c r="J1477" s="166" t="s">
        <v>2524</v>
      </c>
      <c r="K1477" s="166" t="s">
        <v>4954</v>
      </c>
      <c r="L1477" s="166" t="s">
        <v>2524</v>
      </c>
      <c r="M1477" s="166">
        <v>90671</v>
      </c>
      <c r="N1477" s="166" t="str">
        <f>_xlfn.IFNA(VLOOKUP($C1477,'20201102 Property'!C:C,1,FALSE),"FR")</f>
        <v>Reactiviteit eluaat met panelcel 2 (bloedgroep O)</v>
      </c>
    </row>
    <row r="1478" spans="1:14" x14ac:dyDescent="0.45">
      <c r="A1478" s="166" t="s">
        <v>4955</v>
      </c>
      <c r="B1478" s="166" t="s">
        <v>6932</v>
      </c>
      <c r="C1478" s="166" t="s">
        <v>6933</v>
      </c>
      <c r="D1478" s="166" t="s">
        <v>185</v>
      </c>
      <c r="E1478" s="166" t="s">
        <v>2524</v>
      </c>
      <c r="F1478" s="166" t="s">
        <v>366</v>
      </c>
      <c r="G1478" s="166" t="s">
        <v>2524</v>
      </c>
      <c r="H1478" s="166" t="s">
        <v>2524</v>
      </c>
      <c r="I1478" s="166" t="s">
        <v>2524</v>
      </c>
      <c r="J1478" s="166" t="s">
        <v>2524</v>
      </c>
      <c r="K1478" s="166" t="s">
        <v>4955</v>
      </c>
      <c r="L1478" s="166" t="s">
        <v>2524</v>
      </c>
      <c r="M1478" s="166">
        <v>90686</v>
      </c>
      <c r="N1478" s="166" t="str">
        <f>_xlfn.IFNA(VLOOKUP($C1478,'20201102 Property'!C:C,1,FALSE),"FR")</f>
        <v>Reactiviteit eluaat met panelcel 3 (bloedgroep O)</v>
      </c>
    </row>
    <row r="1479" spans="1:14" x14ac:dyDescent="0.45">
      <c r="A1479" s="166" t="s">
        <v>4956</v>
      </c>
      <c r="B1479" s="166" t="s">
        <v>6934</v>
      </c>
      <c r="C1479" s="166" t="s">
        <v>6935</v>
      </c>
      <c r="D1479" s="166" t="s">
        <v>185</v>
      </c>
      <c r="E1479" s="166" t="s">
        <v>2524</v>
      </c>
      <c r="F1479" s="166" t="s">
        <v>366</v>
      </c>
      <c r="G1479" s="166" t="s">
        <v>2524</v>
      </c>
      <c r="H1479" s="166" t="s">
        <v>2524</v>
      </c>
      <c r="I1479" s="166" t="s">
        <v>2524</v>
      </c>
      <c r="J1479" s="166" t="s">
        <v>2524</v>
      </c>
      <c r="K1479" s="166" t="s">
        <v>4956</v>
      </c>
      <c r="L1479" s="166" t="s">
        <v>2524</v>
      </c>
      <c r="M1479" s="166">
        <v>90701</v>
      </c>
      <c r="N1479" s="166" t="str">
        <f>_xlfn.IFNA(VLOOKUP($C1479,'20201102 Property'!C:C,1,FALSE),"FR")</f>
        <v>Reactiviteit eluaat met cel  bloedgroep A</v>
      </c>
    </row>
    <row r="1480" spans="1:14" x14ac:dyDescent="0.45">
      <c r="A1480" s="166" t="s">
        <v>4957</v>
      </c>
      <c r="B1480" s="166" t="s">
        <v>6065</v>
      </c>
      <c r="C1480" s="166" t="s">
        <v>6936</v>
      </c>
      <c r="D1480" s="166" t="s">
        <v>185</v>
      </c>
      <c r="E1480" s="166" t="s">
        <v>2524</v>
      </c>
      <c r="F1480" s="166" t="s">
        <v>366</v>
      </c>
      <c r="G1480" s="166" t="s">
        <v>2524</v>
      </c>
      <c r="H1480" s="166" t="s">
        <v>2524</v>
      </c>
      <c r="I1480" s="166" t="s">
        <v>2524</v>
      </c>
      <c r="J1480" s="166" t="s">
        <v>2524</v>
      </c>
      <c r="K1480" s="166" t="s">
        <v>4957</v>
      </c>
      <c r="L1480" s="166" t="s">
        <v>2524</v>
      </c>
      <c r="M1480" s="166">
        <v>90716</v>
      </c>
      <c r="N1480" s="166" t="str">
        <f>_xlfn.IFNA(VLOOKUP($C1480,'20201102 Property'!C:C,1,FALSE),"FR")</f>
        <v>Reactiviteit eluaat met cel bloedgroep B</v>
      </c>
    </row>
    <row r="1481" spans="1:14" x14ac:dyDescent="0.45">
      <c r="A1481" s="166" t="s">
        <v>3221</v>
      </c>
      <c r="B1481" s="166" t="s">
        <v>6937</v>
      </c>
      <c r="C1481" s="166" t="s">
        <v>3222</v>
      </c>
      <c r="D1481" s="166" t="s">
        <v>185</v>
      </c>
      <c r="E1481" s="166" t="s">
        <v>2524</v>
      </c>
      <c r="F1481" s="166" t="s">
        <v>2798</v>
      </c>
      <c r="G1481" s="166" t="s">
        <v>2524</v>
      </c>
      <c r="H1481" s="166" t="s">
        <v>2524</v>
      </c>
      <c r="I1481" s="166" t="s">
        <v>2524</v>
      </c>
      <c r="J1481" s="166" t="s">
        <v>3223</v>
      </c>
      <c r="K1481" s="166" t="s">
        <v>3220</v>
      </c>
      <c r="L1481" s="166" t="s">
        <v>2524</v>
      </c>
      <c r="M1481" s="166">
        <v>3586</v>
      </c>
      <c r="N1481" s="166" t="str">
        <f>_xlfn.IFNA(VLOOKUP($C1481,'20201102 Property'!C:C,1,FALSE),"FR")</f>
        <v>Screenen IAT cel 1</v>
      </c>
    </row>
    <row r="1482" spans="1:14" x14ac:dyDescent="0.45">
      <c r="A1482" s="166" t="s">
        <v>3225</v>
      </c>
      <c r="B1482" s="166" t="s">
        <v>6938</v>
      </c>
      <c r="C1482" s="166" t="s">
        <v>3226</v>
      </c>
      <c r="D1482" s="166" t="s">
        <v>185</v>
      </c>
      <c r="E1482" s="166" t="s">
        <v>2524</v>
      </c>
      <c r="F1482" s="166" t="s">
        <v>2798</v>
      </c>
      <c r="G1482" s="166" t="s">
        <v>2524</v>
      </c>
      <c r="H1482" s="166" t="s">
        <v>2524</v>
      </c>
      <c r="I1482" s="166" t="s">
        <v>2524</v>
      </c>
      <c r="J1482" s="166" t="s">
        <v>3227</v>
      </c>
      <c r="K1482" s="166" t="s">
        <v>3224</v>
      </c>
      <c r="L1482" s="166" t="s">
        <v>2524</v>
      </c>
      <c r="M1482" s="166">
        <v>3589</v>
      </c>
      <c r="N1482" s="166" t="str">
        <f>_xlfn.IFNA(VLOOKUP($C1482,'20201102 Property'!C:C,1,FALSE),"FR")</f>
        <v>Screenen IAT cel 2</v>
      </c>
    </row>
    <row r="1483" spans="1:14" x14ac:dyDescent="0.45">
      <c r="A1483" s="166" t="s">
        <v>3229</v>
      </c>
      <c r="B1483" s="166" t="s">
        <v>6939</v>
      </c>
      <c r="C1483" s="166" t="s">
        <v>7797</v>
      </c>
      <c r="D1483" s="166" t="s">
        <v>185</v>
      </c>
      <c r="E1483" s="166" t="s">
        <v>2524</v>
      </c>
      <c r="F1483" s="166" t="s">
        <v>2798</v>
      </c>
      <c r="G1483" s="166" t="s">
        <v>2524</v>
      </c>
      <c r="H1483" s="166" t="s">
        <v>2524</v>
      </c>
      <c r="I1483" s="166" t="s">
        <v>2524</v>
      </c>
      <c r="J1483" s="166" t="s">
        <v>3230</v>
      </c>
      <c r="K1483" s="166" t="s">
        <v>3228</v>
      </c>
      <c r="L1483" s="166" t="s">
        <v>2524</v>
      </c>
      <c r="M1483" s="166">
        <v>3592</v>
      </c>
      <c r="N1483" s="166" t="str">
        <f>_xlfn.IFNA(VLOOKUP($C1483,'20201102 Property'!C:C,1,FALSE),"FR")</f>
        <v>screenen IAT cel 3</v>
      </c>
    </row>
    <row r="1484" spans="1:14" x14ac:dyDescent="0.45">
      <c r="A1484" s="166" t="s">
        <v>4958</v>
      </c>
      <c r="B1484" s="166" t="s">
        <v>6940</v>
      </c>
      <c r="C1484" s="166" t="s">
        <v>6941</v>
      </c>
      <c r="D1484" s="166" t="s">
        <v>185</v>
      </c>
      <c r="E1484" s="166" t="s">
        <v>2524</v>
      </c>
      <c r="F1484" s="166" t="s">
        <v>366</v>
      </c>
      <c r="G1484" s="166" t="s">
        <v>2524</v>
      </c>
      <c r="H1484" s="166" t="s">
        <v>2524</v>
      </c>
      <c r="I1484" s="166" t="s">
        <v>2524</v>
      </c>
      <c r="J1484" s="166" t="s">
        <v>2524</v>
      </c>
      <c r="K1484" s="166" t="s">
        <v>4958</v>
      </c>
      <c r="L1484" s="166" t="s">
        <v>2524</v>
      </c>
      <c r="M1484" s="166">
        <v>5692</v>
      </c>
      <c r="N1484" s="166" t="str">
        <f>_xlfn.IFNA(VLOOKUP($C1484,'20201102 Property'!C:C,1,FALSE),"FR")</f>
        <v>Immuun anti-A</v>
      </c>
    </row>
    <row r="1485" spans="1:14" x14ac:dyDescent="0.45">
      <c r="A1485" s="166" t="s">
        <v>4959</v>
      </c>
      <c r="B1485" s="166" t="s">
        <v>6942</v>
      </c>
      <c r="C1485" s="166" t="s">
        <v>6943</v>
      </c>
      <c r="D1485" s="166" t="s">
        <v>185</v>
      </c>
      <c r="E1485" s="166" t="s">
        <v>2524</v>
      </c>
      <c r="F1485" s="166" t="s">
        <v>366</v>
      </c>
      <c r="G1485" s="166" t="s">
        <v>2524</v>
      </c>
      <c r="H1485" s="166" t="s">
        <v>2524</v>
      </c>
      <c r="I1485" s="166" t="s">
        <v>2524</v>
      </c>
      <c r="J1485" s="166" t="s">
        <v>2524</v>
      </c>
      <c r="K1485" s="166" t="s">
        <v>4959</v>
      </c>
      <c r="L1485" s="166" t="s">
        <v>2524</v>
      </c>
      <c r="M1485" s="166">
        <v>5695</v>
      </c>
      <c r="N1485" s="166" t="str">
        <f>_xlfn.IFNA(VLOOKUP($C1485,'20201102 Property'!C:C,1,FALSE),"FR")</f>
        <v>Immuun anti-A</v>
      </c>
    </row>
    <row r="1486" spans="1:14" x14ac:dyDescent="0.45">
      <c r="A1486" s="166" t="s">
        <v>4960</v>
      </c>
      <c r="B1486" s="166" t="s">
        <v>6944</v>
      </c>
      <c r="C1486" s="166" t="s">
        <v>6941</v>
      </c>
      <c r="D1486" s="166" t="s">
        <v>185</v>
      </c>
      <c r="E1486" s="166" t="s">
        <v>2524</v>
      </c>
      <c r="F1486" s="166" t="s">
        <v>366</v>
      </c>
      <c r="G1486" s="166" t="s">
        <v>2524</v>
      </c>
      <c r="H1486" s="166" t="s">
        <v>2524</v>
      </c>
      <c r="I1486" s="166" t="s">
        <v>2524</v>
      </c>
      <c r="J1486" s="166" t="s">
        <v>2524</v>
      </c>
      <c r="K1486" s="166" t="s">
        <v>4960</v>
      </c>
      <c r="L1486" s="166" t="s">
        <v>2524</v>
      </c>
      <c r="M1486" s="166">
        <v>5698</v>
      </c>
      <c r="N1486" s="166" t="str">
        <f>_xlfn.IFNA(VLOOKUP($C1486,'20201102 Property'!C:C,1,FALSE),"FR")</f>
        <v>Immuun anti-A</v>
      </c>
    </row>
    <row r="1487" spans="1:14" x14ac:dyDescent="0.45">
      <c r="A1487" s="166" t="s">
        <v>4961</v>
      </c>
      <c r="B1487" s="166" t="s">
        <v>6945</v>
      </c>
      <c r="C1487" s="166" t="s">
        <v>6946</v>
      </c>
      <c r="D1487" s="166" t="s">
        <v>185</v>
      </c>
      <c r="E1487" s="166" t="s">
        <v>2524</v>
      </c>
      <c r="F1487" s="166" t="s">
        <v>366</v>
      </c>
      <c r="G1487" s="166" t="s">
        <v>2524</v>
      </c>
      <c r="H1487" s="166" t="s">
        <v>2524</v>
      </c>
      <c r="I1487" s="166" t="s">
        <v>2524</v>
      </c>
      <c r="J1487" s="166" t="s">
        <v>2524</v>
      </c>
      <c r="K1487" s="166" t="s">
        <v>4961</v>
      </c>
      <c r="L1487" s="166" t="s">
        <v>2524</v>
      </c>
      <c r="M1487" s="166">
        <v>5701</v>
      </c>
      <c r="N1487" s="166" t="str">
        <f>_xlfn.IFNA(VLOOKUP($C1487,'20201102 Property'!C:C,1,FALSE),"FR")</f>
        <v>Immuun anti-B</v>
      </c>
    </row>
    <row r="1488" spans="1:14" x14ac:dyDescent="0.45">
      <c r="A1488" s="166" t="s">
        <v>4962</v>
      </c>
      <c r="B1488" s="166" t="s">
        <v>6947</v>
      </c>
      <c r="C1488" s="166" t="s">
        <v>6946</v>
      </c>
      <c r="D1488" s="166" t="s">
        <v>185</v>
      </c>
      <c r="E1488" s="166" t="s">
        <v>2524</v>
      </c>
      <c r="F1488" s="166" t="s">
        <v>366</v>
      </c>
      <c r="G1488" s="166" t="s">
        <v>2524</v>
      </c>
      <c r="H1488" s="166" t="s">
        <v>2524</v>
      </c>
      <c r="I1488" s="166" t="s">
        <v>2524</v>
      </c>
      <c r="J1488" s="166" t="s">
        <v>2524</v>
      </c>
      <c r="K1488" s="166" t="s">
        <v>4962</v>
      </c>
      <c r="L1488" s="166" t="s">
        <v>2524</v>
      </c>
      <c r="M1488" s="166">
        <v>5704</v>
      </c>
      <c r="N1488" s="166" t="str">
        <f>_xlfn.IFNA(VLOOKUP($C1488,'20201102 Property'!C:C,1,FALSE),"FR")</f>
        <v>Immuun anti-B</v>
      </c>
    </row>
    <row r="1489" spans="1:14" x14ac:dyDescent="0.45">
      <c r="A1489" s="166" t="s">
        <v>4963</v>
      </c>
      <c r="B1489" s="166" t="s">
        <v>6948</v>
      </c>
      <c r="C1489" s="166" t="s">
        <v>6946</v>
      </c>
      <c r="D1489" s="166" t="s">
        <v>185</v>
      </c>
      <c r="E1489" s="166" t="s">
        <v>2524</v>
      </c>
      <c r="F1489" s="166" t="s">
        <v>366</v>
      </c>
      <c r="G1489" s="166" t="s">
        <v>2524</v>
      </c>
      <c r="H1489" s="166" t="s">
        <v>2524</v>
      </c>
      <c r="I1489" s="166" t="s">
        <v>2524</v>
      </c>
      <c r="J1489" s="166" t="s">
        <v>2524</v>
      </c>
      <c r="K1489" s="166" t="s">
        <v>4963</v>
      </c>
      <c r="L1489" s="166" t="s">
        <v>2524</v>
      </c>
      <c r="M1489" s="166">
        <v>5707</v>
      </c>
      <c r="N1489" s="166" t="str">
        <f>_xlfn.IFNA(VLOOKUP($C1489,'20201102 Property'!C:C,1,FALSE),"FR")</f>
        <v>Immuun anti-B</v>
      </c>
    </row>
    <row r="1490" spans="1:14" x14ac:dyDescent="0.45">
      <c r="A1490" s="166" t="s">
        <v>1607</v>
      </c>
      <c r="B1490" s="166" t="s">
        <v>6949</v>
      </c>
      <c r="C1490" s="166" t="s">
        <v>8779</v>
      </c>
      <c r="D1490" s="166" t="s">
        <v>1357</v>
      </c>
      <c r="E1490" s="166" t="s">
        <v>2524</v>
      </c>
      <c r="F1490" s="166" t="s">
        <v>366</v>
      </c>
      <c r="G1490" s="166" t="s">
        <v>2524</v>
      </c>
      <c r="H1490" s="166" t="s">
        <v>2524</v>
      </c>
      <c r="I1490" s="166" t="s">
        <v>2524</v>
      </c>
      <c r="J1490" s="166" t="s">
        <v>1936</v>
      </c>
      <c r="K1490" s="166" t="s">
        <v>6950</v>
      </c>
      <c r="L1490" s="166" t="s">
        <v>2524</v>
      </c>
      <c r="M1490" s="166">
        <v>3225375</v>
      </c>
      <c r="N1490" s="166" t="str">
        <f>_xlfn.IFNA(VLOOKUP($C1490,'20201102 Property'!C:C,1,FALSE),"FR")</f>
        <v>STAT UITERSTE DATUM</v>
      </c>
    </row>
    <row r="1491" spans="1:14" x14ac:dyDescent="0.45">
      <c r="A1491" s="166" t="s">
        <v>1608</v>
      </c>
      <c r="B1491" s="166" t="s">
        <v>6951</v>
      </c>
      <c r="C1491" s="166" t="s">
        <v>8779</v>
      </c>
      <c r="D1491" s="166" t="s">
        <v>1357</v>
      </c>
      <c r="E1491" s="166" t="s">
        <v>2524</v>
      </c>
      <c r="F1491" s="166" t="s">
        <v>366</v>
      </c>
      <c r="G1491" s="166" t="s">
        <v>2524</v>
      </c>
      <c r="H1491" s="166" t="s">
        <v>2524</v>
      </c>
      <c r="I1491" s="166" t="s">
        <v>2524</v>
      </c>
      <c r="J1491" s="166" t="s">
        <v>1982</v>
      </c>
      <c r="K1491" s="166" t="s">
        <v>6952</v>
      </c>
      <c r="L1491" s="166" t="s">
        <v>2524</v>
      </c>
      <c r="M1491" s="166">
        <v>3225830</v>
      </c>
      <c r="N1491" s="166" t="str">
        <f>_xlfn.IFNA(VLOOKUP($C1491,'20201102 Property'!C:C,1,FALSE),"FR")</f>
        <v>STAT UITERSTE DATUM</v>
      </c>
    </row>
    <row r="1492" spans="1:14" x14ac:dyDescent="0.45">
      <c r="A1492" s="166" t="s">
        <v>4964</v>
      </c>
      <c r="B1492" s="166" t="s">
        <v>4964</v>
      </c>
      <c r="C1492" s="166" t="s">
        <v>6953</v>
      </c>
      <c r="D1492" s="166" t="s">
        <v>185</v>
      </c>
      <c r="E1492" s="166" t="s">
        <v>2524</v>
      </c>
      <c r="F1492" s="166" t="s">
        <v>2798</v>
      </c>
      <c r="G1492" s="166" t="s">
        <v>2524</v>
      </c>
      <c r="H1492" s="166" t="s">
        <v>2524</v>
      </c>
      <c r="I1492" s="166" t="s">
        <v>2524</v>
      </c>
      <c r="J1492" s="166" t="s">
        <v>2524</v>
      </c>
      <c r="K1492" s="166" t="s">
        <v>4964</v>
      </c>
      <c r="L1492" s="166" t="s">
        <v>2524</v>
      </c>
      <c r="M1492" s="166">
        <v>810024</v>
      </c>
      <c r="N1492" s="166" t="str">
        <f>_xlfn.IFNA(VLOOKUP($C1492,'20201102 Property'!C:C,1,FALSE),"FR")</f>
        <v>ABOD zoals ingevuld op aanvraag</v>
      </c>
    </row>
    <row r="1493" spans="1:14" x14ac:dyDescent="0.45">
      <c r="A1493" s="166" t="s">
        <v>4965</v>
      </c>
      <c r="B1493" s="166" t="s">
        <v>4965</v>
      </c>
      <c r="C1493" s="166" t="s">
        <v>6954</v>
      </c>
      <c r="D1493" s="166" t="s">
        <v>185</v>
      </c>
      <c r="E1493" s="166" t="s">
        <v>2524</v>
      </c>
      <c r="F1493" s="166" t="s">
        <v>366</v>
      </c>
      <c r="G1493" s="166" t="s">
        <v>2524</v>
      </c>
      <c r="H1493" s="166" t="s">
        <v>2524</v>
      </c>
      <c r="I1493" s="166" t="s">
        <v>2524</v>
      </c>
      <c r="J1493" s="166" t="s">
        <v>2524</v>
      </c>
      <c r="K1493" s="166" t="s">
        <v>4965</v>
      </c>
      <c r="L1493" s="166" t="s">
        <v>2524</v>
      </c>
      <c r="M1493" s="166">
        <v>810028</v>
      </c>
      <c r="N1493" s="166" t="str">
        <f>_xlfn.IFNA(VLOOKUP($C1493,'20201102 Property'!C:C,1,FALSE),"FR")</f>
        <v>allogene Stamceltransplantatie</v>
      </c>
    </row>
    <row r="1494" spans="1:14" x14ac:dyDescent="0.45">
      <c r="A1494" s="166" t="s">
        <v>4966</v>
      </c>
      <c r="B1494" s="166" t="s">
        <v>4966</v>
      </c>
      <c r="C1494" s="166" t="s">
        <v>6955</v>
      </c>
      <c r="D1494" s="166" t="s">
        <v>185</v>
      </c>
      <c r="E1494" s="166" t="s">
        <v>2524</v>
      </c>
      <c r="F1494" s="166" t="s">
        <v>2798</v>
      </c>
      <c r="G1494" s="166" t="s">
        <v>2524</v>
      </c>
      <c r="H1494" s="166" t="s">
        <v>2524</v>
      </c>
      <c r="I1494" s="166" t="s">
        <v>2524</v>
      </c>
      <c r="J1494" s="166" t="s">
        <v>2524</v>
      </c>
      <c r="K1494" s="166" t="s">
        <v>4966</v>
      </c>
      <c r="L1494" s="166" t="s">
        <v>2524</v>
      </c>
      <c r="M1494" s="166">
        <v>802138</v>
      </c>
      <c r="N1494" s="166" t="str">
        <f>_xlfn.IFNA(VLOOKUP($C1494,'20201102 Property'!C:C,1,FALSE),"FR")</f>
        <v>Antistof 1 op aanvraagformulier bloedproducten</v>
      </c>
    </row>
    <row r="1495" spans="1:14" x14ac:dyDescent="0.45">
      <c r="A1495" s="166" t="s">
        <v>4967</v>
      </c>
      <c r="B1495" s="166" t="s">
        <v>4967</v>
      </c>
      <c r="C1495" s="166" t="s">
        <v>6956</v>
      </c>
      <c r="D1495" s="166" t="s">
        <v>185</v>
      </c>
      <c r="E1495" s="166" t="s">
        <v>2524</v>
      </c>
      <c r="F1495" s="166" t="s">
        <v>2798</v>
      </c>
      <c r="G1495" s="166" t="s">
        <v>2524</v>
      </c>
      <c r="H1495" s="166" t="s">
        <v>2524</v>
      </c>
      <c r="I1495" s="166" t="s">
        <v>2524</v>
      </c>
      <c r="J1495" s="166" t="s">
        <v>2524</v>
      </c>
      <c r="K1495" s="166" t="s">
        <v>4967</v>
      </c>
      <c r="L1495" s="166" t="s">
        <v>2524</v>
      </c>
      <c r="M1495" s="166">
        <v>810056</v>
      </c>
      <c r="N1495" s="166" t="str">
        <f>_xlfn.IFNA(VLOOKUP($C1495,'20201102 Property'!C:C,1,FALSE),"FR")</f>
        <v>Antistof 2 op aanvraagformulier bloedproducten</v>
      </c>
    </row>
    <row r="1496" spans="1:14" x14ac:dyDescent="0.45">
      <c r="A1496" s="166" t="s">
        <v>4968</v>
      </c>
      <c r="B1496" s="166" t="s">
        <v>4968</v>
      </c>
      <c r="C1496" s="166" t="s">
        <v>6957</v>
      </c>
      <c r="D1496" s="166" t="s">
        <v>185</v>
      </c>
      <c r="E1496" s="166" t="s">
        <v>2524</v>
      </c>
      <c r="F1496" s="166" t="s">
        <v>2798</v>
      </c>
      <c r="G1496" s="166" t="s">
        <v>2524</v>
      </c>
      <c r="H1496" s="166" t="s">
        <v>2524</v>
      </c>
      <c r="I1496" s="166" t="s">
        <v>2524</v>
      </c>
      <c r="J1496" s="166" t="s">
        <v>2524</v>
      </c>
      <c r="K1496" s="166" t="s">
        <v>4968</v>
      </c>
      <c r="L1496" s="166" t="s">
        <v>2524</v>
      </c>
      <c r="M1496" s="166">
        <v>810067</v>
      </c>
      <c r="N1496" s="166" t="str">
        <f>_xlfn.IFNA(VLOOKUP($C1496,'20201102 Property'!C:C,1,FALSE),"FR")</f>
        <v>Antistof 3 op aanvraagformulier bloedproducten</v>
      </c>
    </row>
    <row r="1497" spans="1:14" x14ac:dyDescent="0.45">
      <c r="A1497" s="166" t="s">
        <v>4969</v>
      </c>
      <c r="B1497" s="166" t="s">
        <v>4969</v>
      </c>
      <c r="C1497" s="166" t="s">
        <v>6958</v>
      </c>
      <c r="D1497" s="166" t="s">
        <v>185</v>
      </c>
      <c r="E1497" s="166" t="s">
        <v>2524</v>
      </c>
      <c r="F1497" s="166" t="s">
        <v>2798</v>
      </c>
      <c r="G1497" s="166" t="s">
        <v>2524</v>
      </c>
      <c r="H1497" s="166" t="s">
        <v>2524</v>
      </c>
      <c r="I1497" s="166" t="s">
        <v>2524</v>
      </c>
      <c r="J1497" s="166" t="s">
        <v>2524</v>
      </c>
      <c r="K1497" s="166" t="s">
        <v>4969</v>
      </c>
      <c r="L1497" s="166" t="s">
        <v>2524</v>
      </c>
      <c r="M1497" s="166">
        <v>810074</v>
      </c>
      <c r="N1497" s="166" t="str">
        <f>_xlfn.IFNA(VLOOKUP($C1497,'20201102 Property'!C:C,1,FALSE),"FR")</f>
        <v>Antistof 4 op aanvraagformulier bloedproducten</v>
      </c>
    </row>
    <row r="1498" spans="1:14" x14ac:dyDescent="0.45">
      <c r="A1498" s="166" t="s">
        <v>4970</v>
      </c>
      <c r="B1498" s="166" t="s">
        <v>4970</v>
      </c>
      <c r="C1498" s="166" t="s">
        <v>6959</v>
      </c>
      <c r="D1498" s="166" t="s">
        <v>185</v>
      </c>
      <c r="E1498" s="166" t="s">
        <v>2524</v>
      </c>
      <c r="F1498" s="166" t="s">
        <v>2798</v>
      </c>
      <c r="G1498" s="166" t="s">
        <v>2524</v>
      </c>
      <c r="H1498" s="166" t="s">
        <v>2524</v>
      </c>
      <c r="I1498" s="166" t="s">
        <v>2524</v>
      </c>
      <c r="J1498" s="166" t="s">
        <v>2524</v>
      </c>
      <c r="K1498" s="166" t="s">
        <v>4970</v>
      </c>
      <c r="L1498" s="166" t="s">
        <v>2524</v>
      </c>
      <c r="M1498" s="166">
        <v>810080</v>
      </c>
      <c r="N1498" s="166" t="str">
        <f>_xlfn.IFNA(VLOOKUP($C1498,'20201102 Property'!C:C,1,FALSE),"FR")</f>
        <v>Antistof 5 op aanvraagformulier bloedproducten</v>
      </c>
    </row>
    <row r="1499" spans="1:14" x14ac:dyDescent="0.45">
      <c r="A1499" s="166" t="s">
        <v>3448</v>
      </c>
      <c r="B1499" s="166" t="s">
        <v>3448</v>
      </c>
      <c r="C1499" s="166" t="s">
        <v>3449</v>
      </c>
      <c r="D1499" s="166" t="s">
        <v>1357</v>
      </c>
      <c r="E1499" s="166" t="s">
        <v>2524</v>
      </c>
      <c r="F1499" s="166" t="s">
        <v>366</v>
      </c>
      <c r="G1499" s="166" t="s">
        <v>2524</v>
      </c>
      <c r="H1499" s="166" t="s">
        <v>2524</v>
      </c>
      <c r="I1499" s="166" t="s">
        <v>2524</v>
      </c>
      <c r="J1499" s="166" t="s">
        <v>3450</v>
      </c>
      <c r="K1499" s="166" t="s">
        <v>3448</v>
      </c>
      <c r="L1499" s="166" t="s">
        <v>2524</v>
      </c>
      <c r="M1499" s="166">
        <v>802340</v>
      </c>
      <c r="N1499" s="166" t="str">
        <f>_xlfn.IFNA(VLOOKUP($C1499,'20201102 Property'!C:C,1,FALSE),"FR")</f>
        <v>Planningsdatum op aanvraagformulier bloedproducten</v>
      </c>
    </row>
    <row r="1500" spans="1:14" x14ac:dyDescent="0.45">
      <c r="A1500" s="166" t="s">
        <v>3451</v>
      </c>
      <c r="B1500" s="166" t="s">
        <v>3451</v>
      </c>
      <c r="C1500" s="166" t="s">
        <v>3452</v>
      </c>
      <c r="D1500" s="166" t="s">
        <v>1357</v>
      </c>
      <c r="E1500" s="166" t="s">
        <v>2524</v>
      </c>
      <c r="F1500" s="166" t="s">
        <v>366</v>
      </c>
      <c r="G1500" s="166" t="s">
        <v>2524</v>
      </c>
      <c r="H1500" s="166" t="s">
        <v>2524</v>
      </c>
      <c r="I1500" s="166" t="s">
        <v>2524</v>
      </c>
      <c r="J1500" s="166" t="s">
        <v>3453</v>
      </c>
      <c r="K1500" s="166" t="s">
        <v>3451</v>
      </c>
      <c r="L1500" s="166" t="s">
        <v>2524</v>
      </c>
      <c r="M1500" s="166">
        <v>810086</v>
      </c>
      <c r="N1500" s="166" t="str">
        <f>_xlfn.IFNA(VLOOKUP($C1500,'20201102 Property'!C:C,1,FALSE),"FR")</f>
        <v>Bestemming op aanvraagformulier bloedproducten</v>
      </c>
    </row>
    <row r="1501" spans="1:14" x14ac:dyDescent="0.45">
      <c r="A1501" s="166" t="s">
        <v>3454</v>
      </c>
      <c r="B1501" s="166" t="s">
        <v>3454</v>
      </c>
      <c r="C1501" s="166" t="s">
        <v>3455</v>
      </c>
      <c r="D1501" s="166" t="s">
        <v>185</v>
      </c>
      <c r="E1501" s="166" t="s">
        <v>2524</v>
      </c>
      <c r="F1501" s="166" t="s">
        <v>2798</v>
      </c>
      <c r="G1501" s="166" t="s">
        <v>2524</v>
      </c>
      <c r="H1501" s="166" t="s">
        <v>2524</v>
      </c>
      <c r="I1501" s="166" t="s">
        <v>2524</v>
      </c>
      <c r="J1501" s="166" t="s">
        <v>3456</v>
      </c>
      <c r="K1501" s="166" t="s">
        <v>3454</v>
      </c>
      <c r="L1501" s="166" t="s">
        <v>2524</v>
      </c>
      <c r="M1501" s="166">
        <v>810092</v>
      </c>
      <c r="N1501" s="166" t="str">
        <f>_xlfn.IFNA(VLOOKUP($C1501,'20201102 Property'!C:C,1,FALSE),"FR")</f>
        <v>Intra uteriene transfusie op aanvraagformulier bloedproducten</v>
      </c>
    </row>
    <row r="1502" spans="1:14" x14ac:dyDescent="0.45">
      <c r="A1502" s="166" t="s">
        <v>3457</v>
      </c>
      <c r="B1502" s="166" t="s">
        <v>3457</v>
      </c>
      <c r="C1502" s="166" t="s">
        <v>3458</v>
      </c>
      <c r="D1502" s="166" t="s">
        <v>185</v>
      </c>
      <c r="E1502" s="166" t="s">
        <v>2524</v>
      </c>
      <c r="F1502" s="166" t="s">
        <v>2798</v>
      </c>
      <c r="G1502" s="166" t="s">
        <v>2524</v>
      </c>
      <c r="H1502" s="166" t="s">
        <v>2524</v>
      </c>
      <c r="I1502" s="166" t="s">
        <v>2524</v>
      </c>
      <c r="J1502" s="166" t="s">
        <v>3459</v>
      </c>
      <c r="K1502" s="166" t="s">
        <v>3457</v>
      </c>
      <c r="L1502" s="166" t="s">
        <v>2524</v>
      </c>
      <c r="M1502" s="166">
        <v>810098</v>
      </c>
      <c r="N1502" s="166" t="str">
        <f>_xlfn.IFNA(VLOOKUP($C1502,'20201102 Property'!C:C,1,FALSE),"FR")</f>
        <v>Wisseltransfusie op aanvraagformulier bloedproducten</v>
      </c>
    </row>
    <row r="1503" spans="1:14" x14ac:dyDescent="0.45">
      <c r="A1503" s="166" t="s">
        <v>3460</v>
      </c>
      <c r="B1503" s="166" t="s">
        <v>3460</v>
      </c>
      <c r="C1503" s="166" t="s">
        <v>3461</v>
      </c>
      <c r="D1503" s="166" t="s">
        <v>185</v>
      </c>
      <c r="E1503" s="166" t="s">
        <v>2524</v>
      </c>
      <c r="F1503" s="166" t="s">
        <v>2798</v>
      </c>
      <c r="G1503" s="166" t="s">
        <v>2524</v>
      </c>
      <c r="H1503" s="166" t="s">
        <v>2524</v>
      </c>
      <c r="I1503" s="166" t="s">
        <v>2524</v>
      </c>
      <c r="J1503" s="166" t="s">
        <v>3462</v>
      </c>
      <c r="K1503" s="166" t="s">
        <v>3460</v>
      </c>
      <c r="L1503" s="166" t="s">
        <v>2524</v>
      </c>
      <c r="M1503" s="166">
        <v>810104</v>
      </c>
      <c r="N1503" s="166" t="str">
        <f>_xlfn.IFNA(VLOOKUP($C1503,'20201102 Property'!C:C,1,FALSE),"FR")</f>
        <v>Gewassen aangevraagd op aanvraagformulier bloedproducten</v>
      </c>
    </row>
    <row r="1504" spans="1:14" x14ac:dyDescent="0.45">
      <c r="A1504" s="166" t="s">
        <v>4971</v>
      </c>
      <c r="B1504" s="166" t="s">
        <v>4971</v>
      </c>
      <c r="C1504" s="166" t="s">
        <v>6960</v>
      </c>
      <c r="D1504" s="166" t="s">
        <v>185</v>
      </c>
      <c r="E1504" s="166" t="s">
        <v>2524</v>
      </c>
      <c r="F1504" s="166" t="s">
        <v>2798</v>
      </c>
      <c r="G1504" s="166" t="s">
        <v>2524</v>
      </c>
      <c r="H1504" s="166" t="s">
        <v>2524</v>
      </c>
      <c r="I1504" s="166" t="s">
        <v>2524</v>
      </c>
      <c r="J1504" s="166" t="s">
        <v>2524</v>
      </c>
      <c r="K1504" s="166" t="s">
        <v>4971</v>
      </c>
      <c r="L1504" s="166" t="s">
        <v>2524</v>
      </c>
      <c r="M1504" s="166">
        <v>810111</v>
      </c>
      <c r="N1504" s="166" t="str">
        <f>_xlfn.IFNA(VLOOKUP($C1504,'20201102 Property'!C:C,1,FALSE),"FR")</f>
        <v>CMV negatieve donor aangevraagd op aanvraagformulier bloedproducten</v>
      </c>
    </row>
    <row r="1505" spans="1:14" x14ac:dyDescent="0.45">
      <c r="A1505" s="166" t="s">
        <v>3463</v>
      </c>
      <c r="B1505" s="166" t="s">
        <v>3463</v>
      </c>
      <c r="C1505" s="166" t="s">
        <v>3464</v>
      </c>
      <c r="D1505" s="166" t="s">
        <v>185</v>
      </c>
      <c r="E1505" s="166" t="s">
        <v>2524</v>
      </c>
      <c r="F1505" s="166" t="s">
        <v>2798</v>
      </c>
      <c r="G1505" s="166" t="s">
        <v>2524</v>
      </c>
      <c r="H1505" s="166" t="s">
        <v>2524</v>
      </c>
      <c r="I1505" s="166" t="s">
        <v>2524</v>
      </c>
      <c r="J1505" s="166" t="s">
        <v>3465</v>
      </c>
      <c r="K1505" s="166" t="s">
        <v>3463</v>
      </c>
      <c r="L1505" s="166" t="s">
        <v>2524</v>
      </c>
      <c r="M1505" s="166">
        <v>810117</v>
      </c>
      <c r="N1505" s="166" t="str">
        <f>_xlfn.IFNA(VLOOKUP($C1505,'20201102 Property'!C:C,1,FALSE),"FR")</f>
        <v>Massale transfusie bij kind &lt; 1 j</v>
      </c>
    </row>
    <row r="1506" spans="1:14" x14ac:dyDescent="0.45">
      <c r="A1506" s="166" t="s">
        <v>3466</v>
      </c>
      <c r="B1506" s="166" t="s">
        <v>3466</v>
      </c>
      <c r="C1506" s="166" t="s">
        <v>3467</v>
      </c>
      <c r="D1506" s="166" t="s">
        <v>185</v>
      </c>
      <c r="E1506" s="166" t="s">
        <v>2524</v>
      </c>
      <c r="F1506" s="166" t="s">
        <v>2798</v>
      </c>
      <c r="G1506" s="166" t="s">
        <v>2524</v>
      </c>
      <c r="H1506" s="166" t="s">
        <v>2524</v>
      </c>
      <c r="I1506" s="166" t="s">
        <v>2524</v>
      </c>
      <c r="J1506" s="166" t="s">
        <v>3468</v>
      </c>
      <c r="K1506" s="166" t="s">
        <v>3466</v>
      </c>
      <c r="L1506" s="166" t="s">
        <v>2524</v>
      </c>
      <c r="M1506" s="166">
        <v>810123</v>
      </c>
      <c r="N1506" s="166" t="str">
        <f>_xlfn.IFNA(VLOOKUP($C1506,'20201102 Property'!C:C,1,FALSE),"FR")</f>
        <v>Bestraald aangevraagd op aanvraagformulier bloedproducten</v>
      </c>
    </row>
    <row r="1507" spans="1:14" x14ac:dyDescent="0.45">
      <c r="A1507" s="166" t="s">
        <v>4972</v>
      </c>
      <c r="B1507" s="166" t="s">
        <v>4972</v>
      </c>
      <c r="C1507" s="166" t="s">
        <v>6961</v>
      </c>
      <c r="D1507" s="166" t="s">
        <v>185</v>
      </c>
      <c r="E1507" s="166" t="s">
        <v>2524</v>
      </c>
      <c r="F1507" s="166" t="s">
        <v>2798</v>
      </c>
      <c r="G1507" s="166" t="s">
        <v>2524</v>
      </c>
      <c r="H1507" s="166" t="s">
        <v>2524</v>
      </c>
      <c r="I1507" s="166" t="s">
        <v>2524</v>
      </c>
      <c r="J1507" s="166" t="s">
        <v>2524</v>
      </c>
      <c r="K1507" s="166" t="s">
        <v>4972</v>
      </c>
      <c r="L1507" s="166" t="s">
        <v>2524</v>
      </c>
      <c r="M1507" s="166">
        <v>810129</v>
      </c>
      <c r="N1507" s="166" t="str">
        <f>_xlfn.IFNA(VLOOKUP($C1507,'20201102 Property'!C:C,1,FALSE),"FR")</f>
        <v>Bloedverwarmer aangevraagd op aanvraagformulier bloedproducten</v>
      </c>
    </row>
    <row r="1508" spans="1:14" x14ac:dyDescent="0.45">
      <c r="A1508" s="166" t="s">
        <v>3469</v>
      </c>
      <c r="B1508" s="166" t="s">
        <v>3469</v>
      </c>
      <c r="C1508" s="166" t="s">
        <v>3470</v>
      </c>
      <c r="D1508" s="166" t="s">
        <v>185</v>
      </c>
      <c r="E1508" s="166" t="s">
        <v>2524</v>
      </c>
      <c r="F1508" s="166" t="s">
        <v>2798</v>
      </c>
      <c r="G1508" s="166" t="s">
        <v>2524</v>
      </c>
      <c r="H1508" s="166" t="s">
        <v>2524</v>
      </c>
      <c r="I1508" s="166" t="s">
        <v>2524</v>
      </c>
      <c r="J1508" s="166" t="s">
        <v>3471</v>
      </c>
      <c r="K1508" s="166" t="s">
        <v>3469</v>
      </c>
      <c r="L1508" s="166" t="s">
        <v>2524</v>
      </c>
      <c r="M1508" s="166">
        <v>810135</v>
      </c>
      <c r="N1508" s="166" t="str">
        <f>_xlfn.IFNA(VLOOKUP($C1508,'20201102 Property'!C:C,1,FALSE),"FR")</f>
        <v>Autologe bloedproducten beschikbaar ingevuld op aanvraagformulier bloedproducten</v>
      </c>
    </row>
    <row r="1509" spans="1:14" x14ac:dyDescent="0.45">
      <c r="A1509" s="166" t="s">
        <v>3472</v>
      </c>
      <c r="B1509" s="166" t="s">
        <v>3472</v>
      </c>
      <c r="C1509" s="166" t="s">
        <v>3473</v>
      </c>
      <c r="D1509" s="166" t="s">
        <v>1246</v>
      </c>
      <c r="E1509" s="166" t="s">
        <v>6962</v>
      </c>
      <c r="F1509" s="166" t="s">
        <v>366</v>
      </c>
      <c r="G1509" s="166" t="s">
        <v>2524</v>
      </c>
      <c r="H1509" s="166" t="s">
        <v>2524</v>
      </c>
      <c r="I1509" s="166" t="s">
        <v>2524</v>
      </c>
      <c r="J1509" s="166" t="s">
        <v>3474</v>
      </c>
      <c r="K1509" s="166" t="s">
        <v>3472</v>
      </c>
      <c r="L1509" s="166" t="s">
        <v>2524</v>
      </c>
      <c r="M1509" s="166">
        <v>802346</v>
      </c>
      <c r="N1509" s="166" t="str">
        <f>_xlfn.IFNA(VLOOKUP($C1509,'20201102 Property'!C:C,1,FALSE),"FR")</f>
        <v>Gewicht patiënt  op aanvraagformulier bloedproducten</v>
      </c>
    </row>
    <row r="1510" spans="1:14" x14ac:dyDescent="0.45">
      <c r="A1510" s="166" t="s">
        <v>4973</v>
      </c>
      <c r="B1510" s="166" t="s">
        <v>4973</v>
      </c>
      <c r="C1510" s="166" t="s">
        <v>6963</v>
      </c>
      <c r="D1510" s="166" t="s">
        <v>185</v>
      </c>
      <c r="E1510" s="166" t="s">
        <v>2524</v>
      </c>
      <c r="F1510" s="166" t="s">
        <v>2798</v>
      </c>
      <c r="G1510" s="166" t="s">
        <v>2524</v>
      </c>
      <c r="H1510" s="166" t="s">
        <v>2524</v>
      </c>
      <c r="I1510" s="166" t="s">
        <v>2524</v>
      </c>
      <c r="J1510" s="166" t="s">
        <v>2524</v>
      </c>
      <c r="K1510" s="166" t="s">
        <v>4973</v>
      </c>
      <c r="L1510" s="166" t="s">
        <v>2524</v>
      </c>
      <c r="M1510" s="166">
        <v>810141</v>
      </c>
      <c r="N1510" s="166" t="str">
        <f>_xlfn.IFNA(VLOOKUP($C1510,'20201102 Property'!C:C,1,FALSE),"FR")</f>
        <v>Eendonorplaatjes aangevraagd op aanvraagformulier bloedproducten</v>
      </c>
    </row>
    <row r="1511" spans="1:14" x14ac:dyDescent="0.45">
      <c r="A1511" s="166" t="s">
        <v>3475</v>
      </c>
      <c r="B1511" s="166" t="s">
        <v>3475</v>
      </c>
      <c r="C1511" s="166" t="s">
        <v>6964</v>
      </c>
      <c r="D1511" s="166" t="s">
        <v>185</v>
      </c>
      <c r="E1511" s="166" t="s">
        <v>2524</v>
      </c>
      <c r="F1511" s="166" t="s">
        <v>2798</v>
      </c>
      <c r="G1511" s="166" t="s">
        <v>2524</v>
      </c>
      <c r="H1511" s="166" t="s">
        <v>2524</v>
      </c>
      <c r="I1511" s="166" t="s">
        <v>2524</v>
      </c>
      <c r="J1511" s="166" t="s">
        <v>3476</v>
      </c>
      <c r="K1511" s="166" t="s">
        <v>3475</v>
      </c>
      <c r="L1511" s="166" t="s">
        <v>2524</v>
      </c>
      <c r="M1511" s="166">
        <v>810147</v>
      </c>
      <c r="N1511" s="166" t="str">
        <f>_xlfn.IFNA(VLOOKUP($C1511,'20201102 Property'!C:C,1,FALSE),"FR")</f>
        <v>HLA/HPA compatibel vereist</v>
      </c>
    </row>
    <row r="1512" spans="1:14" x14ac:dyDescent="0.45">
      <c r="A1512" s="166" t="s">
        <v>4974</v>
      </c>
      <c r="B1512" s="166" t="s">
        <v>4974</v>
      </c>
      <c r="C1512" s="166" t="s">
        <v>6965</v>
      </c>
      <c r="D1512" s="166" t="s">
        <v>185</v>
      </c>
      <c r="E1512" s="166" t="s">
        <v>2524</v>
      </c>
      <c r="F1512" s="166" t="s">
        <v>2798</v>
      </c>
      <c r="G1512" s="166" t="s">
        <v>2524</v>
      </c>
      <c r="H1512" s="166" t="s">
        <v>2524</v>
      </c>
      <c r="I1512" s="166" t="s">
        <v>2524</v>
      </c>
      <c r="J1512" s="166" t="s">
        <v>2524</v>
      </c>
      <c r="K1512" s="166" t="s">
        <v>4974</v>
      </c>
      <c r="L1512" s="166" t="s">
        <v>2524</v>
      </c>
      <c r="M1512" s="166">
        <v>810153</v>
      </c>
      <c r="N1512" s="166" t="str">
        <f>_xlfn.IFNA(VLOOKUP($C1512,'20201102 Property'!C:C,1,FALSE),"FR")</f>
        <v>Volulume gereduceerd ééndonor plaatjesconcentraat ingevuld op aanvraagformulier bloedproducten</v>
      </c>
    </row>
    <row r="1513" spans="1:14" x14ac:dyDescent="0.45">
      <c r="A1513" s="166" t="s">
        <v>3477</v>
      </c>
      <c r="B1513" s="166" t="s">
        <v>3477</v>
      </c>
      <c r="C1513" s="166" t="s">
        <v>3478</v>
      </c>
      <c r="D1513" s="166" t="s">
        <v>185</v>
      </c>
      <c r="E1513" s="166" t="s">
        <v>2524</v>
      </c>
      <c r="F1513" s="166" t="s">
        <v>2798</v>
      </c>
      <c r="G1513" s="166" t="s">
        <v>2524</v>
      </c>
      <c r="H1513" s="166" t="s">
        <v>2524</v>
      </c>
      <c r="I1513" s="166" t="s">
        <v>2524</v>
      </c>
      <c r="J1513" s="166" t="s">
        <v>3479</v>
      </c>
      <c r="K1513" s="166" t="s">
        <v>3477</v>
      </c>
      <c r="L1513" s="166" t="s">
        <v>2524</v>
      </c>
      <c r="M1513" s="166">
        <v>810160</v>
      </c>
      <c r="N1513" s="166" t="str">
        <f>_xlfn.IFNA(VLOOKUP($C1513,'20201102 Property'!C:C,1,FALSE),"FR")</f>
        <v>Cryosupernatant verwijderd ingevuld op aanvraagformulier bloedproducten</v>
      </c>
    </row>
    <row r="1514" spans="1:14" x14ac:dyDescent="0.45">
      <c r="A1514" s="166" t="s">
        <v>3480</v>
      </c>
      <c r="B1514" s="166" t="s">
        <v>3480</v>
      </c>
      <c r="C1514" s="166" t="s">
        <v>3481</v>
      </c>
      <c r="D1514" s="166" t="s">
        <v>1246</v>
      </c>
      <c r="E1514" s="166" t="s">
        <v>5513</v>
      </c>
      <c r="F1514" s="166" t="s">
        <v>366</v>
      </c>
      <c r="G1514" s="166" t="s">
        <v>2524</v>
      </c>
      <c r="H1514" s="166" t="s">
        <v>2524</v>
      </c>
      <c r="I1514" s="166" t="s">
        <v>2524</v>
      </c>
      <c r="J1514" s="166" t="s">
        <v>3482</v>
      </c>
      <c r="K1514" s="166" t="s">
        <v>3480</v>
      </c>
      <c r="L1514" s="166" t="s">
        <v>2524</v>
      </c>
      <c r="M1514" s="166">
        <v>810166</v>
      </c>
      <c r="N1514" s="166" t="str">
        <f>_xlfn.IFNA(VLOOKUP($C1514,'20201102 Property'!C:C,1,FALSE),"FR")</f>
        <v>Zuigeling unit volume op aanvraagformulier bloedproducten</v>
      </c>
    </row>
    <row r="1515" spans="1:14" x14ac:dyDescent="0.45">
      <c r="A1515" s="166" t="s">
        <v>3483</v>
      </c>
      <c r="B1515" s="166" t="s">
        <v>3483</v>
      </c>
      <c r="C1515" s="166" t="s">
        <v>3484</v>
      </c>
      <c r="D1515" s="166" t="s">
        <v>1357</v>
      </c>
      <c r="E1515" s="166" t="s">
        <v>2524</v>
      </c>
      <c r="F1515" s="166" t="s">
        <v>2798</v>
      </c>
      <c r="G1515" s="166" t="s">
        <v>2524</v>
      </c>
      <c r="H1515" s="166" t="s">
        <v>2524</v>
      </c>
      <c r="I1515" s="166" t="s">
        <v>2524</v>
      </c>
      <c r="J1515" s="166" t="s">
        <v>3485</v>
      </c>
      <c r="K1515" s="166" t="s">
        <v>3483</v>
      </c>
      <c r="L1515" s="166" t="s">
        <v>2524</v>
      </c>
      <c r="M1515" s="166">
        <v>802350</v>
      </c>
      <c r="N1515" s="166" t="str">
        <f>_xlfn.IFNA(VLOOKUP($C1515,'20201102 Property'!C:C,1,FALSE),"FR")</f>
        <v>Commentaar  op aanvraagformulier bloedproducten</v>
      </c>
    </row>
    <row r="1516" spans="1:14" x14ac:dyDescent="0.45">
      <c r="A1516" s="166" t="s">
        <v>4975</v>
      </c>
      <c r="B1516" s="166" t="s">
        <v>4975</v>
      </c>
      <c r="C1516" s="166" t="s">
        <v>6966</v>
      </c>
      <c r="D1516" s="166" t="s">
        <v>1357</v>
      </c>
      <c r="E1516" s="166" t="s">
        <v>2524</v>
      </c>
      <c r="F1516" s="166" t="s">
        <v>2798</v>
      </c>
      <c r="G1516" s="166" t="s">
        <v>2524</v>
      </c>
      <c r="H1516" s="166" t="s">
        <v>2524</v>
      </c>
      <c r="I1516" s="166" t="s">
        <v>2524</v>
      </c>
      <c r="J1516" s="166" t="s">
        <v>2524</v>
      </c>
      <c r="K1516" s="166" t="s">
        <v>4975</v>
      </c>
      <c r="L1516" s="166" t="s">
        <v>2524</v>
      </c>
      <c r="M1516" s="166">
        <v>1457892</v>
      </c>
      <c r="N1516" s="166" t="str">
        <f>_xlfn.IFNA(VLOOKUP($C1516,'20201102 Property'!C:C,1,FALSE),"FR")</f>
        <v>Indicatie voor transfusie op aanvraagformulier bloedproducten</v>
      </c>
    </row>
    <row r="1517" spans="1:14" x14ac:dyDescent="0.45">
      <c r="A1517" s="166" t="s">
        <v>3486</v>
      </c>
      <c r="B1517" s="166" t="s">
        <v>3486</v>
      </c>
      <c r="C1517" s="166" t="s">
        <v>3487</v>
      </c>
      <c r="D1517" s="166" t="s">
        <v>1357</v>
      </c>
      <c r="E1517" s="166" t="s">
        <v>2524</v>
      </c>
      <c r="F1517" s="166" t="s">
        <v>366</v>
      </c>
      <c r="G1517" s="166" t="s">
        <v>2524</v>
      </c>
      <c r="H1517" s="166" t="s">
        <v>2524</v>
      </c>
      <c r="I1517" s="166" t="s">
        <v>2524</v>
      </c>
      <c r="J1517" s="166" t="s">
        <v>3488</v>
      </c>
      <c r="K1517" s="166" t="s">
        <v>3486</v>
      </c>
      <c r="L1517" s="166" t="s">
        <v>2524</v>
      </c>
      <c r="M1517" s="166">
        <v>3184698</v>
      </c>
      <c r="N1517" s="166" t="str">
        <f>_xlfn.IFNA(VLOOKUP($C1517,'20201102 Property'!C:C,1,FALSE),"FR")</f>
        <v>Erythrocytenconcentraat type zuigeling gevraagd</v>
      </c>
    </row>
    <row r="1518" spans="1:14" x14ac:dyDescent="0.45">
      <c r="A1518" s="166" t="s">
        <v>4976</v>
      </c>
      <c r="B1518" s="166" t="s">
        <v>4976</v>
      </c>
      <c r="C1518" s="166" t="s">
        <v>6967</v>
      </c>
      <c r="D1518" s="166" t="s">
        <v>1357</v>
      </c>
      <c r="E1518" s="166" t="s">
        <v>2524</v>
      </c>
      <c r="F1518" s="166" t="s">
        <v>366</v>
      </c>
      <c r="G1518" s="166" t="s">
        <v>2524</v>
      </c>
      <c r="H1518" s="166" t="s">
        <v>2524</v>
      </c>
      <c r="I1518" s="166" t="s">
        <v>2524</v>
      </c>
      <c r="J1518" s="166" t="s">
        <v>2524</v>
      </c>
      <c r="K1518" s="166" t="s">
        <v>4976</v>
      </c>
      <c r="L1518" s="166" t="s">
        <v>2524</v>
      </c>
      <c r="M1518" s="166">
        <v>3184703</v>
      </c>
      <c r="N1518" s="166" t="str">
        <f>_xlfn.IFNA(VLOOKUP($C1518,'20201102 Property'!C:C,1,FALSE),"FR")</f>
        <v>Indicatie voor gewassen ECL</v>
      </c>
    </row>
    <row r="1519" spans="1:14" x14ac:dyDescent="0.45">
      <c r="A1519" s="166" t="s">
        <v>3489</v>
      </c>
      <c r="B1519" s="166" t="s">
        <v>3489</v>
      </c>
      <c r="C1519" s="166" t="s">
        <v>3490</v>
      </c>
      <c r="D1519" s="166" t="s">
        <v>1357</v>
      </c>
      <c r="E1519" s="166" t="s">
        <v>2524</v>
      </c>
      <c r="F1519" s="166" t="s">
        <v>366</v>
      </c>
      <c r="G1519" s="166" t="s">
        <v>2524</v>
      </c>
      <c r="H1519" s="166" t="s">
        <v>2524</v>
      </c>
      <c r="I1519" s="166" t="s">
        <v>2524</v>
      </c>
      <c r="J1519" s="166" t="s">
        <v>3491</v>
      </c>
      <c r="K1519" s="166" t="s">
        <v>3489</v>
      </c>
      <c r="L1519" s="166" t="s">
        <v>2524</v>
      </c>
      <c r="M1519" s="166">
        <v>3906511</v>
      </c>
      <c r="N1519" s="166" t="str">
        <f>_xlfn.IFNA(VLOOKUP($C1519,'20201102 Property'!C:C,1,FALSE),"FR")</f>
        <v>Telefoon nummer aanvragende arts</v>
      </c>
    </row>
    <row r="1520" spans="1:14" x14ac:dyDescent="0.45">
      <c r="A1520" s="166" t="s">
        <v>3492</v>
      </c>
      <c r="B1520" s="166" t="s">
        <v>3492</v>
      </c>
      <c r="C1520" s="166" t="s">
        <v>3493</v>
      </c>
      <c r="D1520" s="166" t="s">
        <v>1357</v>
      </c>
      <c r="E1520" s="166" t="s">
        <v>2524</v>
      </c>
      <c r="F1520" s="166" t="s">
        <v>366</v>
      </c>
      <c r="G1520" s="166" t="s">
        <v>2524</v>
      </c>
      <c r="H1520" s="166" t="s">
        <v>2524</v>
      </c>
      <c r="I1520" s="166" t="s">
        <v>2524</v>
      </c>
      <c r="J1520" s="166" t="s">
        <v>3494</v>
      </c>
      <c r="K1520" s="166" t="s">
        <v>3492</v>
      </c>
      <c r="L1520" s="166" t="s">
        <v>2524</v>
      </c>
      <c r="M1520" s="166">
        <v>3906536</v>
      </c>
      <c r="N1520" s="166" t="str">
        <f>_xlfn.IFNA(VLOOKUP($C1520,'20201102 Property'!C:C,1,FALSE),"FR")</f>
        <v>Cross and hold</v>
      </c>
    </row>
    <row r="1521" spans="1:14" x14ac:dyDescent="0.45">
      <c r="A1521" s="166" t="s">
        <v>3495</v>
      </c>
      <c r="B1521" s="166" t="s">
        <v>3495</v>
      </c>
      <c r="C1521" s="166" t="s">
        <v>3496</v>
      </c>
      <c r="D1521" s="166" t="s">
        <v>1357</v>
      </c>
      <c r="E1521" s="166" t="s">
        <v>2524</v>
      </c>
      <c r="F1521" s="166" t="s">
        <v>366</v>
      </c>
      <c r="G1521" s="166" t="s">
        <v>2524</v>
      </c>
      <c r="H1521" s="166" t="s">
        <v>2524</v>
      </c>
      <c r="I1521" s="166" t="s">
        <v>2524</v>
      </c>
      <c r="J1521" s="166" t="s">
        <v>3497</v>
      </c>
      <c r="K1521" s="166" t="s">
        <v>3495</v>
      </c>
      <c r="L1521" s="166" t="s">
        <v>2524</v>
      </c>
      <c r="M1521" s="166">
        <v>3906595</v>
      </c>
      <c r="N1521" s="166" t="str">
        <f>_xlfn.IFNA(VLOOKUP($C1521,'20201102 Property'!C:C,1,FALSE),"FR")</f>
        <v>Wisseltransfusie met gereconstitueerd volbloed</v>
      </c>
    </row>
    <row r="1522" spans="1:14" x14ac:dyDescent="0.45">
      <c r="A1522" s="166" t="s">
        <v>3498</v>
      </c>
      <c r="B1522" s="166" t="s">
        <v>3498</v>
      </c>
      <c r="C1522" s="166" t="s">
        <v>3499</v>
      </c>
      <c r="D1522" s="166" t="s">
        <v>1357</v>
      </c>
      <c r="E1522" s="166" t="s">
        <v>2524</v>
      </c>
      <c r="F1522" s="166" t="s">
        <v>366</v>
      </c>
      <c r="G1522" s="166" t="s">
        <v>2524</v>
      </c>
      <c r="H1522" s="166" t="s">
        <v>2524</v>
      </c>
      <c r="I1522" s="166" t="s">
        <v>2524</v>
      </c>
      <c r="J1522" s="166" t="s">
        <v>3500</v>
      </c>
      <c r="K1522" s="166" t="s">
        <v>3498</v>
      </c>
      <c r="L1522" s="166" t="s">
        <v>2524</v>
      </c>
      <c r="M1522" s="166">
        <v>3906622</v>
      </c>
      <c r="N1522" s="166" t="str">
        <f>_xlfn.IFNA(VLOOKUP($C1522,'20201102 Property'!C:C,1,FALSE),"FR")</f>
        <v>Speciale levering (UZG)</v>
      </c>
    </row>
    <row r="1523" spans="1:14" x14ac:dyDescent="0.45">
      <c r="A1523" s="166" t="s">
        <v>3501</v>
      </c>
      <c r="B1523" s="166" t="s">
        <v>3501</v>
      </c>
      <c r="C1523" s="166" t="s">
        <v>3502</v>
      </c>
      <c r="D1523" s="166" t="s">
        <v>1357</v>
      </c>
      <c r="E1523" s="166" t="s">
        <v>2524</v>
      </c>
      <c r="F1523" s="166" t="s">
        <v>366</v>
      </c>
      <c r="G1523" s="166" t="s">
        <v>2524</v>
      </c>
      <c r="H1523" s="166" t="s">
        <v>2524</v>
      </c>
      <c r="I1523" s="166" t="s">
        <v>2524</v>
      </c>
      <c r="J1523" s="166" t="s">
        <v>3503</v>
      </c>
      <c r="K1523" s="166" t="s">
        <v>3501</v>
      </c>
      <c r="L1523" s="166" t="s">
        <v>2524</v>
      </c>
      <c r="M1523" s="166">
        <v>3906704</v>
      </c>
      <c r="N1523" s="166" t="str">
        <f>_xlfn.IFNA(VLOOKUP($C1523,'20201102 Property'!C:C,1,FALSE),"FR")</f>
        <v>Amnionpatch ?</v>
      </c>
    </row>
    <row r="1524" spans="1:14" hidden="1" x14ac:dyDescent="0.45">
      <c r="A1524" s="166" t="s">
        <v>118</v>
      </c>
      <c r="B1524" s="166" t="s">
        <v>6968</v>
      </c>
      <c r="C1524" s="166" t="s">
        <v>8929</v>
      </c>
      <c r="D1524" s="166" t="s">
        <v>185</v>
      </c>
      <c r="E1524" s="166" t="s">
        <v>2524</v>
      </c>
      <c r="F1524" s="166" t="s">
        <v>366</v>
      </c>
      <c r="G1524" s="166" t="s">
        <v>404</v>
      </c>
      <c r="H1524" s="166" t="s">
        <v>2524</v>
      </c>
      <c r="I1524" s="166" t="s">
        <v>2524</v>
      </c>
      <c r="J1524" s="166" t="s">
        <v>2524</v>
      </c>
      <c r="K1524" s="166" t="s">
        <v>118</v>
      </c>
      <c r="L1524" s="166" t="s">
        <v>2524</v>
      </c>
      <c r="M1524" s="166">
        <v>1880</v>
      </c>
      <c r="N1524" s="166" t="str">
        <f>_xlfn.IFNA(VLOOKUP($C1524,'20201102 Property'!C:C,1,FALSE),"FR")</f>
        <v>FR</v>
      </c>
    </row>
    <row r="1525" spans="1:14" x14ac:dyDescent="0.45">
      <c r="A1525" s="166" t="s">
        <v>4977</v>
      </c>
      <c r="B1525" s="166" t="s">
        <v>4977</v>
      </c>
      <c r="C1525" s="166" t="s">
        <v>6970</v>
      </c>
      <c r="D1525" s="166" t="s">
        <v>185</v>
      </c>
      <c r="E1525" s="166" t="s">
        <v>2524</v>
      </c>
      <c r="F1525" s="166" t="s">
        <v>366</v>
      </c>
      <c r="G1525" s="166" t="s">
        <v>2524</v>
      </c>
      <c r="H1525" s="166" t="s">
        <v>2524</v>
      </c>
      <c r="I1525" s="166" t="s">
        <v>2524</v>
      </c>
      <c r="J1525" s="166" t="s">
        <v>2524</v>
      </c>
      <c r="K1525" s="166" t="s">
        <v>4977</v>
      </c>
      <c r="L1525" s="166" t="s">
        <v>2524</v>
      </c>
      <c r="M1525" s="166">
        <v>1572</v>
      </c>
      <c r="N1525" s="166" t="str">
        <f>_xlfn.IFNA(VLOOKUP($C1525,'20201102 Property'!C:C,1,FALSE),"FR")</f>
        <v>Besluit voor de kruisproeven</v>
      </c>
    </row>
    <row r="1526" spans="1:14" hidden="1" x14ac:dyDescent="0.45">
      <c r="A1526" s="166" t="s">
        <v>67</v>
      </c>
      <c r="B1526" s="166" t="s">
        <v>6971</v>
      </c>
      <c r="C1526" s="166" t="s">
        <v>8930</v>
      </c>
      <c r="D1526" s="166" t="s">
        <v>185</v>
      </c>
      <c r="E1526" s="166" t="s">
        <v>2524</v>
      </c>
      <c r="F1526" s="166" t="s">
        <v>366</v>
      </c>
      <c r="G1526" s="166" t="s">
        <v>404</v>
      </c>
      <c r="H1526" s="166" t="s">
        <v>2524</v>
      </c>
      <c r="I1526" s="166" t="s">
        <v>2524</v>
      </c>
      <c r="J1526" s="166" t="s">
        <v>1863</v>
      </c>
      <c r="K1526" s="166" t="s">
        <v>67</v>
      </c>
      <c r="L1526" s="166" t="s">
        <v>2524</v>
      </c>
      <c r="M1526" s="166">
        <v>1883</v>
      </c>
      <c r="N1526" s="166" t="str">
        <f>_xlfn.IFNA(VLOOKUP($C1526,'20201102 Property'!C:C,1,FALSE),"FR")</f>
        <v>FR</v>
      </c>
    </row>
    <row r="1527" spans="1:14" hidden="1" x14ac:dyDescent="0.45">
      <c r="A1527" s="166" t="s">
        <v>8607</v>
      </c>
      <c r="B1527" s="166" t="s">
        <v>8780</v>
      </c>
      <c r="C1527" s="166" t="s">
        <v>8930</v>
      </c>
      <c r="D1527" s="166" t="s">
        <v>185</v>
      </c>
      <c r="E1527" s="166" t="s">
        <v>2524</v>
      </c>
      <c r="F1527" s="166" t="s">
        <v>2798</v>
      </c>
      <c r="G1527" s="166" t="s">
        <v>404</v>
      </c>
      <c r="H1527" s="166" t="s">
        <v>2524</v>
      </c>
      <c r="I1527" s="166" t="s">
        <v>2524</v>
      </c>
      <c r="J1527" s="166" t="s">
        <v>8661</v>
      </c>
      <c r="K1527" s="166" t="s">
        <v>8607</v>
      </c>
      <c r="L1527" s="166" t="s">
        <v>2524</v>
      </c>
      <c r="M1527" s="166">
        <v>7931516</v>
      </c>
      <c r="N1527" s="166" t="str">
        <f>_xlfn.IFNA(VLOOKUP($C1527,'20201102 Property'!C:C,1,FALSE),"FR")</f>
        <v>FR</v>
      </c>
    </row>
    <row r="1528" spans="1:14" hidden="1" x14ac:dyDescent="0.45">
      <c r="A1528" s="166" t="s">
        <v>4978</v>
      </c>
      <c r="B1528" s="166" t="s">
        <v>6971</v>
      </c>
      <c r="C1528" s="166" t="s">
        <v>8931</v>
      </c>
      <c r="D1528" s="166" t="s">
        <v>185</v>
      </c>
      <c r="E1528" s="166" t="s">
        <v>2524</v>
      </c>
      <c r="F1528" s="166" t="s">
        <v>366</v>
      </c>
      <c r="G1528" s="166" t="s">
        <v>404</v>
      </c>
      <c r="H1528" s="166" t="s">
        <v>2524</v>
      </c>
      <c r="I1528" s="166" t="s">
        <v>2524</v>
      </c>
      <c r="J1528" s="166" t="s">
        <v>2524</v>
      </c>
      <c r="K1528" s="166" t="s">
        <v>4978</v>
      </c>
      <c r="L1528" s="166" t="s">
        <v>2524</v>
      </c>
      <c r="M1528" s="166">
        <v>89196</v>
      </c>
      <c r="N1528" s="166" t="str">
        <f>_xlfn.IFNA(VLOOKUP($C1528,'20201102 Property'!C:C,1,FALSE),"FR")</f>
        <v>FR</v>
      </c>
    </row>
    <row r="1529" spans="1:14" hidden="1" x14ac:dyDescent="0.45">
      <c r="A1529" s="166" t="s">
        <v>4979</v>
      </c>
      <c r="B1529" s="166" t="s">
        <v>6971</v>
      </c>
      <c r="C1529" s="166" t="s">
        <v>8931</v>
      </c>
      <c r="D1529" s="166" t="s">
        <v>185</v>
      </c>
      <c r="E1529" s="166" t="s">
        <v>2524</v>
      </c>
      <c r="F1529" s="166" t="s">
        <v>366</v>
      </c>
      <c r="G1529" s="166" t="s">
        <v>404</v>
      </c>
      <c r="H1529" s="166" t="s">
        <v>2524</v>
      </c>
      <c r="I1529" s="166" t="s">
        <v>2524</v>
      </c>
      <c r="J1529" s="166" t="s">
        <v>2524</v>
      </c>
      <c r="K1529" s="166" t="s">
        <v>4979</v>
      </c>
      <c r="L1529" s="166" t="s">
        <v>2524</v>
      </c>
      <c r="M1529" s="166">
        <v>89209</v>
      </c>
      <c r="N1529" s="166" t="str">
        <f>_xlfn.IFNA(VLOOKUP($C1529,'20201102 Property'!C:C,1,FALSE),"FR")</f>
        <v>FR</v>
      </c>
    </row>
    <row r="1530" spans="1:14" hidden="1" x14ac:dyDescent="0.45">
      <c r="A1530" s="166" t="s">
        <v>4980</v>
      </c>
      <c r="B1530" s="166" t="s">
        <v>6971</v>
      </c>
      <c r="C1530" s="166" t="s">
        <v>8931</v>
      </c>
      <c r="D1530" s="166" t="s">
        <v>185</v>
      </c>
      <c r="E1530" s="166" t="s">
        <v>2524</v>
      </c>
      <c r="F1530" s="166" t="s">
        <v>366</v>
      </c>
      <c r="G1530" s="166" t="s">
        <v>404</v>
      </c>
      <c r="H1530" s="166" t="s">
        <v>2524</v>
      </c>
      <c r="I1530" s="166" t="s">
        <v>2524</v>
      </c>
      <c r="J1530" s="166" t="s">
        <v>2524</v>
      </c>
      <c r="K1530" s="166" t="s">
        <v>4980</v>
      </c>
      <c r="L1530" s="166" t="s">
        <v>2524</v>
      </c>
      <c r="M1530" s="166">
        <v>89222</v>
      </c>
      <c r="N1530" s="166" t="str">
        <f>_xlfn.IFNA(VLOOKUP($C1530,'20201102 Property'!C:C,1,FALSE),"FR")</f>
        <v>FR</v>
      </c>
    </row>
    <row r="1531" spans="1:14" hidden="1" x14ac:dyDescent="0.45">
      <c r="A1531" s="166" t="s">
        <v>4981</v>
      </c>
      <c r="B1531" s="166" t="s">
        <v>6971</v>
      </c>
      <c r="C1531" s="166" t="s">
        <v>8931</v>
      </c>
      <c r="D1531" s="166" t="s">
        <v>185</v>
      </c>
      <c r="E1531" s="166" t="s">
        <v>2524</v>
      </c>
      <c r="F1531" s="166" t="s">
        <v>366</v>
      </c>
      <c r="G1531" s="166" t="s">
        <v>404</v>
      </c>
      <c r="H1531" s="166" t="s">
        <v>2524</v>
      </c>
      <c r="I1531" s="166" t="s">
        <v>2524</v>
      </c>
      <c r="J1531" s="166" t="s">
        <v>2524</v>
      </c>
      <c r="K1531" s="166" t="s">
        <v>4981</v>
      </c>
      <c r="L1531" s="166" t="s">
        <v>2524</v>
      </c>
      <c r="M1531" s="166">
        <v>89235</v>
      </c>
      <c r="N1531" s="166" t="str">
        <f>_xlfn.IFNA(VLOOKUP($C1531,'20201102 Property'!C:C,1,FALSE),"FR")</f>
        <v>FR</v>
      </c>
    </row>
    <row r="1532" spans="1:14" hidden="1" x14ac:dyDescent="0.45">
      <c r="A1532" s="166" t="s">
        <v>4982</v>
      </c>
      <c r="B1532" s="166" t="s">
        <v>6971</v>
      </c>
      <c r="C1532" s="166" t="s">
        <v>8931</v>
      </c>
      <c r="D1532" s="166" t="s">
        <v>185</v>
      </c>
      <c r="E1532" s="166" t="s">
        <v>2524</v>
      </c>
      <c r="F1532" s="166" t="s">
        <v>366</v>
      </c>
      <c r="G1532" s="166" t="s">
        <v>404</v>
      </c>
      <c r="H1532" s="166" t="s">
        <v>2524</v>
      </c>
      <c r="I1532" s="166" t="s">
        <v>2524</v>
      </c>
      <c r="J1532" s="166" t="s">
        <v>2524</v>
      </c>
      <c r="K1532" s="166" t="s">
        <v>4982</v>
      </c>
      <c r="L1532" s="166" t="s">
        <v>2524</v>
      </c>
      <c r="M1532" s="166">
        <v>89248</v>
      </c>
      <c r="N1532" s="166" t="str">
        <f>_xlfn.IFNA(VLOOKUP($C1532,'20201102 Property'!C:C,1,FALSE),"FR")</f>
        <v>FR</v>
      </c>
    </row>
    <row r="1533" spans="1:14" hidden="1" x14ac:dyDescent="0.45">
      <c r="A1533" s="166" t="s">
        <v>4983</v>
      </c>
      <c r="B1533" s="166" t="s">
        <v>6971</v>
      </c>
      <c r="C1533" s="166" t="s">
        <v>8931</v>
      </c>
      <c r="D1533" s="166" t="s">
        <v>185</v>
      </c>
      <c r="E1533" s="166" t="s">
        <v>2524</v>
      </c>
      <c r="F1533" s="166" t="s">
        <v>366</v>
      </c>
      <c r="G1533" s="166" t="s">
        <v>404</v>
      </c>
      <c r="H1533" s="166" t="s">
        <v>2524</v>
      </c>
      <c r="I1533" s="166" t="s">
        <v>2524</v>
      </c>
      <c r="J1533" s="166" t="s">
        <v>2524</v>
      </c>
      <c r="K1533" s="166" t="s">
        <v>4983</v>
      </c>
      <c r="L1533" s="166" t="s">
        <v>2524</v>
      </c>
      <c r="M1533" s="166">
        <v>89261</v>
      </c>
      <c r="N1533" s="166" t="str">
        <f>_xlfn.IFNA(VLOOKUP($C1533,'20201102 Property'!C:C,1,FALSE),"FR")</f>
        <v>FR</v>
      </c>
    </row>
    <row r="1534" spans="1:14" hidden="1" x14ac:dyDescent="0.45">
      <c r="A1534" s="166" t="s">
        <v>4984</v>
      </c>
      <c r="B1534" s="166" t="s">
        <v>6971</v>
      </c>
      <c r="C1534" s="166" t="s">
        <v>8931</v>
      </c>
      <c r="D1534" s="166" t="s">
        <v>185</v>
      </c>
      <c r="E1534" s="166" t="s">
        <v>2524</v>
      </c>
      <c r="F1534" s="166" t="s">
        <v>366</v>
      </c>
      <c r="G1534" s="166" t="s">
        <v>404</v>
      </c>
      <c r="H1534" s="166" t="s">
        <v>2524</v>
      </c>
      <c r="I1534" s="166" t="s">
        <v>2524</v>
      </c>
      <c r="J1534" s="166" t="s">
        <v>2524</v>
      </c>
      <c r="K1534" s="166" t="s">
        <v>4984</v>
      </c>
      <c r="L1534" s="166" t="s">
        <v>2524</v>
      </c>
      <c r="M1534" s="166">
        <v>89274</v>
      </c>
      <c r="N1534" s="166" t="str">
        <f>_xlfn.IFNA(VLOOKUP($C1534,'20201102 Property'!C:C,1,FALSE),"FR")</f>
        <v>FR</v>
      </c>
    </row>
    <row r="1535" spans="1:14" hidden="1" x14ac:dyDescent="0.45">
      <c r="A1535" s="166" t="s">
        <v>4985</v>
      </c>
      <c r="B1535" s="166" t="s">
        <v>6971</v>
      </c>
      <c r="C1535" s="166" t="s">
        <v>8931</v>
      </c>
      <c r="D1535" s="166" t="s">
        <v>185</v>
      </c>
      <c r="E1535" s="166" t="s">
        <v>2524</v>
      </c>
      <c r="F1535" s="166" t="s">
        <v>366</v>
      </c>
      <c r="G1535" s="166" t="s">
        <v>404</v>
      </c>
      <c r="H1535" s="166" t="s">
        <v>2524</v>
      </c>
      <c r="I1535" s="166" t="s">
        <v>2524</v>
      </c>
      <c r="J1535" s="166" t="s">
        <v>2524</v>
      </c>
      <c r="K1535" s="166" t="s">
        <v>4985</v>
      </c>
      <c r="L1535" s="166" t="s">
        <v>2524</v>
      </c>
      <c r="M1535" s="166">
        <v>123935</v>
      </c>
      <c r="N1535" s="166" t="str">
        <f>_xlfn.IFNA(VLOOKUP($C1535,'20201102 Property'!C:C,1,FALSE),"FR")</f>
        <v>FR</v>
      </c>
    </row>
    <row r="1536" spans="1:14" hidden="1" x14ac:dyDescent="0.45">
      <c r="A1536" s="166" t="s">
        <v>8617</v>
      </c>
      <c r="B1536" s="166" t="s">
        <v>8782</v>
      </c>
      <c r="C1536" s="166" t="s">
        <v>8932</v>
      </c>
      <c r="D1536" s="166" t="s">
        <v>185</v>
      </c>
      <c r="E1536" s="166" t="s">
        <v>2524</v>
      </c>
      <c r="F1536" s="166" t="s">
        <v>366</v>
      </c>
      <c r="G1536" s="166" t="s">
        <v>404</v>
      </c>
      <c r="H1536" s="166" t="s">
        <v>2524</v>
      </c>
      <c r="I1536" s="166" t="s">
        <v>2524</v>
      </c>
      <c r="J1536" s="166" t="s">
        <v>8662</v>
      </c>
      <c r="K1536" s="166" t="s">
        <v>8617</v>
      </c>
      <c r="L1536" s="166" t="s">
        <v>2524</v>
      </c>
      <c r="M1536" s="166">
        <v>7931568</v>
      </c>
      <c r="N1536" s="166" t="str">
        <f>_xlfn.IFNA(VLOOKUP($C1536,'20201102 Property'!C:C,1,FALSE),"FR")</f>
        <v>FR</v>
      </c>
    </row>
    <row r="1537" spans="1:14" hidden="1" x14ac:dyDescent="0.45">
      <c r="A1537" s="166" t="s">
        <v>71</v>
      </c>
      <c r="B1537" s="166" t="s">
        <v>6974</v>
      </c>
      <c r="C1537" s="166" t="s">
        <v>8932</v>
      </c>
      <c r="D1537" s="166" t="s">
        <v>185</v>
      </c>
      <c r="E1537" s="166" t="s">
        <v>2524</v>
      </c>
      <c r="F1537" s="166" t="s">
        <v>366</v>
      </c>
      <c r="G1537" s="166" t="s">
        <v>404</v>
      </c>
      <c r="H1537" s="166" t="s">
        <v>2524</v>
      </c>
      <c r="I1537" s="166" t="s">
        <v>2524</v>
      </c>
      <c r="J1537" s="166" t="s">
        <v>1872</v>
      </c>
      <c r="K1537" s="166" t="s">
        <v>6976</v>
      </c>
      <c r="L1537" s="166" t="s">
        <v>2524</v>
      </c>
      <c r="M1537" s="166">
        <v>1545</v>
      </c>
      <c r="N1537" s="166" t="str">
        <f>_xlfn.IFNA(VLOOKUP($C1537,'20201102 Property'!C:C,1,FALSE),"FR")</f>
        <v>FR</v>
      </c>
    </row>
    <row r="1538" spans="1:14" x14ac:dyDescent="0.45">
      <c r="A1538" s="166" t="s">
        <v>4986</v>
      </c>
      <c r="B1538" s="166" t="s">
        <v>6971</v>
      </c>
      <c r="C1538" s="166" t="s">
        <v>6977</v>
      </c>
      <c r="D1538" s="166" t="s">
        <v>185</v>
      </c>
      <c r="E1538" s="166" t="s">
        <v>2524</v>
      </c>
      <c r="F1538" s="166" t="s">
        <v>366</v>
      </c>
      <c r="G1538" s="166" t="s">
        <v>404</v>
      </c>
      <c r="H1538" s="166" t="s">
        <v>2524</v>
      </c>
      <c r="I1538" s="166" t="s">
        <v>2524</v>
      </c>
      <c r="J1538" s="166" t="s">
        <v>2524</v>
      </c>
      <c r="K1538" s="166" t="s">
        <v>4986</v>
      </c>
      <c r="L1538" s="166" t="s">
        <v>2524</v>
      </c>
      <c r="M1538" s="166">
        <v>158584</v>
      </c>
      <c r="N1538" s="166" t="str">
        <f>_xlfn.IFNA(VLOOKUP($C1538,'20201102 Property'!C:C,1,FALSE),"FR")</f>
        <v>Kruisproef autoloog</v>
      </c>
    </row>
    <row r="1539" spans="1:14" x14ac:dyDescent="0.45">
      <c r="A1539" s="166" t="s">
        <v>78</v>
      </c>
      <c r="B1539" s="166" t="s">
        <v>6978</v>
      </c>
      <c r="C1539" s="166" t="s">
        <v>8896</v>
      </c>
      <c r="D1539" s="166" t="s">
        <v>185</v>
      </c>
      <c r="E1539" s="166" t="s">
        <v>2524</v>
      </c>
      <c r="F1539" s="166" t="s">
        <v>366</v>
      </c>
      <c r="G1539" s="166" t="s">
        <v>404</v>
      </c>
      <c r="H1539" s="166" t="s">
        <v>2524</v>
      </c>
      <c r="I1539" s="166" t="s">
        <v>2524</v>
      </c>
      <c r="J1539" s="166" t="s">
        <v>1821</v>
      </c>
      <c r="K1539" s="166" t="s">
        <v>78</v>
      </c>
      <c r="L1539" s="166" t="s">
        <v>2524</v>
      </c>
      <c r="M1539" s="166">
        <v>1810</v>
      </c>
      <c r="N1539" s="166" t="str">
        <f>_xlfn.IFNA(VLOOKUP($C1539,'20201102 Property'!C:C,1,FALSE),"FR")</f>
        <v>cytotoxische antistoffen  (B cellen)</v>
      </c>
    </row>
    <row r="1540" spans="1:14" x14ac:dyDescent="0.45">
      <c r="A1540" s="166" t="s">
        <v>237</v>
      </c>
      <c r="B1540" s="166" t="s">
        <v>237</v>
      </c>
      <c r="C1540" s="166" t="s">
        <v>257</v>
      </c>
      <c r="D1540" s="166" t="s">
        <v>185</v>
      </c>
      <c r="E1540" s="166" t="s">
        <v>2524</v>
      </c>
      <c r="F1540" s="166" t="s">
        <v>366</v>
      </c>
      <c r="G1540" s="166" t="s">
        <v>2524</v>
      </c>
      <c r="H1540" s="166" t="s">
        <v>2524</v>
      </c>
      <c r="I1540" s="166" t="s">
        <v>2524</v>
      </c>
      <c r="J1540" s="166" t="s">
        <v>2001</v>
      </c>
      <c r="K1540" s="166" t="s">
        <v>237</v>
      </c>
      <c r="L1540" s="166" t="s">
        <v>2524</v>
      </c>
      <c r="M1540" s="166">
        <v>3101323</v>
      </c>
      <c r="N1540" s="166" t="str">
        <f>_xlfn.IFNA(VLOOKUP($C1540,'20201102 Property'!C:C,1,FALSE),"FR")</f>
        <v>HLA-B51</v>
      </c>
    </row>
    <row r="1541" spans="1:14" x14ac:dyDescent="0.45">
      <c r="A1541" s="166" t="s">
        <v>235</v>
      </c>
      <c r="B1541" s="166" t="s">
        <v>6979</v>
      </c>
      <c r="C1541" s="166" t="s">
        <v>165</v>
      </c>
      <c r="D1541" s="166" t="s">
        <v>185</v>
      </c>
      <c r="E1541" s="166" t="s">
        <v>2524</v>
      </c>
      <c r="F1541" s="166" t="s">
        <v>366</v>
      </c>
      <c r="G1541" s="166" t="s">
        <v>2524</v>
      </c>
      <c r="H1541" s="166" t="s">
        <v>2524</v>
      </c>
      <c r="I1541" s="166" t="s">
        <v>2524</v>
      </c>
      <c r="J1541" s="166" t="s">
        <v>1996</v>
      </c>
      <c r="K1541" s="166" t="s">
        <v>235</v>
      </c>
      <c r="L1541" s="166" t="s">
        <v>2524</v>
      </c>
      <c r="M1541" s="166">
        <v>3100531</v>
      </c>
      <c r="N1541" s="166" t="str">
        <f>_xlfn.IFNA(VLOOKUP($C1541,'20201102 Property'!C:C,1,FALSE),"FR")</f>
        <v>HLA-B*57:01</v>
      </c>
    </row>
    <row r="1542" spans="1:14" x14ac:dyDescent="0.45">
      <c r="A1542" s="166" t="s">
        <v>1406</v>
      </c>
      <c r="B1542" s="166" t="s">
        <v>6980</v>
      </c>
      <c r="C1542" s="166" t="s">
        <v>6981</v>
      </c>
      <c r="D1542" s="166" t="s">
        <v>185</v>
      </c>
      <c r="E1542" s="166" t="s">
        <v>2524</v>
      </c>
      <c r="F1542" s="166" t="s">
        <v>366</v>
      </c>
      <c r="G1542" s="166" t="s">
        <v>2524</v>
      </c>
      <c r="H1542" s="166" t="s">
        <v>2524</v>
      </c>
      <c r="I1542" s="166" t="s">
        <v>8852</v>
      </c>
      <c r="J1542" s="166" t="s">
        <v>1999</v>
      </c>
      <c r="K1542" s="166" t="s">
        <v>2536</v>
      </c>
      <c r="L1542" s="166" t="s">
        <v>2524</v>
      </c>
      <c r="M1542" s="166">
        <v>3101318</v>
      </c>
      <c r="N1542" s="166" t="str">
        <f>_xlfn.IFNA(VLOOKUP($C1542,'20201102 Property'!C:C,1,FALSE),"FR")</f>
        <v>HLA genotype, retinop.-geass A29</v>
      </c>
    </row>
    <row r="1543" spans="1:14" x14ac:dyDescent="0.45">
      <c r="A1543" s="166" t="s">
        <v>1407</v>
      </c>
      <c r="B1543" s="166" t="s">
        <v>6982</v>
      </c>
      <c r="C1543" s="166" t="s">
        <v>1424</v>
      </c>
      <c r="D1543" s="166" t="s">
        <v>185</v>
      </c>
      <c r="E1543" s="166" t="s">
        <v>2524</v>
      </c>
      <c r="F1543" s="166" t="s">
        <v>366</v>
      </c>
      <c r="G1543" s="166" t="s">
        <v>2524</v>
      </c>
      <c r="H1543" s="166" t="s">
        <v>2524</v>
      </c>
      <c r="I1543" s="166" t="s">
        <v>8852</v>
      </c>
      <c r="J1543" s="166" t="s">
        <v>2000</v>
      </c>
      <c r="K1543" s="166" t="s">
        <v>2537</v>
      </c>
      <c r="L1543" s="166" t="s">
        <v>2524</v>
      </c>
      <c r="M1543" s="166">
        <v>3183134</v>
      </c>
      <c r="N1543" s="166" t="str">
        <f>_xlfn.IFNA(VLOOKUP($C1543,'20201102 Property'!C:C,1,FALSE),"FR")</f>
        <v>HLA genotype, retinop.-geass. B44</v>
      </c>
    </row>
    <row r="1544" spans="1:14" x14ac:dyDescent="0.45">
      <c r="A1544" s="166" t="s">
        <v>236</v>
      </c>
      <c r="B1544" s="166" t="s">
        <v>6983</v>
      </c>
      <c r="C1544" s="166" t="s">
        <v>1360</v>
      </c>
      <c r="D1544" s="166" t="s">
        <v>185</v>
      </c>
      <c r="E1544" s="166" t="s">
        <v>2524</v>
      </c>
      <c r="F1544" s="166" t="s">
        <v>366</v>
      </c>
      <c r="G1544" s="166" t="s">
        <v>2524</v>
      </c>
      <c r="H1544" s="166" t="s">
        <v>2524</v>
      </c>
      <c r="I1544" s="166" t="s">
        <v>8852</v>
      </c>
      <c r="J1544" s="166" t="s">
        <v>1997</v>
      </c>
      <c r="K1544" s="166" t="s">
        <v>2534</v>
      </c>
      <c r="L1544" s="166" t="s">
        <v>2524</v>
      </c>
      <c r="M1544" s="166">
        <v>3101290</v>
      </c>
      <c r="N1544" s="166" t="str">
        <f>_xlfn.IFNA(VLOOKUP($C1544,'20201102 Property'!C:C,1,FALSE),"FR")</f>
        <v>HLA genotype, coeliakie-geass.</v>
      </c>
    </row>
    <row r="1545" spans="1:14" x14ac:dyDescent="0.45">
      <c r="A1545" s="166" t="s">
        <v>168</v>
      </c>
      <c r="B1545" s="166" t="s">
        <v>6984</v>
      </c>
      <c r="C1545" s="166" t="s">
        <v>1379</v>
      </c>
      <c r="D1545" s="166" t="s">
        <v>185</v>
      </c>
      <c r="E1545" s="166" t="s">
        <v>2524</v>
      </c>
      <c r="F1545" s="166" t="s">
        <v>366</v>
      </c>
      <c r="G1545" s="166" t="s">
        <v>404</v>
      </c>
      <c r="H1545" s="166" t="s">
        <v>8851</v>
      </c>
      <c r="I1545" s="166" t="s">
        <v>8852</v>
      </c>
      <c r="J1545" s="166" t="s">
        <v>1806</v>
      </c>
      <c r="K1545" s="166" t="s">
        <v>2528</v>
      </c>
      <c r="L1545" s="166" t="s">
        <v>2524</v>
      </c>
      <c r="M1545" s="166">
        <v>1807</v>
      </c>
      <c r="N1545" s="166" t="str">
        <f>_xlfn.IFNA(VLOOKUP($C1545,'20201102 Property'!C:C,1,FALSE),"FR")</f>
        <v>Cytotox. Ab (eindbeoordeling)</v>
      </c>
    </row>
    <row r="1546" spans="1:14" x14ac:dyDescent="0.45">
      <c r="A1546" s="166" t="s">
        <v>4987</v>
      </c>
      <c r="B1546" s="166" t="s">
        <v>6985</v>
      </c>
      <c r="C1546" s="166" t="s">
        <v>6986</v>
      </c>
      <c r="D1546" s="166" t="s">
        <v>185</v>
      </c>
      <c r="E1546" s="166" t="s">
        <v>2524</v>
      </c>
      <c r="F1546" s="166" t="s">
        <v>366</v>
      </c>
      <c r="G1546" s="166" t="s">
        <v>404</v>
      </c>
      <c r="H1546" s="166" t="s">
        <v>2524</v>
      </c>
      <c r="I1546" s="166" t="s">
        <v>2524</v>
      </c>
      <c r="J1546" s="166" t="s">
        <v>2524</v>
      </c>
      <c r="K1546" s="166" t="s">
        <v>4987</v>
      </c>
      <c r="L1546" s="166" t="s">
        <v>2524</v>
      </c>
      <c r="M1546" s="166">
        <v>1512474</v>
      </c>
      <c r="N1546" s="166" t="str">
        <f>_xlfn.IFNA(VLOOKUP($C1546,'20201102 Property'!C:C,1,FALSE),"FR")</f>
        <v>Cytotoxische antistoffen QC</v>
      </c>
    </row>
    <row r="1547" spans="1:14" x14ac:dyDescent="0.45">
      <c r="A1547" s="166" t="s">
        <v>2071</v>
      </c>
      <c r="B1547" s="166" t="s">
        <v>6987</v>
      </c>
      <c r="C1547" s="166" t="s">
        <v>1361</v>
      </c>
      <c r="D1547" s="166" t="s">
        <v>185</v>
      </c>
      <c r="E1547" s="166" t="s">
        <v>2524</v>
      </c>
      <c r="F1547" s="166" t="s">
        <v>366</v>
      </c>
      <c r="G1547" s="166" t="s">
        <v>2524</v>
      </c>
      <c r="H1547" s="166" t="s">
        <v>2524</v>
      </c>
      <c r="I1547" s="166" t="s">
        <v>8852</v>
      </c>
      <c r="J1547" s="166" t="s">
        <v>1998</v>
      </c>
      <c r="K1547" s="166" t="s">
        <v>2535</v>
      </c>
      <c r="L1547" s="166" t="s">
        <v>2524</v>
      </c>
      <c r="M1547" s="166">
        <v>3101312</v>
      </c>
      <c r="N1547" s="166" t="str">
        <f>_xlfn.IFNA(VLOOKUP($C1547,'20201102 Property'!C:C,1,FALSE),"FR")</f>
        <v>HLA genotype, narcolepsie-geass.</v>
      </c>
    </row>
    <row r="1548" spans="1:14" x14ac:dyDescent="0.45">
      <c r="A1548" s="166" t="s">
        <v>4988</v>
      </c>
      <c r="B1548" s="166" t="s">
        <v>4988</v>
      </c>
      <c r="C1548" s="166" t="s">
        <v>6988</v>
      </c>
      <c r="D1548" s="166" t="s">
        <v>185</v>
      </c>
      <c r="E1548" s="166" t="s">
        <v>2524</v>
      </c>
      <c r="F1548" s="166" t="s">
        <v>366</v>
      </c>
      <c r="G1548" s="166" t="s">
        <v>404</v>
      </c>
      <c r="H1548" s="166" t="s">
        <v>2524</v>
      </c>
      <c r="I1548" s="166" t="s">
        <v>2524</v>
      </c>
      <c r="J1548" s="166" t="s">
        <v>2524</v>
      </c>
      <c r="K1548" s="166" t="s">
        <v>4988</v>
      </c>
      <c r="L1548" s="166" t="s">
        <v>2524</v>
      </c>
      <c r="M1548" s="166">
        <v>1804</v>
      </c>
      <c r="N1548" s="166" t="str">
        <f>_xlfn.IFNA(VLOOKUP($C1548,'20201102 Property'!C:C,1,FALSE),"FR")</f>
        <v>anti-lymfocyten</v>
      </c>
    </row>
    <row r="1549" spans="1:14" x14ac:dyDescent="0.45">
      <c r="A1549" s="166" t="s">
        <v>4989</v>
      </c>
      <c r="B1549" s="166" t="s">
        <v>4989</v>
      </c>
      <c r="C1549" s="166" t="s">
        <v>6988</v>
      </c>
      <c r="D1549" s="166" t="s">
        <v>185</v>
      </c>
      <c r="E1549" s="166" t="s">
        <v>2524</v>
      </c>
      <c r="F1549" s="166" t="s">
        <v>366</v>
      </c>
      <c r="G1549" s="166" t="s">
        <v>404</v>
      </c>
      <c r="H1549" s="166" t="s">
        <v>2524</v>
      </c>
      <c r="I1549" s="166" t="s">
        <v>2524</v>
      </c>
      <c r="J1549" s="166" t="s">
        <v>2524</v>
      </c>
      <c r="K1549" s="166" t="s">
        <v>4989</v>
      </c>
      <c r="L1549" s="166" t="s">
        <v>2524</v>
      </c>
      <c r="M1549" s="166">
        <v>1800</v>
      </c>
      <c r="N1549" s="166" t="str">
        <f>_xlfn.IFNA(VLOOKUP($C1549,'20201102 Property'!C:C,1,FALSE),"FR")</f>
        <v>anti-lymfocyten</v>
      </c>
    </row>
    <row r="1550" spans="1:14" x14ac:dyDescent="0.45">
      <c r="A1550" s="166" t="s">
        <v>4990</v>
      </c>
      <c r="B1550" s="166" t="s">
        <v>6989</v>
      </c>
      <c r="C1550" s="166" t="s">
        <v>6990</v>
      </c>
      <c r="D1550" s="166" t="s">
        <v>185</v>
      </c>
      <c r="E1550" s="166" t="s">
        <v>2524</v>
      </c>
      <c r="F1550" s="166" t="s">
        <v>366</v>
      </c>
      <c r="G1550" s="166" t="s">
        <v>404</v>
      </c>
      <c r="H1550" s="166" t="s">
        <v>2524</v>
      </c>
      <c r="I1550" s="166" t="s">
        <v>2524</v>
      </c>
      <c r="J1550" s="166" t="s">
        <v>2524</v>
      </c>
      <c r="K1550" s="166" t="s">
        <v>4990</v>
      </c>
      <c r="L1550" s="166" t="s">
        <v>2524</v>
      </c>
      <c r="M1550" s="166">
        <v>20928</v>
      </c>
      <c r="N1550" s="166" t="str">
        <f>_xlfn.IFNA(VLOOKUP($C1550,'20201102 Property'!C:C,1,FALSE),"FR")</f>
        <v>Isotype antistof</v>
      </c>
    </row>
    <row r="1551" spans="1:14" x14ac:dyDescent="0.45">
      <c r="A1551" s="166" t="s">
        <v>3323</v>
      </c>
      <c r="B1551" s="166" t="s">
        <v>6991</v>
      </c>
      <c r="C1551" s="166" t="s">
        <v>3324</v>
      </c>
      <c r="D1551" s="166" t="s">
        <v>185</v>
      </c>
      <c r="E1551" s="166" t="s">
        <v>2524</v>
      </c>
      <c r="F1551" s="166" t="s">
        <v>2798</v>
      </c>
      <c r="G1551" s="166" t="s">
        <v>5936</v>
      </c>
      <c r="H1551" s="166" t="s">
        <v>2524</v>
      </c>
      <c r="I1551" s="166" t="s">
        <v>2524</v>
      </c>
      <c r="J1551" s="166" t="s">
        <v>3325</v>
      </c>
      <c r="K1551" s="166" t="s">
        <v>3323</v>
      </c>
      <c r="L1551" s="166" t="s">
        <v>2524</v>
      </c>
      <c r="M1551" s="166">
        <v>4292</v>
      </c>
      <c r="N1551" s="166" t="str">
        <f>_xlfn.IFNA(VLOOKUP($C1551,'20201102 Property'!C:C,1,FALSE),"FR")</f>
        <v>electronische kruisproef:</v>
      </c>
    </row>
    <row r="1552" spans="1:14" x14ac:dyDescent="0.45">
      <c r="A1552" s="166" t="s">
        <v>4991</v>
      </c>
      <c r="B1552" s="166" t="s">
        <v>6991</v>
      </c>
      <c r="C1552" s="166" t="s">
        <v>3324</v>
      </c>
      <c r="D1552" s="166" t="s">
        <v>185</v>
      </c>
      <c r="E1552" s="166" t="s">
        <v>2524</v>
      </c>
      <c r="F1552" s="166" t="s">
        <v>366</v>
      </c>
      <c r="G1552" s="166" t="s">
        <v>2524</v>
      </c>
      <c r="H1552" s="166" t="s">
        <v>2524</v>
      </c>
      <c r="I1552" s="166" t="s">
        <v>2524</v>
      </c>
      <c r="J1552" s="166" t="s">
        <v>2524</v>
      </c>
      <c r="K1552" s="166" t="s">
        <v>4991</v>
      </c>
      <c r="L1552" s="166" t="s">
        <v>2524</v>
      </c>
      <c r="M1552" s="166">
        <v>4361</v>
      </c>
      <c r="N1552" s="166" t="str">
        <f>_xlfn.IFNA(VLOOKUP($C1552,'20201102 Property'!C:C,1,FALSE),"FR")</f>
        <v>electronische kruisproef:</v>
      </c>
    </row>
    <row r="1553" spans="1:14" x14ac:dyDescent="0.45">
      <c r="A1553" s="166" t="s">
        <v>4992</v>
      </c>
      <c r="B1553" s="166" t="s">
        <v>6991</v>
      </c>
      <c r="C1553" s="166" t="s">
        <v>6992</v>
      </c>
      <c r="D1553" s="166" t="s">
        <v>185</v>
      </c>
      <c r="E1553" s="166" t="s">
        <v>2524</v>
      </c>
      <c r="F1553" s="166" t="s">
        <v>366</v>
      </c>
      <c r="G1553" s="166" t="s">
        <v>2524</v>
      </c>
      <c r="H1553" s="166" t="s">
        <v>2524</v>
      </c>
      <c r="I1553" s="166" t="s">
        <v>2524</v>
      </c>
      <c r="J1553" s="166" t="s">
        <v>2524</v>
      </c>
      <c r="K1553" s="166" t="s">
        <v>4992</v>
      </c>
      <c r="L1553" s="166" t="s">
        <v>2524</v>
      </c>
      <c r="M1553" s="166">
        <v>4538</v>
      </c>
      <c r="N1553" s="166" t="str">
        <f>_xlfn.IFNA(VLOOKUP($C1553,'20201102 Property'!C:C,1,FALSE),"FR")</f>
        <v>directe agglutinatie</v>
      </c>
    </row>
    <row r="1554" spans="1:14" x14ac:dyDescent="0.45">
      <c r="A1554" s="166" t="s">
        <v>4993</v>
      </c>
      <c r="B1554" s="166" t="s">
        <v>6991</v>
      </c>
      <c r="C1554" s="166" t="s">
        <v>6992</v>
      </c>
      <c r="D1554" s="166" t="s">
        <v>185</v>
      </c>
      <c r="E1554" s="166" t="s">
        <v>2524</v>
      </c>
      <c r="F1554" s="166" t="s">
        <v>366</v>
      </c>
      <c r="G1554" s="166" t="s">
        <v>2524</v>
      </c>
      <c r="H1554" s="166" t="s">
        <v>2524</v>
      </c>
      <c r="I1554" s="166" t="s">
        <v>2524</v>
      </c>
      <c r="J1554" s="166" t="s">
        <v>2524</v>
      </c>
      <c r="K1554" s="166" t="s">
        <v>4993</v>
      </c>
      <c r="L1554" s="166" t="s">
        <v>2524</v>
      </c>
      <c r="M1554" s="166">
        <v>4607</v>
      </c>
      <c r="N1554" s="166" t="str">
        <f>_xlfn.IFNA(VLOOKUP($C1554,'20201102 Property'!C:C,1,FALSE),"FR")</f>
        <v>directe agglutinatie</v>
      </c>
    </row>
    <row r="1555" spans="1:14" x14ac:dyDescent="0.45">
      <c r="A1555" s="166" t="s">
        <v>4994</v>
      </c>
      <c r="B1555" s="166" t="s">
        <v>6991</v>
      </c>
      <c r="C1555" s="166" t="s">
        <v>6992</v>
      </c>
      <c r="D1555" s="166" t="s">
        <v>185</v>
      </c>
      <c r="E1555" s="166" t="s">
        <v>2524</v>
      </c>
      <c r="F1555" s="166" t="s">
        <v>366</v>
      </c>
      <c r="G1555" s="166" t="s">
        <v>2524</v>
      </c>
      <c r="H1555" s="166" t="s">
        <v>2524</v>
      </c>
      <c r="I1555" s="166" t="s">
        <v>2524</v>
      </c>
      <c r="J1555" s="166" t="s">
        <v>2524</v>
      </c>
      <c r="K1555" s="166" t="s">
        <v>4994</v>
      </c>
      <c r="L1555" s="166" t="s">
        <v>2524</v>
      </c>
      <c r="M1555" s="166">
        <v>4610</v>
      </c>
      <c r="N1555" s="166" t="str">
        <f>_xlfn.IFNA(VLOOKUP($C1555,'20201102 Property'!C:C,1,FALSE),"FR")</f>
        <v>directe agglutinatie</v>
      </c>
    </row>
    <row r="1556" spans="1:14" x14ac:dyDescent="0.45">
      <c r="A1556" s="166" t="s">
        <v>4995</v>
      </c>
      <c r="B1556" s="166" t="s">
        <v>6991</v>
      </c>
      <c r="C1556" s="166" t="s">
        <v>6992</v>
      </c>
      <c r="D1556" s="166" t="s">
        <v>185</v>
      </c>
      <c r="E1556" s="166" t="s">
        <v>2524</v>
      </c>
      <c r="F1556" s="166" t="s">
        <v>366</v>
      </c>
      <c r="G1556" s="166" t="s">
        <v>2524</v>
      </c>
      <c r="H1556" s="166" t="s">
        <v>2524</v>
      </c>
      <c r="I1556" s="166" t="s">
        <v>2524</v>
      </c>
      <c r="J1556" s="166" t="s">
        <v>2524</v>
      </c>
      <c r="K1556" s="166" t="s">
        <v>4995</v>
      </c>
      <c r="L1556" s="166" t="s">
        <v>2524</v>
      </c>
      <c r="M1556" s="166">
        <v>4613</v>
      </c>
      <c r="N1556" s="166" t="str">
        <f>_xlfn.IFNA(VLOOKUP($C1556,'20201102 Property'!C:C,1,FALSE),"FR")</f>
        <v>directe agglutinatie</v>
      </c>
    </row>
    <row r="1557" spans="1:14" x14ac:dyDescent="0.45">
      <c r="A1557" s="166" t="s">
        <v>4996</v>
      </c>
      <c r="B1557" s="166" t="s">
        <v>6991</v>
      </c>
      <c r="C1557" s="166" t="s">
        <v>6992</v>
      </c>
      <c r="D1557" s="166" t="s">
        <v>185</v>
      </c>
      <c r="E1557" s="166" t="s">
        <v>2524</v>
      </c>
      <c r="F1557" s="166" t="s">
        <v>366</v>
      </c>
      <c r="G1557" s="166" t="s">
        <v>2524</v>
      </c>
      <c r="H1557" s="166" t="s">
        <v>2524</v>
      </c>
      <c r="I1557" s="166" t="s">
        <v>2524</v>
      </c>
      <c r="J1557" s="166" t="s">
        <v>2524</v>
      </c>
      <c r="K1557" s="166" t="s">
        <v>4996</v>
      </c>
      <c r="L1557" s="166" t="s">
        <v>2524</v>
      </c>
      <c r="M1557" s="166">
        <v>4616</v>
      </c>
      <c r="N1557" s="166" t="str">
        <f>_xlfn.IFNA(VLOOKUP($C1557,'20201102 Property'!C:C,1,FALSE),"FR")</f>
        <v>directe agglutinatie</v>
      </c>
    </row>
    <row r="1558" spans="1:14" x14ac:dyDescent="0.45">
      <c r="A1558" s="166" t="s">
        <v>4997</v>
      </c>
      <c r="B1558" s="166" t="s">
        <v>6991</v>
      </c>
      <c r="C1558" s="166" t="s">
        <v>6992</v>
      </c>
      <c r="D1558" s="166" t="s">
        <v>185</v>
      </c>
      <c r="E1558" s="166" t="s">
        <v>2524</v>
      </c>
      <c r="F1558" s="166" t="s">
        <v>366</v>
      </c>
      <c r="G1558" s="166" t="s">
        <v>2524</v>
      </c>
      <c r="H1558" s="166" t="s">
        <v>2524</v>
      </c>
      <c r="I1558" s="166" t="s">
        <v>2524</v>
      </c>
      <c r="J1558" s="166" t="s">
        <v>2524</v>
      </c>
      <c r="K1558" s="166" t="s">
        <v>4997</v>
      </c>
      <c r="L1558" s="166" t="s">
        <v>2524</v>
      </c>
      <c r="M1558" s="166">
        <v>4619</v>
      </c>
      <c r="N1558" s="166" t="str">
        <f>_xlfn.IFNA(VLOOKUP($C1558,'20201102 Property'!C:C,1,FALSE),"FR")</f>
        <v>directe agglutinatie</v>
      </c>
    </row>
    <row r="1559" spans="1:14" x14ac:dyDescent="0.45">
      <c r="A1559" s="166" t="s">
        <v>4998</v>
      </c>
      <c r="B1559" s="166" t="s">
        <v>6991</v>
      </c>
      <c r="C1559" s="166" t="s">
        <v>6992</v>
      </c>
      <c r="D1559" s="166" t="s">
        <v>185</v>
      </c>
      <c r="E1559" s="166" t="s">
        <v>2524</v>
      </c>
      <c r="F1559" s="166" t="s">
        <v>366</v>
      </c>
      <c r="G1559" s="166" t="s">
        <v>2524</v>
      </c>
      <c r="H1559" s="166" t="s">
        <v>2524</v>
      </c>
      <c r="I1559" s="166" t="s">
        <v>2524</v>
      </c>
      <c r="J1559" s="166" t="s">
        <v>2524</v>
      </c>
      <c r="K1559" s="166" t="s">
        <v>4998</v>
      </c>
      <c r="L1559" s="166" t="s">
        <v>2524</v>
      </c>
      <c r="M1559" s="166">
        <v>4622</v>
      </c>
      <c r="N1559" s="166" t="str">
        <f>_xlfn.IFNA(VLOOKUP($C1559,'20201102 Property'!C:C,1,FALSE),"FR")</f>
        <v>directe agglutinatie</v>
      </c>
    </row>
    <row r="1560" spans="1:14" x14ac:dyDescent="0.45">
      <c r="A1560" s="166" t="s">
        <v>4999</v>
      </c>
      <c r="B1560" s="166" t="s">
        <v>6991</v>
      </c>
      <c r="C1560" s="166" t="s">
        <v>6992</v>
      </c>
      <c r="D1560" s="166" t="s">
        <v>185</v>
      </c>
      <c r="E1560" s="166" t="s">
        <v>2524</v>
      </c>
      <c r="F1560" s="166" t="s">
        <v>366</v>
      </c>
      <c r="G1560" s="166" t="s">
        <v>2524</v>
      </c>
      <c r="H1560" s="166" t="s">
        <v>2524</v>
      </c>
      <c r="I1560" s="166" t="s">
        <v>2524</v>
      </c>
      <c r="J1560" s="166" t="s">
        <v>2524</v>
      </c>
      <c r="K1560" s="166" t="s">
        <v>4999</v>
      </c>
      <c r="L1560" s="166" t="s">
        <v>2524</v>
      </c>
      <c r="M1560" s="166">
        <v>4625</v>
      </c>
      <c r="N1560" s="166" t="str">
        <f>_xlfn.IFNA(VLOOKUP($C1560,'20201102 Property'!C:C,1,FALSE),"FR")</f>
        <v>directe agglutinatie</v>
      </c>
    </row>
    <row r="1561" spans="1:14" x14ac:dyDescent="0.45">
      <c r="A1561" s="166" t="s">
        <v>5000</v>
      </c>
      <c r="B1561" s="166" t="s">
        <v>6991</v>
      </c>
      <c r="C1561" s="166" t="s">
        <v>6992</v>
      </c>
      <c r="D1561" s="166" t="s">
        <v>185</v>
      </c>
      <c r="E1561" s="166" t="s">
        <v>2524</v>
      </c>
      <c r="F1561" s="166" t="s">
        <v>366</v>
      </c>
      <c r="G1561" s="166" t="s">
        <v>2524</v>
      </c>
      <c r="H1561" s="166" t="s">
        <v>2524</v>
      </c>
      <c r="I1561" s="166" t="s">
        <v>2524</v>
      </c>
      <c r="J1561" s="166" t="s">
        <v>2524</v>
      </c>
      <c r="K1561" s="166" t="s">
        <v>5000</v>
      </c>
      <c r="L1561" s="166" t="s">
        <v>2524</v>
      </c>
      <c r="M1561" s="166">
        <v>4629</v>
      </c>
      <c r="N1561" s="166" t="str">
        <f>_xlfn.IFNA(VLOOKUP($C1561,'20201102 Property'!C:C,1,FALSE),"FR")</f>
        <v>directe agglutinatie</v>
      </c>
    </row>
    <row r="1562" spans="1:14" x14ac:dyDescent="0.45">
      <c r="A1562" s="166" t="s">
        <v>3335</v>
      </c>
      <c r="B1562" s="166" t="s">
        <v>6991</v>
      </c>
      <c r="C1562" s="166" t="s">
        <v>3324</v>
      </c>
      <c r="D1562" s="166" t="s">
        <v>185</v>
      </c>
      <c r="E1562" s="166" t="s">
        <v>2524</v>
      </c>
      <c r="F1562" s="166" t="s">
        <v>2798</v>
      </c>
      <c r="G1562" s="166" t="s">
        <v>2524</v>
      </c>
      <c r="H1562" s="166" t="s">
        <v>2524</v>
      </c>
      <c r="I1562" s="166" t="s">
        <v>2524</v>
      </c>
      <c r="J1562" s="166" t="s">
        <v>3336</v>
      </c>
      <c r="K1562" s="166" t="s">
        <v>3335</v>
      </c>
      <c r="L1562" s="166" t="s">
        <v>2524</v>
      </c>
      <c r="M1562" s="166">
        <v>4337</v>
      </c>
      <c r="N1562" s="166" t="str">
        <f>_xlfn.IFNA(VLOOKUP($C1562,'20201102 Property'!C:C,1,FALSE),"FR")</f>
        <v>electronische kruisproef:</v>
      </c>
    </row>
    <row r="1563" spans="1:14" x14ac:dyDescent="0.45">
      <c r="A1563" s="166" t="s">
        <v>5001</v>
      </c>
      <c r="B1563" s="166" t="s">
        <v>6991</v>
      </c>
      <c r="C1563" s="166" t="s">
        <v>6992</v>
      </c>
      <c r="D1563" s="166" t="s">
        <v>185</v>
      </c>
      <c r="E1563" s="166" t="s">
        <v>2524</v>
      </c>
      <c r="F1563" s="166" t="s">
        <v>366</v>
      </c>
      <c r="G1563" s="166" t="s">
        <v>2524</v>
      </c>
      <c r="H1563" s="166" t="s">
        <v>2524</v>
      </c>
      <c r="I1563" s="166" t="s">
        <v>2524</v>
      </c>
      <c r="J1563" s="166" t="s">
        <v>2524</v>
      </c>
      <c r="K1563" s="166" t="s">
        <v>5001</v>
      </c>
      <c r="L1563" s="166" t="s">
        <v>2524</v>
      </c>
      <c r="M1563" s="166">
        <v>4632</v>
      </c>
      <c r="N1563" s="166" t="str">
        <f>_xlfn.IFNA(VLOOKUP($C1563,'20201102 Property'!C:C,1,FALSE),"FR")</f>
        <v>directe agglutinatie</v>
      </c>
    </row>
    <row r="1564" spans="1:14" x14ac:dyDescent="0.45">
      <c r="A1564" s="166" t="s">
        <v>5002</v>
      </c>
      <c r="B1564" s="166" t="s">
        <v>6991</v>
      </c>
      <c r="C1564" s="166" t="s">
        <v>6992</v>
      </c>
      <c r="D1564" s="166" t="s">
        <v>185</v>
      </c>
      <c r="E1564" s="166" t="s">
        <v>2524</v>
      </c>
      <c r="F1564" s="166" t="s">
        <v>366</v>
      </c>
      <c r="G1564" s="166" t="s">
        <v>2524</v>
      </c>
      <c r="H1564" s="166" t="s">
        <v>2524</v>
      </c>
      <c r="I1564" s="166" t="s">
        <v>2524</v>
      </c>
      <c r="J1564" s="166" t="s">
        <v>2524</v>
      </c>
      <c r="K1564" s="166" t="s">
        <v>5002</v>
      </c>
      <c r="L1564" s="166" t="s">
        <v>2524</v>
      </c>
      <c r="M1564" s="166">
        <v>4635</v>
      </c>
      <c r="N1564" s="166" t="str">
        <f>_xlfn.IFNA(VLOOKUP($C1564,'20201102 Property'!C:C,1,FALSE),"FR")</f>
        <v>directe agglutinatie</v>
      </c>
    </row>
    <row r="1565" spans="1:14" x14ac:dyDescent="0.45">
      <c r="A1565" s="166" t="s">
        <v>5003</v>
      </c>
      <c r="B1565" s="166" t="s">
        <v>6991</v>
      </c>
      <c r="C1565" s="166" t="s">
        <v>6992</v>
      </c>
      <c r="D1565" s="166" t="s">
        <v>185</v>
      </c>
      <c r="E1565" s="166" t="s">
        <v>2524</v>
      </c>
      <c r="F1565" s="166" t="s">
        <v>366</v>
      </c>
      <c r="G1565" s="166" t="s">
        <v>2524</v>
      </c>
      <c r="H1565" s="166" t="s">
        <v>2524</v>
      </c>
      <c r="I1565" s="166" t="s">
        <v>2524</v>
      </c>
      <c r="J1565" s="166" t="s">
        <v>2524</v>
      </c>
      <c r="K1565" s="166" t="s">
        <v>5003</v>
      </c>
      <c r="L1565" s="166" t="s">
        <v>2524</v>
      </c>
      <c r="M1565" s="166">
        <v>4638</v>
      </c>
      <c r="N1565" s="166" t="str">
        <f>_xlfn.IFNA(VLOOKUP($C1565,'20201102 Property'!C:C,1,FALSE),"FR")</f>
        <v>directe agglutinatie</v>
      </c>
    </row>
    <row r="1566" spans="1:14" x14ac:dyDescent="0.45">
      <c r="A1566" s="166" t="s">
        <v>5004</v>
      </c>
      <c r="B1566" s="166" t="s">
        <v>6991</v>
      </c>
      <c r="C1566" s="166" t="s">
        <v>6992</v>
      </c>
      <c r="D1566" s="166" t="s">
        <v>185</v>
      </c>
      <c r="E1566" s="166" t="s">
        <v>2524</v>
      </c>
      <c r="F1566" s="166" t="s">
        <v>366</v>
      </c>
      <c r="G1566" s="166" t="s">
        <v>2524</v>
      </c>
      <c r="H1566" s="166" t="s">
        <v>2524</v>
      </c>
      <c r="I1566" s="166" t="s">
        <v>2524</v>
      </c>
      <c r="J1566" s="166" t="s">
        <v>2524</v>
      </c>
      <c r="K1566" s="166" t="s">
        <v>5004</v>
      </c>
      <c r="L1566" s="166" t="s">
        <v>2524</v>
      </c>
      <c r="M1566" s="166">
        <v>4641</v>
      </c>
      <c r="N1566" s="166" t="str">
        <f>_xlfn.IFNA(VLOOKUP($C1566,'20201102 Property'!C:C,1,FALSE),"FR")</f>
        <v>directe agglutinatie</v>
      </c>
    </row>
    <row r="1567" spans="1:14" x14ac:dyDescent="0.45">
      <c r="A1567" s="166" t="s">
        <v>5005</v>
      </c>
      <c r="B1567" s="166" t="s">
        <v>6991</v>
      </c>
      <c r="C1567" s="166" t="s">
        <v>6992</v>
      </c>
      <c r="D1567" s="166" t="s">
        <v>185</v>
      </c>
      <c r="E1567" s="166" t="s">
        <v>2524</v>
      </c>
      <c r="F1567" s="166" t="s">
        <v>366</v>
      </c>
      <c r="G1567" s="166" t="s">
        <v>2524</v>
      </c>
      <c r="H1567" s="166" t="s">
        <v>2524</v>
      </c>
      <c r="I1567" s="166" t="s">
        <v>2524</v>
      </c>
      <c r="J1567" s="166" t="s">
        <v>2524</v>
      </c>
      <c r="K1567" s="166" t="s">
        <v>5005</v>
      </c>
      <c r="L1567" s="166" t="s">
        <v>2524</v>
      </c>
      <c r="M1567" s="166">
        <v>9648</v>
      </c>
      <c r="N1567" s="166" t="str">
        <f>_xlfn.IFNA(VLOOKUP($C1567,'20201102 Property'!C:C,1,FALSE),"FR")</f>
        <v>directe agglutinatie</v>
      </c>
    </row>
    <row r="1568" spans="1:14" x14ac:dyDescent="0.45">
      <c r="A1568" s="166" t="s">
        <v>5006</v>
      </c>
      <c r="B1568" s="166" t="s">
        <v>6991</v>
      </c>
      <c r="C1568" s="166" t="s">
        <v>6992</v>
      </c>
      <c r="D1568" s="166" t="s">
        <v>185</v>
      </c>
      <c r="E1568" s="166" t="s">
        <v>2524</v>
      </c>
      <c r="F1568" s="166" t="s">
        <v>366</v>
      </c>
      <c r="G1568" s="166" t="s">
        <v>2524</v>
      </c>
      <c r="H1568" s="166" t="s">
        <v>2524</v>
      </c>
      <c r="I1568" s="166" t="s">
        <v>2524</v>
      </c>
      <c r="J1568" s="166" t="s">
        <v>2524</v>
      </c>
      <c r="K1568" s="166" t="s">
        <v>5006</v>
      </c>
      <c r="L1568" s="166" t="s">
        <v>2524</v>
      </c>
      <c r="M1568" s="166">
        <v>4644</v>
      </c>
      <c r="N1568" s="166" t="str">
        <f>_xlfn.IFNA(VLOOKUP($C1568,'20201102 Property'!C:C,1,FALSE),"FR")</f>
        <v>directe agglutinatie</v>
      </c>
    </row>
    <row r="1569" spans="1:14" x14ac:dyDescent="0.45">
      <c r="A1569" s="166" t="s">
        <v>5007</v>
      </c>
      <c r="B1569" s="166" t="s">
        <v>6991</v>
      </c>
      <c r="C1569" s="166" t="s">
        <v>6992</v>
      </c>
      <c r="D1569" s="166" t="s">
        <v>185</v>
      </c>
      <c r="E1569" s="166" t="s">
        <v>2524</v>
      </c>
      <c r="F1569" s="166" t="s">
        <v>366</v>
      </c>
      <c r="G1569" s="166" t="s">
        <v>2524</v>
      </c>
      <c r="H1569" s="166" t="s">
        <v>2524</v>
      </c>
      <c r="I1569" s="166" t="s">
        <v>2524</v>
      </c>
      <c r="J1569" s="166" t="s">
        <v>2524</v>
      </c>
      <c r="K1569" s="166" t="s">
        <v>5007</v>
      </c>
      <c r="L1569" s="166" t="s">
        <v>2524</v>
      </c>
      <c r="M1569" s="166">
        <v>4647</v>
      </c>
      <c r="N1569" s="166" t="str">
        <f>_xlfn.IFNA(VLOOKUP($C1569,'20201102 Property'!C:C,1,FALSE),"FR")</f>
        <v>directe agglutinatie</v>
      </c>
    </row>
    <row r="1570" spans="1:14" x14ac:dyDescent="0.45">
      <c r="A1570" s="166" t="s">
        <v>5008</v>
      </c>
      <c r="B1570" s="166" t="s">
        <v>6991</v>
      </c>
      <c r="C1570" s="166" t="s">
        <v>6992</v>
      </c>
      <c r="D1570" s="166" t="s">
        <v>185</v>
      </c>
      <c r="E1570" s="166" t="s">
        <v>2524</v>
      </c>
      <c r="F1570" s="166" t="s">
        <v>366</v>
      </c>
      <c r="G1570" s="166" t="s">
        <v>2524</v>
      </c>
      <c r="H1570" s="166" t="s">
        <v>2524</v>
      </c>
      <c r="I1570" s="166" t="s">
        <v>2524</v>
      </c>
      <c r="J1570" s="166" t="s">
        <v>2524</v>
      </c>
      <c r="K1570" s="166" t="s">
        <v>5008</v>
      </c>
      <c r="L1570" s="166" t="s">
        <v>2524</v>
      </c>
      <c r="M1570" s="166">
        <v>4650</v>
      </c>
      <c r="N1570" s="166" t="str">
        <f>_xlfn.IFNA(VLOOKUP($C1570,'20201102 Property'!C:C,1,FALSE),"FR")</f>
        <v>directe agglutinatie</v>
      </c>
    </row>
    <row r="1571" spans="1:14" x14ac:dyDescent="0.45">
      <c r="A1571" s="166" t="s">
        <v>5009</v>
      </c>
      <c r="B1571" s="166" t="s">
        <v>6991</v>
      </c>
      <c r="C1571" s="166" t="s">
        <v>6992</v>
      </c>
      <c r="D1571" s="166" t="s">
        <v>185</v>
      </c>
      <c r="E1571" s="166" t="s">
        <v>2524</v>
      </c>
      <c r="F1571" s="166" t="s">
        <v>366</v>
      </c>
      <c r="G1571" s="166" t="s">
        <v>2524</v>
      </c>
      <c r="H1571" s="166" t="s">
        <v>2524</v>
      </c>
      <c r="I1571" s="166" t="s">
        <v>2524</v>
      </c>
      <c r="J1571" s="166" t="s">
        <v>2524</v>
      </c>
      <c r="K1571" s="166" t="s">
        <v>5009</v>
      </c>
      <c r="L1571" s="166" t="s">
        <v>2524</v>
      </c>
      <c r="M1571" s="166">
        <v>4653</v>
      </c>
      <c r="N1571" s="166" t="str">
        <f>_xlfn.IFNA(VLOOKUP($C1571,'20201102 Property'!C:C,1,FALSE),"FR")</f>
        <v>directe agglutinatie</v>
      </c>
    </row>
    <row r="1572" spans="1:14" x14ac:dyDescent="0.45">
      <c r="A1572" s="166" t="s">
        <v>5010</v>
      </c>
      <c r="B1572" s="166" t="s">
        <v>6991</v>
      </c>
      <c r="C1572" s="166" t="s">
        <v>6992</v>
      </c>
      <c r="D1572" s="166" t="s">
        <v>185</v>
      </c>
      <c r="E1572" s="166" t="s">
        <v>2524</v>
      </c>
      <c r="F1572" s="166" t="s">
        <v>366</v>
      </c>
      <c r="G1572" s="166" t="s">
        <v>2524</v>
      </c>
      <c r="H1572" s="166" t="s">
        <v>2524</v>
      </c>
      <c r="I1572" s="166" t="s">
        <v>2524</v>
      </c>
      <c r="J1572" s="166" t="s">
        <v>2524</v>
      </c>
      <c r="K1572" s="166" t="s">
        <v>5010</v>
      </c>
      <c r="L1572" s="166" t="s">
        <v>2524</v>
      </c>
      <c r="M1572" s="166">
        <v>4656</v>
      </c>
      <c r="N1572" s="166" t="str">
        <f>_xlfn.IFNA(VLOOKUP($C1572,'20201102 Property'!C:C,1,FALSE),"FR")</f>
        <v>directe agglutinatie</v>
      </c>
    </row>
    <row r="1573" spans="1:14" x14ac:dyDescent="0.45">
      <c r="A1573" s="166" t="s">
        <v>5011</v>
      </c>
      <c r="B1573" s="166" t="s">
        <v>6991</v>
      </c>
      <c r="C1573" s="166" t="s">
        <v>6992</v>
      </c>
      <c r="D1573" s="166" t="s">
        <v>185</v>
      </c>
      <c r="E1573" s="166" t="s">
        <v>2524</v>
      </c>
      <c r="F1573" s="166" t="s">
        <v>366</v>
      </c>
      <c r="G1573" s="166" t="s">
        <v>2524</v>
      </c>
      <c r="H1573" s="166" t="s">
        <v>2524</v>
      </c>
      <c r="I1573" s="166" t="s">
        <v>2524</v>
      </c>
      <c r="J1573" s="166" t="s">
        <v>2524</v>
      </c>
      <c r="K1573" s="166" t="s">
        <v>5011</v>
      </c>
      <c r="L1573" s="166" t="s">
        <v>2524</v>
      </c>
      <c r="M1573" s="166">
        <v>4659</v>
      </c>
      <c r="N1573" s="166" t="str">
        <f>_xlfn.IFNA(VLOOKUP($C1573,'20201102 Property'!C:C,1,FALSE),"FR")</f>
        <v>directe agglutinatie</v>
      </c>
    </row>
    <row r="1574" spans="1:14" x14ac:dyDescent="0.45">
      <c r="A1574" s="166" t="s">
        <v>5012</v>
      </c>
      <c r="B1574" s="166" t="s">
        <v>6991</v>
      </c>
      <c r="C1574" s="166" t="s">
        <v>3324</v>
      </c>
      <c r="D1574" s="166" t="s">
        <v>185</v>
      </c>
      <c r="E1574" s="166" t="s">
        <v>2524</v>
      </c>
      <c r="F1574" s="166" t="s">
        <v>366</v>
      </c>
      <c r="G1574" s="166" t="s">
        <v>2524</v>
      </c>
      <c r="H1574" s="166" t="s">
        <v>2524</v>
      </c>
      <c r="I1574" s="166" t="s">
        <v>2524</v>
      </c>
      <c r="J1574" s="166" t="s">
        <v>2524</v>
      </c>
      <c r="K1574" s="166" t="s">
        <v>5012</v>
      </c>
      <c r="L1574" s="166" t="s">
        <v>2524</v>
      </c>
      <c r="M1574" s="166">
        <v>4340</v>
      </c>
      <c r="N1574" s="166" t="str">
        <f>_xlfn.IFNA(VLOOKUP($C1574,'20201102 Property'!C:C,1,FALSE),"FR")</f>
        <v>electronische kruisproef:</v>
      </c>
    </row>
    <row r="1575" spans="1:14" x14ac:dyDescent="0.45">
      <c r="A1575" s="166" t="s">
        <v>5013</v>
      </c>
      <c r="B1575" s="166" t="s">
        <v>6991</v>
      </c>
      <c r="C1575" s="166" t="s">
        <v>6992</v>
      </c>
      <c r="D1575" s="166" t="s">
        <v>185</v>
      </c>
      <c r="E1575" s="166" t="s">
        <v>2524</v>
      </c>
      <c r="F1575" s="166" t="s">
        <v>366</v>
      </c>
      <c r="G1575" s="166" t="s">
        <v>2524</v>
      </c>
      <c r="H1575" s="166" t="s">
        <v>2524</v>
      </c>
      <c r="I1575" s="166" t="s">
        <v>2524</v>
      </c>
      <c r="J1575" s="166" t="s">
        <v>2524</v>
      </c>
      <c r="K1575" s="166" t="s">
        <v>5013</v>
      </c>
      <c r="L1575" s="166" t="s">
        <v>2524</v>
      </c>
      <c r="M1575" s="166">
        <v>4662</v>
      </c>
      <c r="N1575" s="166" t="str">
        <f>_xlfn.IFNA(VLOOKUP($C1575,'20201102 Property'!C:C,1,FALSE),"FR")</f>
        <v>directe agglutinatie</v>
      </c>
    </row>
    <row r="1576" spans="1:14" x14ac:dyDescent="0.45">
      <c r="A1576" s="166" t="s">
        <v>5014</v>
      </c>
      <c r="B1576" s="166" t="s">
        <v>6991</v>
      </c>
      <c r="C1576" s="166" t="s">
        <v>3324</v>
      </c>
      <c r="D1576" s="166" t="s">
        <v>185</v>
      </c>
      <c r="E1576" s="166" t="s">
        <v>2524</v>
      </c>
      <c r="F1576" s="166" t="s">
        <v>366</v>
      </c>
      <c r="G1576" s="166" t="s">
        <v>2524</v>
      </c>
      <c r="H1576" s="166" t="s">
        <v>2524</v>
      </c>
      <c r="I1576" s="166" t="s">
        <v>2524</v>
      </c>
      <c r="J1576" s="166" t="s">
        <v>2524</v>
      </c>
      <c r="K1576" s="166" t="s">
        <v>5014</v>
      </c>
      <c r="L1576" s="166" t="s">
        <v>2524</v>
      </c>
      <c r="M1576" s="166">
        <v>4343</v>
      </c>
      <c r="N1576" s="166" t="str">
        <f>_xlfn.IFNA(VLOOKUP($C1576,'20201102 Property'!C:C,1,FALSE),"FR")</f>
        <v>electronische kruisproef:</v>
      </c>
    </row>
    <row r="1577" spans="1:14" x14ac:dyDescent="0.45">
      <c r="A1577" s="166" t="s">
        <v>5015</v>
      </c>
      <c r="B1577" s="166" t="s">
        <v>6991</v>
      </c>
      <c r="C1577" s="166" t="s">
        <v>3324</v>
      </c>
      <c r="D1577" s="166" t="s">
        <v>185</v>
      </c>
      <c r="E1577" s="166" t="s">
        <v>2524</v>
      </c>
      <c r="F1577" s="166" t="s">
        <v>366</v>
      </c>
      <c r="G1577" s="166" t="s">
        <v>2524</v>
      </c>
      <c r="H1577" s="166" t="s">
        <v>2524</v>
      </c>
      <c r="I1577" s="166" t="s">
        <v>2524</v>
      </c>
      <c r="J1577" s="166" t="s">
        <v>2524</v>
      </c>
      <c r="K1577" s="166" t="s">
        <v>5015</v>
      </c>
      <c r="L1577" s="166" t="s">
        <v>2524</v>
      </c>
      <c r="M1577" s="166">
        <v>4346</v>
      </c>
      <c r="N1577" s="166" t="str">
        <f>_xlfn.IFNA(VLOOKUP($C1577,'20201102 Property'!C:C,1,FALSE),"FR")</f>
        <v>electronische kruisproef:</v>
      </c>
    </row>
    <row r="1578" spans="1:14" x14ac:dyDescent="0.45">
      <c r="A1578" s="166" t="s">
        <v>5016</v>
      </c>
      <c r="B1578" s="166" t="s">
        <v>6991</v>
      </c>
      <c r="C1578" s="166" t="s">
        <v>3324</v>
      </c>
      <c r="D1578" s="166" t="s">
        <v>185</v>
      </c>
      <c r="E1578" s="166" t="s">
        <v>2524</v>
      </c>
      <c r="F1578" s="166" t="s">
        <v>366</v>
      </c>
      <c r="G1578" s="166" t="s">
        <v>2524</v>
      </c>
      <c r="H1578" s="166" t="s">
        <v>2524</v>
      </c>
      <c r="I1578" s="166" t="s">
        <v>2524</v>
      </c>
      <c r="J1578" s="166" t="s">
        <v>2524</v>
      </c>
      <c r="K1578" s="166" t="s">
        <v>5016</v>
      </c>
      <c r="L1578" s="166" t="s">
        <v>2524</v>
      </c>
      <c r="M1578" s="166">
        <v>4349</v>
      </c>
      <c r="N1578" s="166" t="str">
        <f>_xlfn.IFNA(VLOOKUP($C1578,'20201102 Property'!C:C,1,FALSE),"FR")</f>
        <v>electronische kruisproef:</v>
      </c>
    </row>
    <row r="1579" spans="1:14" x14ac:dyDescent="0.45">
      <c r="A1579" s="166" t="s">
        <v>5017</v>
      </c>
      <c r="B1579" s="166" t="s">
        <v>6991</v>
      </c>
      <c r="C1579" s="166" t="s">
        <v>3324</v>
      </c>
      <c r="D1579" s="166" t="s">
        <v>185</v>
      </c>
      <c r="E1579" s="166" t="s">
        <v>2524</v>
      </c>
      <c r="F1579" s="166" t="s">
        <v>366</v>
      </c>
      <c r="G1579" s="166" t="s">
        <v>2524</v>
      </c>
      <c r="H1579" s="166" t="s">
        <v>2524</v>
      </c>
      <c r="I1579" s="166" t="s">
        <v>2524</v>
      </c>
      <c r="J1579" s="166" t="s">
        <v>2524</v>
      </c>
      <c r="K1579" s="166" t="s">
        <v>5017</v>
      </c>
      <c r="L1579" s="166" t="s">
        <v>2524</v>
      </c>
      <c r="M1579" s="166">
        <v>4352</v>
      </c>
      <c r="N1579" s="166" t="str">
        <f>_xlfn.IFNA(VLOOKUP($C1579,'20201102 Property'!C:C,1,FALSE),"FR")</f>
        <v>electronische kruisproef:</v>
      </c>
    </row>
    <row r="1580" spans="1:14" x14ac:dyDescent="0.45">
      <c r="A1580" s="166" t="s">
        <v>5018</v>
      </c>
      <c r="B1580" s="166" t="s">
        <v>6991</v>
      </c>
      <c r="C1580" s="166" t="s">
        <v>3324</v>
      </c>
      <c r="D1580" s="166" t="s">
        <v>185</v>
      </c>
      <c r="E1580" s="166" t="s">
        <v>2524</v>
      </c>
      <c r="F1580" s="166" t="s">
        <v>366</v>
      </c>
      <c r="G1580" s="166" t="s">
        <v>2524</v>
      </c>
      <c r="H1580" s="166" t="s">
        <v>2524</v>
      </c>
      <c r="I1580" s="166" t="s">
        <v>2524</v>
      </c>
      <c r="J1580" s="166" t="s">
        <v>2524</v>
      </c>
      <c r="K1580" s="166" t="s">
        <v>5018</v>
      </c>
      <c r="L1580" s="166" t="s">
        <v>2524</v>
      </c>
      <c r="M1580" s="166">
        <v>4355</v>
      </c>
      <c r="N1580" s="166" t="str">
        <f>_xlfn.IFNA(VLOOKUP($C1580,'20201102 Property'!C:C,1,FALSE),"FR")</f>
        <v>electronische kruisproef:</v>
      </c>
    </row>
    <row r="1581" spans="1:14" x14ac:dyDescent="0.45">
      <c r="A1581" s="166" t="s">
        <v>5019</v>
      </c>
      <c r="B1581" s="166" t="s">
        <v>6991</v>
      </c>
      <c r="C1581" s="166" t="s">
        <v>3324</v>
      </c>
      <c r="D1581" s="166" t="s">
        <v>185</v>
      </c>
      <c r="E1581" s="166" t="s">
        <v>2524</v>
      </c>
      <c r="F1581" s="166" t="s">
        <v>366</v>
      </c>
      <c r="G1581" s="166" t="s">
        <v>2524</v>
      </c>
      <c r="H1581" s="166" t="s">
        <v>2524</v>
      </c>
      <c r="I1581" s="166" t="s">
        <v>2524</v>
      </c>
      <c r="J1581" s="166" t="s">
        <v>2524</v>
      </c>
      <c r="K1581" s="166" t="s">
        <v>5019</v>
      </c>
      <c r="L1581" s="166" t="s">
        <v>2524</v>
      </c>
      <c r="M1581" s="166">
        <v>4358</v>
      </c>
      <c r="N1581" s="166" t="str">
        <f>_xlfn.IFNA(VLOOKUP($C1581,'20201102 Property'!C:C,1,FALSE),"FR")</f>
        <v>electronische kruisproef:</v>
      </c>
    </row>
    <row r="1582" spans="1:14" x14ac:dyDescent="0.45">
      <c r="A1582" s="166" t="s">
        <v>5020</v>
      </c>
      <c r="B1582" s="166" t="s">
        <v>6991</v>
      </c>
      <c r="C1582" s="166" t="s">
        <v>2524</v>
      </c>
      <c r="D1582" s="166" t="s">
        <v>185</v>
      </c>
      <c r="E1582" s="166" t="s">
        <v>2524</v>
      </c>
      <c r="F1582" s="166" t="s">
        <v>366</v>
      </c>
      <c r="G1582" s="166" t="s">
        <v>2524</v>
      </c>
      <c r="H1582" s="166" t="s">
        <v>2524</v>
      </c>
      <c r="I1582" s="166" t="s">
        <v>2524</v>
      </c>
      <c r="J1582" s="166" t="s">
        <v>2524</v>
      </c>
      <c r="K1582" s="166" t="s">
        <v>5020</v>
      </c>
      <c r="L1582" s="166" t="s">
        <v>2524</v>
      </c>
      <c r="M1582" s="166">
        <v>9778</v>
      </c>
      <c r="N1582" s="166" t="str">
        <f>_xlfn.IFNA(VLOOKUP($C1582,'20201102 Property'!C:C,1,FALSE),"FR")</f>
        <v>?</v>
      </c>
    </row>
    <row r="1583" spans="1:14" x14ac:dyDescent="0.45">
      <c r="A1583" s="166" t="s">
        <v>5021</v>
      </c>
      <c r="B1583" s="166" t="s">
        <v>5021</v>
      </c>
      <c r="C1583" s="166" t="s">
        <v>2524</v>
      </c>
      <c r="D1583" s="166" t="s">
        <v>1357</v>
      </c>
      <c r="E1583" s="166" t="s">
        <v>2524</v>
      </c>
      <c r="F1583" s="166" t="s">
        <v>366</v>
      </c>
      <c r="G1583" s="166" t="s">
        <v>2524</v>
      </c>
      <c r="H1583" s="166" t="s">
        <v>2524</v>
      </c>
      <c r="I1583" s="166" t="s">
        <v>2524</v>
      </c>
      <c r="J1583" s="166" t="s">
        <v>2524</v>
      </c>
      <c r="K1583" s="166" t="s">
        <v>5021</v>
      </c>
      <c r="L1583" s="166" t="s">
        <v>2524</v>
      </c>
      <c r="M1583" s="166">
        <v>10406</v>
      </c>
      <c r="N1583" s="166" t="str">
        <f>_xlfn.IFNA(VLOOKUP($C1583,'20201102 Property'!C:C,1,FALSE),"FR")</f>
        <v>?</v>
      </c>
    </row>
    <row r="1584" spans="1:14" x14ac:dyDescent="0.45">
      <c r="A1584" s="166" t="s">
        <v>8599</v>
      </c>
      <c r="B1584" s="166" t="s">
        <v>7176</v>
      </c>
      <c r="C1584" s="166" t="s">
        <v>8601</v>
      </c>
      <c r="D1584" s="166" t="s">
        <v>1357</v>
      </c>
      <c r="E1584" s="166" t="s">
        <v>2524</v>
      </c>
      <c r="F1584" s="166" t="s">
        <v>366</v>
      </c>
      <c r="G1584" s="166" t="s">
        <v>2524</v>
      </c>
      <c r="H1584" s="166" t="s">
        <v>2524</v>
      </c>
      <c r="I1584" s="166" t="s">
        <v>2524</v>
      </c>
      <c r="J1584" s="166" t="s">
        <v>8603</v>
      </c>
      <c r="K1584" s="166" t="s">
        <v>8599</v>
      </c>
      <c r="L1584" s="166" t="s">
        <v>2524</v>
      </c>
      <c r="M1584" s="166">
        <v>7775772</v>
      </c>
      <c r="N1584" s="166" t="str">
        <f>_xlfn.IFNA(VLOOKUP($C1584,'20201102 Property'!C:C,1,FALSE),"FR")</f>
        <v>Deadline EKE</v>
      </c>
    </row>
    <row r="1585" spans="1:14" x14ac:dyDescent="0.45">
      <c r="A1585" s="166" t="s">
        <v>8598</v>
      </c>
      <c r="B1585" s="166" t="s">
        <v>7208</v>
      </c>
      <c r="C1585" s="166" t="s">
        <v>8600</v>
      </c>
      <c r="D1585" s="166" t="s">
        <v>1357</v>
      </c>
      <c r="E1585" s="166" t="s">
        <v>2524</v>
      </c>
      <c r="F1585" s="166" t="s">
        <v>366</v>
      </c>
      <c r="G1585" s="166" t="s">
        <v>2524</v>
      </c>
      <c r="H1585" s="166" t="s">
        <v>2524</v>
      </c>
      <c r="I1585" s="166" t="s">
        <v>2524</v>
      </c>
      <c r="J1585" s="166" t="s">
        <v>8602</v>
      </c>
      <c r="K1585" s="166" t="s">
        <v>8598</v>
      </c>
      <c r="L1585" s="166" t="s">
        <v>2524</v>
      </c>
      <c r="M1585" s="166">
        <v>7775748</v>
      </c>
      <c r="N1585" s="166" t="str">
        <f>_xlfn.IFNA(VLOOKUP($C1585,'20201102 Property'!C:C,1,FALSE),"FR")</f>
        <v>Referentienummer EKE</v>
      </c>
    </row>
    <row r="1586" spans="1:14" x14ac:dyDescent="0.45">
      <c r="A1586" s="166" t="s">
        <v>3041</v>
      </c>
      <c r="B1586" s="166" t="s">
        <v>6993</v>
      </c>
      <c r="C1586" s="166" t="s">
        <v>3042</v>
      </c>
      <c r="D1586" s="166" t="s">
        <v>185</v>
      </c>
      <c r="E1586" s="166" t="s">
        <v>2524</v>
      </c>
      <c r="F1586" s="166" t="s">
        <v>2798</v>
      </c>
      <c r="G1586" s="166" t="s">
        <v>5449</v>
      </c>
      <c r="H1586" s="166" t="s">
        <v>2524</v>
      </c>
      <c r="I1586" s="166" t="s">
        <v>2524</v>
      </c>
      <c r="J1586" s="166" t="s">
        <v>3043</v>
      </c>
      <c r="K1586" s="166" t="s">
        <v>3040</v>
      </c>
      <c r="L1586" s="166" t="s">
        <v>2524</v>
      </c>
      <c r="M1586" s="166">
        <v>142764</v>
      </c>
      <c r="N1586" s="166" t="str">
        <f>_xlfn.IFNA(VLOOKUP($C1586,'20201102 Property'!C:C,1,FALSE),"FR")</f>
        <v>I bepaling</v>
      </c>
    </row>
    <row r="1587" spans="1:14" x14ac:dyDescent="0.45">
      <c r="A1587" s="166" t="s">
        <v>3165</v>
      </c>
      <c r="B1587" s="166" t="s">
        <v>3165</v>
      </c>
      <c r="C1587" s="166" t="s">
        <v>7970</v>
      </c>
      <c r="D1587" s="166" t="s">
        <v>185</v>
      </c>
      <c r="E1587" s="166" t="s">
        <v>2524</v>
      </c>
      <c r="F1587" s="166" t="s">
        <v>2798</v>
      </c>
      <c r="G1587" s="166" t="s">
        <v>2524</v>
      </c>
      <c r="H1587" s="166" t="s">
        <v>8851</v>
      </c>
      <c r="I1587" s="166" t="s">
        <v>2524</v>
      </c>
      <c r="J1587" s="166" t="s">
        <v>3166</v>
      </c>
      <c r="K1587" s="166" t="s">
        <v>3165</v>
      </c>
      <c r="L1587" s="166" t="s">
        <v>2524</v>
      </c>
      <c r="M1587" s="166">
        <v>7289457</v>
      </c>
      <c r="N1587" s="166" t="str">
        <f>_xlfn.IFNA(VLOOKUP($C1587,'20201102 Property'!C:C,1,FALSE),"FR")</f>
        <v>Jk3 Antigeen</v>
      </c>
    </row>
    <row r="1588" spans="1:14" x14ac:dyDescent="0.45">
      <c r="A1588" s="166" t="s">
        <v>3163</v>
      </c>
      <c r="B1588" s="166" t="s">
        <v>3163</v>
      </c>
      <c r="C1588" s="166" t="s">
        <v>7983</v>
      </c>
      <c r="D1588" s="166" t="s">
        <v>185</v>
      </c>
      <c r="E1588" s="166" t="s">
        <v>2524</v>
      </c>
      <c r="F1588" s="166" t="s">
        <v>2798</v>
      </c>
      <c r="G1588" s="166" t="s">
        <v>2524</v>
      </c>
      <c r="H1588" s="166" t="s">
        <v>2524</v>
      </c>
      <c r="I1588" s="166" t="s">
        <v>2524</v>
      </c>
      <c r="J1588" s="166" t="s">
        <v>3164</v>
      </c>
      <c r="K1588" s="166" t="s">
        <v>3163</v>
      </c>
      <c r="L1588" s="166" t="s">
        <v>2524</v>
      </c>
      <c r="M1588" s="166">
        <v>7289637</v>
      </c>
      <c r="N1588" s="166" t="str">
        <f>_xlfn.IFNA(VLOOKUP($C1588,'20201102 Property'!C:C,1,FALSE),"FR")</f>
        <v>Jk3 reactie</v>
      </c>
    </row>
    <row r="1589" spans="1:14" hidden="1" x14ac:dyDescent="0.45">
      <c r="A1589" s="166" t="s">
        <v>2128</v>
      </c>
      <c r="B1589" s="166" t="s">
        <v>2128</v>
      </c>
      <c r="C1589" s="166" t="s">
        <v>5022</v>
      </c>
      <c r="D1589" s="166" t="s">
        <v>185</v>
      </c>
      <c r="E1589" s="166" t="s">
        <v>2524</v>
      </c>
      <c r="F1589" s="166" t="s">
        <v>2798</v>
      </c>
      <c r="G1589" s="166" t="s">
        <v>5449</v>
      </c>
      <c r="H1589" s="166" t="s">
        <v>8852</v>
      </c>
      <c r="I1589" s="166" t="s">
        <v>2524</v>
      </c>
      <c r="J1589" s="166" t="s">
        <v>2985</v>
      </c>
      <c r="K1589" s="166" t="s">
        <v>2128</v>
      </c>
      <c r="L1589" s="166" t="s">
        <v>2524</v>
      </c>
      <c r="M1589" s="166">
        <v>3097</v>
      </c>
      <c r="N1589" s="166" t="str">
        <f>_xlfn.IFNA(VLOOKUP($C1589,'20201102 Property'!C:C,1,FALSE),"FR")</f>
        <v>FR</v>
      </c>
    </row>
    <row r="1590" spans="1:14" x14ac:dyDescent="0.45">
      <c r="A1590" s="166" t="s">
        <v>2981</v>
      </c>
      <c r="B1590" s="166" t="s">
        <v>6994</v>
      </c>
      <c r="C1590" s="166" t="s">
        <v>2982</v>
      </c>
      <c r="D1590" s="166" t="s">
        <v>185</v>
      </c>
      <c r="E1590" s="166" t="s">
        <v>2524</v>
      </c>
      <c r="F1590" s="166" t="s">
        <v>2798</v>
      </c>
      <c r="G1590" s="166" t="s">
        <v>5449</v>
      </c>
      <c r="H1590" s="166" t="s">
        <v>2524</v>
      </c>
      <c r="I1590" s="166" t="s">
        <v>2524</v>
      </c>
      <c r="J1590" s="166" t="s">
        <v>2983</v>
      </c>
      <c r="K1590" s="166" t="s">
        <v>2981</v>
      </c>
      <c r="L1590" s="166" t="s">
        <v>2524</v>
      </c>
      <c r="M1590" s="166">
        <v>3213</v>
      </c>
      <c r="N1590" s="166" t="str">
        <f>_xlfn.IFNA(VLOOKUP($C1590,'20201102 Property'!C:C,1,FALSE),"FR")</f>
        <v>jka bepaling</v>
      </c>
    </row>
    <row r="1591" spans="1:14" hidden="1" x14ac:dyDescent="0.45">
      <c r="A1591" s="166" t="s">
        <v>137</v>
      </c>
      <c r="B1591" s="166" t="s">
        <v>6995</v>
      </c>
      <c r="C1591" s="166" t="s">
        <v>5023</v>
      </c>
      <c r="D1591" s="166" t="s">
        <v>185</v>
      </c>
      <c r="E1591" s="166" t="s">
        <v>2524</v>
      </c>
      <c r="F1591" s="166" t="s">
        <v>2798</v>
      </c>
      <c r="G1591" s="166" t="s">
        <v>102</v>
      </c>
      <c r="H1591" s="166" t="s">
        <v>8852</v>
      </c>
      <c r="I1591" s="166" t="s">
        <v>2524</v>
      </c>
      <c r="J1591" s="166" t="s">
        <v>1923</v>
      </c>
      <c r="K1591" s="166" t="s">
        <v>137</v>
      </c>
      <c r="L1591" s="166" t="s">
        <v>2524</v>
      </c>
      <c r="M1591" s="166">
        <v>1478007</v>
      </c>
      <c r="N1591" s="166" t="str">
        <f>_xlfn.IFNA(VLOOKUP($C1591,'20201102 Property'!C:C,1,FALSE),"FR")</f>
        <v>FR</v>
      </c>
    </row>
    <row r="1592" spans="1:14" hidden="1" x14ac:dyDescent="0.45">
      <c r="A1592" s="166" t="s">
        <v>1451</v>
      </c>
      <c r="B1592" s="166" t="s">
        <v>6996</v>
      </c>
      <c r="C1592" s="166" t="s">
        <v>5023</v>
      </c>
      <c r="D1592" s="166" t="s">
        <v>185</v>
      </c>
      <c r="E1592" s="166" t="s">
        <v>2524</v>
      </c>
      <c r="F1592" s="166" t="s">
        <v>2798</v>
      </c>
      <c r="G1592" s="166" t="s">
        <v>102</v>
      </c>
      <c r="H1592" s="166" t="s">
        <v>8852</v>
      </c>
      <c r="I1592" s="166" t="s">
        <v>2524</v>
      </c>
      <c r="J1592" s="166" t="s">
        <v>1925</v>
      </c>
      <c r="K1592" s="166" t="s">
        <v>1451</v>
      </c>
      <c r="L1592" s="166" t="s">
        <v>2524</v>
      </c>
      <c r="M1592" s="166">
        <v>3225309</v>
      </c>
      <c r="N1592" s="166" t="str">
        <f>_xlfn.IFNA(VLOOKUP($C1592,'20201102 Property'!C:C,1,FALSE),"FR")</f>
        <v>FR</v>
      </c>
    </row>
    <row r="1593" spans="1:14" x14ac:dyDescent="0.45">
      <c r="A1593" s="166" t="s">
        <v>1438</v>
      </c>
      <c r="B1593" s="166" t="s">
        <v>6997</v>
      </c>
      <c r="C1593" s="166" t="s">
        <v>1580</v>
      </c>
      <c r="D1593" s="166" t="s">
        <v>185</v>
      </c>
      <c r="E1593" s="166" t="s">
        <v>2524</v>
      </c>
      <c r="F1593" s="166" t="s">
        <v>2798</v>
      </c>
      <c r="G1593" s="166" t="s">
        <v>2524</v>
      </c>
      <c r="H1593" s="166" t="s">
        <v>2524</v>
      </c>
      <c r="I1593" s="166" t="s">
        <v>2524</v>
      </c>
      <c r="J1593" s="166" t="s">
        <v>1895</v>
      </c>
      <c r="K1593" s="166" t="s">
        <v>1438</v>
      </c>
      <c r="L1593" s="166" t="s">
        <v>2524</v>
      </c>
      <c r="M1593" s="166">
        <v>3222386</v>
      </c>
      <c r="N1593" s="166" t="str">
        <f>_xlfn.IFNA(VLOOKUP($C1593,'20201102 Property'!C:C,1,FALSE),"FR")</f>
        <v>Jka STAT conclusie fenotype (Kidd)</v>
      </c>
    </row>
    <row r="1594" spans="1:14" x14ac:dyDescent="0.45">
      <c r="A1594" s="166" t="s">
        <v>1431</v>
      </c>
      <c r="B1594" s="166" t="s">
        <v>6998</v>
      </c>
      <c r="C1594" s="166" t="s">
        <v>6999</v>
      </c>
      <c r="D1594" s="166" t="s">
        <v>185</v>
      </c>
      <c r="E1594" s="166" t="s">
        <v>2524</v>
      </c>
      <c r="F1594" s="166" t="s">
        <v>2798</v>
      </c>
      <c r="G1594" s="166" t="s">
        <v>2524</v>
      </c>
      <c r="H1594" s="166" t="s">
        <v>2524</v>
      </c>
      <c r="I1594" s="166" t="s">
        <v>2524</v>
      </c>
      <c r="J1594" s="166" t="s">
        <v>1894</v>
      </c>
      <c r="K1594" s="166" t="s">
        <v>1431</v>
      </c>
      <c r="L1594" s="166" t="s">
        <v>2524</v>
      </c>
      <c r="M1594" s="166">
        <v>3222391</v>
      </c>
      <c r="N1594" s="166" t="str">
        <f>_xlfn.IFNA(VLOOKUP($C1594,'20201102 Property'!C:C,1,FALSE),"FR")</f>
        <v>Jka STAT bep. genotype (Kidd)</v>
      </c>
    </row>
    <row r="1595" spans="1:14" hidden="1" x14ac:dyDescent="0.45">
      <c r="A1595" s="166" t="s">
        <v>2129</v>
      </c>
      <c r="B1595" s="166" t="s">
        <v>2129</v>
      </c>
      <c r="C1595" s="166" t="s">
        <v>5024</v>
      </c>
      <c r="D1595" s="166" t="s">
        <v>185</v>
      </c>
      <c r="E1595" s="166" t="s">
        <v>2524</v>
      </c>
      <c r="F1595" s="166" t="s">
        <v>2798</v>
      </c>
      <c r="G1595" s="166" t="s">
        <v>5449</v>
      </c>
      <c r="H1595" s="166" t="s">
        <v>8852</v>
      </c>
      <c r="I1595" s="166" t="s">
        <v>2524</v>
      </c>
      <c r="J1595" s="166" t="s">
        <v>2990</v>
      </c>
      <c r="K1595" s="166" t="s">
        <v>2129</v>
      </c>
      <c r="L1595" s="166" t="s">
        <v>2524</v>
      </c>
      <c r="M1595" s="166">
        <v>3100</v>
      </c>
      <c r="N1595" s="166" t="str">
        <f>_xlfn.IFNA(VLOOKUP($C1595,'20201102 Property'!C:C,1,FALSE),"FR")</f>
        <v>FR</v>
      </c>
    </row>
    <row r="1596" spans="1:14" x14ac:dyDescent="0.45">
      <c r="A1596" s="166" t="s">
        <v>2986</v>
      </c>
      <c r="B1596" s="166" t="s">
        <v>7000</v>
      </c>
      <c r="C1596" s="166" t="s">
        <v>2987</v>
      </c>
      <c r="D1596" s="166" t="s">
        <v>185</v>
      </c>
      <c r="E1596" s="166" t="s">
        <v>2524</v>
      </c>
      <c r="F1596" s="166" t="s">
        <v>2798</v>
      </c>
      <c r="G1596" s="166" t="s">
        <v>5449</v>
      </c>
      <c r="H1596" s="166" t="s">
        <v>2524</v>
      </c>
      <c r="I1596" s="166" t="s">
        <v>2524</v>
      </c>
      <c r="J1596" s="166" t="s">
        <v>2988</v>
      </c>
      <c r="K1596" s="166" t="s">
        <v>2986</v>
      </c>
      <c r="L1596" s="166" t="s">
        <v>2524</v>
      </c>
      <c r="M1596" s="166">
        <v>3216</v>
      </c>
      <c r="N1596" s="166" t="str">
        <f>_xlfn.IFNA(VLOOKUP($C1596,'20201102 Property'!C:C,1,FALSE),"FR")</f>
        <v>jkb bepaling</v>
      </c>
    </row>
    <row r="1597" spans="1:14" hidden="1" x14ac:dyDescent="0.45">
      <c r="A1597" s="166" t="s">
        <v>138</v>
      </c>
      <c r="B1597" s="166" t="s">
        <v>7001</v>
      </c>
      <c r="C1597" s="166" t="s">
        <v>5025</v>
      </c>
      <c r="D1597" s="166" t="s">
        <v>185</v>
      </c>
      <c r="E1597" s="166" t="s">
        <v>2524</v>
      </c>
      <c r="F1597" s="166" t="s">
        <v>2798</v>
      </c>
      <c r="G1597" s="166" t="s">
        <v>102</v>
      </c>
      <c r="H1597" s="166" t="s">
        <v>8852</v>
      </c>
      <c r="I1597" s="166" t="s">
        <v>2524</v>
      </c>
      <c r="J1597" s="166" t="s">
        <v>1926</v>
      </c>
      <c r="K1597" s="166" t="s">
        <v>138</v>
      </c>
      <c r="L1597" s="166" t="s">
        <v>2524</v>
      </c>
      <c r="M1597" s="166">
        <v>1478022</v>
      </c>
      <c r="N1597" s="166" t="str">
        <f>_xlfn.IFNA(VLOOKUP($C1597,'20201102 Property'!C:C,1,FALSE),"FR")</f>
        <v>FR</v>
      </c>
    </row>
    <row r="1598" spans="1:14" hidden="1" x14ac:dyDescent="0.45">
      <c r="A1598" s="166" t="s">
        <v>1452</v>
      </c>
      <c r="B1598" s="166" t="s">
        <v>7002</v>
      </c>
      <c r="C1598" s="166" t="s">
        <v>5023</v>
      </c>
      <c r="D1598" s="166" t="s">
        <v>185</v>
      </c>
      <c r="E1598" s="166" t="s">
        <v>2524</v>
      </c>
      <c r="F1598" s="166" t="s">
        <v>2798</v>
      </c>
      <c r="G1598" s="166" t="s">
        <v>102</v>
      </c>
      <c r="H1598" s="166" t="s">
        <v>8852</v>
      </c>
      <c r="I1598" s="166" t="s">
        <v>2524</v>
      </c>
      <c r="J1598" s="166" t="s">
        <v>1927</v>
      </c>
      <c r="K1598" s="166" t="s">
        <v>1452</v>
      </c>
      <c r="L1598" s="166" t="s">
        <v>2524</v>
      </c>
      <c r="M1598" s="166">
        <v>3225323</v>
      </c>
      <c r="N1598" s="166" t="str">
        <f>_xlfn.IFNA(VLOOKUP($C1598,'20201102 Property'!C:C,1,FALSE),"FR")</f>
        <v>FR</v>
      </c>
    </row>
    <row r="1599" spans="1:14" x14ac:dyDescent="0.45">
      <c r="A1599" s="166" t="s">
        <v>1439</v>
      </c>
      <c r="B1599" s="166" t="s">
        <v>7003</v>
      </c>
      <c r="C1599" s="166" t="s">
        <v>7004</v>
      </c>
      <c r="D1599" s="166" t="s">
        <v>185</v>
      </c>
      <c r="E1599" s="166" t="s">
        <v>2524</v>
      </c>
      <c r="F1599" s="166" t="s">
        <v>2798</v>
      </c>
      <c r="G1599" s="166" t="s">
        <v>2524</v>
      </c>
      <c r="H1599" s="166" t="s">
        <v>2524</v>
      </c>
      <c r="I1599" s="166" t="s">
        <v>2524</v>
      </c>
      <c r="J1599" s="166" t="s">
        <v>1897</v>
      </c>
      <c r="K1599" s="166" t="s">
        <v>1439</v>
      </c>
      <c r="L1599" s="166" t="s">
        <v>2524</v>
      </c>
      <c r="M1599" s="166">
        <v>3222398</v>
      </c>
      <c r="N1599" s="166" t="str">
        <f>_xlfn.IFNA(VLOOKUP($C1599,'20201102 Property'!C:C,1,FALSE),"FR")</f>
        <v>Jkb STAT conclusie fenotype (Kidd)</v>
      </c>
    </row>
    <row r="1600" spans="1:14" x14ac:dyDescent="0.45">
      <c r="A1600" s="166" t="s">
        <v>2762</v>
      </c>
      <c r="B1600" s="166" t="s">
        <v>7005</v>
      </c>
      <c r="C1600" s="166" t="s">
        <v>7006</v>
      </c>
      <c r="D1600" s="166" t="s">
        <v>185</v>
      </c>
      <c r="E1600" s="166" t="s">
        <v>2524</v>
      </c>
      <c r="F1600" s="166" t="s">
        <v>2798</v>
      </c>
      <c r="G1600" s="166" t="s">
        <v>2524</v>
      </c>
      <c r="H1600" s="166" t="s">
        <v>2524</v>
      </c>
      <c r="I1600" s="166" t="s">
        <v>2524</v>
      </c>
      <c r="J1600" s="166" t="s">
        <v>1896</v>
      </c>
      <c r="K1600" s="166" t="s">
        <v>2762</v>
      </c>
      <c r="L1600" s="166" t="s">
        <v>2524</v>
      </c>
      <c r="M1600" s="166">
        <v>3222403</v>
      </c>
      <c r="N1600" s="166" t="str">
        <f>_xlfn.IFNA(VLOOKUP($C1600,'20201102 Property'!C:C,1,FALSE),"FR")</f>
        <v>Jkb STAT bep. genotype (Kidd)</v>
      </c>
    </row>
    <row r="1601" spans="1:14" hidden="1" x14ac:dyDescent="0.45">
      <c r="A1601" s="166" t="s">
        <v>2149</v>
      </c>
      <c r="B1601" s="166" t="s">
        <v>2149</v>
      </c>
      <c r="C1601" s="166" t="s">
        <v>5026</v>
      </c>
      <c r="D1601" s="166" t="s">
        <v>185</v>
      </c>
      <c r="E1601" s="166" t="s">
        <v>2524</v>
      </c>
      <c r="F1601" s="166" t="s">
        <v>2798</v>
      </c>
      <c r="G1601" s="166" t="s">
        <v>5449</v>
      </c>
      <c r="H1601" s="166" t="s">
        <v>8851</v>
      </c>
      <c r="I1601" s="166" t="s">
        <v>2524</v>
      </c>
      <c r="J1601" s="166" t="s">
        <v>3092</v>
      </c>
      <c r="K1601" s="166" t="s">
        <v>2149</v>
      </c>
      <c r="L1601" s="166" t="s">
        <v>2524</v>
      </c>
      <c r="M1601" s="166">
        <v>142638</v>
      </c>
      <c r="N1601" s="166" t="str">
        <f>_xlfn.IFNA(VLOOKUP($C1601,'20201102 Property'!C:C,1,FALSE),"FR")</f>
        <v>FR</v>
      </c>
    </row>
    <row r="1602" spans="1:14" x14ac:dyDescent="0.45">
      <c r="A1602" s="166" t="s">
        <v>3089</v>
      </c>
      <c r="B1602" s="166" t="s">
        <v>7008</v>
      </c>
      <c r="C1602" s="166" t="s">
        <v>3090</v>
      </c>
      <c r="D1602" s="166" t="s">
        <v>185</v>
      </c>
      <c r="E1602" s="166" t="s">
        <v>2524</v>
      </c>
      <c r="F1602" s="166" t="s">
        <v>2798</v>
      </c>
      <c r="G1602" s="166" t="s">
        <v>5449</v>
      </c>
      <c r="H1602" s="166" t="s">
        <v>2524</v>
      </c>
      <c r="I1602" s="166" t="s">
        <v>2524</v>
      </c>
      <c r="J1602" s="166" t="s">
        <v>3091</v>
      </c>
      <c r="K1602" s="166" t="s">
        <v>3089</v>
      </c>
      <c r="L1602" s="166" t="s">
        <v>2524</v>
      </c>
      <c r="M1602" s="166">
        <v>142650</v>
      </c>
      <c r="N1602" s="166" t="str">
        <f>_xlfn.IFNA(VLOOKUP($C1602,'20201102 Property'!C:C,1,FALSE),"FR")</f>
        <v>JMH bepaling</v>
      </c>
    </row>
    <row r="1603" spans="1:14" x14ac:dyDescent="0.45">
      <c r="A1603" s="166" t="s">
        <v>203</v>
      </c>
      <c r="B1603" s="166" t="s">
        <v>7009</v>
      </c>
      <c r="C1603" s="166" t="s">
        <v>1552</v>
      </c>
      <c r="D1603" s="166" t="s">
        <v>185</v>
      </c>
      <c r="E1603" s="166" t="s">
        <v>2524</v>
      </c>
      <c r="F1603" s="166" t="s">
        <v>2798</v>
      </c>
      <c r="G1603" s="166" t="s">
        <v>2524</v>
      </c>
      <c r="H1603" s="166" t="s">
        <v>2524</v>
      </c>
      <c r="I1603" s="166" t="s">
        <v>2524</v>
      </c>
      <c r="J1603" s="166" t="s">
        <v>1958</v>
      </c>
      <c r="K1603" s="166" t="s">
        <v>203</v>
      </c>
      <c r="L1603" s="166" t="s">
        <v>2524</v>
      </c>
      <c r="M1603" s="166">
        <v>3099841</v>
      </c>
      <c r="N1603" s="166" t="str">
        <f>_xlfn.IFNA(VLOOKUP($C1603,'20201102 Property'!C:C,1,FALSE),"FR")</f>
        <v>Joa genotype (Dombrock)</v>
      </c>
    </row>
    <row r="1604" spans="1:14" x14ac:dyDescent="0.45">
      <c r="A1604" s="166" t="s">
        <v>1470</v>
      </c>
      <c r="B1604" s="166" t="s">
        <v>7010</v>
      </c>
      <c r="C1604" s="166" t="s">
        <v>1553</v>
      </c>
      <c r="D1604" s="166" t="s">
        <v>185</v>
      </c>
      <c r="E1604" s="166" t="s">
        <v>2524</v>
      </c>
      <c r="F1604" s="166" t="s">
        <v>2798</v>
      </c>
      <c r="G1604" s="166" t="s">
        <v>2524</v>
      </c>
      <c r="H1604" s="166" t="s">
        <v>2524</v>
      </c>
      <c r="I1604" s="166" t="s">
        <v>2524</v>
      </c>
      <c r="J1604" s="166" t="s">
        <v>1959</v>
      </c>
      <c r="K1604" s="166" t="s">
        <v>1470</v>
      </c>
      <c r="L1604" s="166" t="s">
        <v>2524</v>
      </c>
      <c r="M1604" s="166">
        <v>3225709</v>
      </c>
      <c r="N1604" s="166" t="str">
        <f>_xlfn.IFNA(VLOOKUP($C1604,'20201102 Property'!C:C,1,FALSE),"FR")</f>
        <v>Joa conclusie fenotype (Dombrock)</v>
      </c>
    </row>
    <row r="1605" spans="1:14" hidden="1" x14ac:dyDescent="0.45">
      <c r="A1605" s="166" t="s">
        <v>2158</v>
      </c>
      <c r="B1605" s="166" t="s">
        <v>2158</v>
      </c>
      <c r="C1605" s="166" t="s">
        <v>5027</v>
      </c>
      <c r="D1605" s="166" t="s">
        <v>185</v>
      </c>
      <c r="E1605" s="166" t="s">
        <v>2524</v>
      </c>
      <c r="F1605" s="166" t="s">
        <v>2798</v>
      </c>
      <c r="G1605" s="166" t="s">
        <v>5449</v>
      </c>
      <c r="H1605" s="166" t="s">
        <v>8851</v>
      </c>
      <c r="I1605" s="166" t="s">
        <v>2524</v>
      </c>
      <c r="J1605" s="166" t="s">
        <v>3129</v>
      </c>
      <c r="K1605" s="166" t="s">
        <v>2158</v>
      </c>
      <c r="L1605" s="166" t="s">
        <v>2524</v>
      </c>
      <c r="M1605" s="166">
        <v>280373</v>
      </c>
      <c r="N1605" s="166" t="str">
        <f>_xlfn.IFNA(VLOOKUP($C1605,'20201102 Property'!C:C,1,FALSE),"FR")</f>
        <v>FR</v>
      </c>
    </row>
    <row r="1606" spans="1:14" x14ac:dyDescent="0.45">
      <c r="A1606" s="166" t="s">
        <v>3126</v>
      </c>
      <c r="B1606" s="166" t="s">
        <v>7012</v>
      </c>
      <c r="C1606" s="166" t="s">
        <v>3127</v>
      </c>
      <c r="D1606" s="166" t="s">
        <v>185</v>
      </c>
      <c r="E1606" s="166" t="s">
        <v>2524</v>
      </c>
      <c r="F1606" s="166" t="s">
        <v>2798</v>
      </c>
      <c r="G1606" s="166" t="s">
        <v>5449</v>
      </c>
      <c r="H1606" s="166" t="s">
        <v>2524</v>
      </c>
      <c r="I1606" s="166" t="s">
        <v>2524</v>
      </c>
      <c r="J1606" s="166" t="s">
        <v>3128</v>
      </c>
      <c r="K1606" s="166" t="s">
        <v>3126</v>
      </c>
      <c r="L1606" s="166" t="s">
        <v>2524</v>
      </c>
      <c r="M1606" s="166">
        <v>280377</v>
      </c>
      <c r="N1606" s="166" t="str">
        <f>_xlfn.IFNA(VLOOKUP($C1606,'20201102 Property'!C:C,1,FALSE),"FR")</f>
        <v>Jr a bepaling</v>
      </c>
    </row>
    <row r="1607" spans="1:14" hidden="1" x14ac:dyDescent="0.45">
      <c r="A1607" s="166" t="s">
        <v>2124</v>
      </c>
      <c r="B1607" s="166" t="s">
        <v>2124</v>
      </c>
      <c r="C1607" s="166" t="s">
        <v>5028</v>
      </c>
      <c r="D1607" s="166" t="s">
        <v>185</v>
      </c>
      <c r="E1607" s="166" t="s">
        <v>2524</v>
      </c>
      <c r="F1607" s="166" t="s">
        <v>2798</v>
      </c>
      <c r="G1607" s="166" t="s">
        <v>5449</v>
      </c>
      <c r="H1607" s="166" t="s">
        <v>8851</v>
      </c>
      <c r="I1607" s="166" t="s">
        <v>2524</v>
      </c>
      <c r="J1607" s="166" t="s">
        <v>2965</v>
      </c>
      <c r="K1607" s="166" t="s">
        <v>2124</v>
      </c>
      <c r="L1607" s="166" t="s">
        <v>2524</v>
      </c>
      <c r="M1607" s="166">
        <v>3154</v>
      </c>
      <c r="N1607" s="166" t="str">
        <f>_xlfn.IFNA(VLOOKUP($C1607,'20201102 Property'!C:C,1,FALSE),"FR")</f>
        <v>FR</v>
      </c>
    </row>
    <row r="1608" spans="1:14" x14ac:dyDescent="0.45">
      <c r="A1608" s="166" t="s">
        <v>2961</v>
      </c>
      <c r="B1608" s="166" t="s">
        <v>7013</v>
      </c>
      <c r="C1608" s="166" t="s">
        <v>2962</v>
      </c>
      <c r="D1608" s="166" t="s">
        <v>185</v>
      </c>
      <c r="E1608" s="166" t="s">
        <v>2524</v>
      </c>
      <c r="F1608" s="166" t="s">
        <v>2798</v>
      </c>
      <c r="G1608" s="166" t="s">
        <v>5449</v>
      </c>
      <c r="H1608" s="166" t="s">
        <v>2524</v>
      </c>
      <c r="I1608" s="166" t="s">
        <v>2524</v>
      </c>
      <c r="J1608" s="166" t="s">
        <v>2963</v>
      </c>
      <c r="K1608" s="166" t="s">
        <v>2961</v>
      </c>
      <c r="L1608" s="166" t="s">
        <v>2524</v>
      </c>
      <c r="M1608" s="166">
        <v>3219</v>
      </c>
      <c r="N1608" s="166" t="str">
        <f>_xlfn.IFNA(VLOOKUP($C1608,'20201102 Property'!C:C,1,FALSE),"FR")</f>
        <v>jsa bepaling</v>
      </c>
    </row>
    <row r="1609" spans="1:14" x14ac:dyDescent="0.45">
      <c r="A1609" s="166" t="s">
        <v>199</v>
      </c>
      <c r="B1609" s="166" t="s">
        <v>7014</v>
      </c>
      <c r="C1609" s="166" t="s">
        <v>1511</v>
      </c>
      <c r="D1609" s="166" t="s">
        <v>185</v>
      </c>
      <c r="E1609" s="166" t="s">
        <v>2524</v>
      </c>
      <c r="F1609" s="166" t="s">
        <v>2798</v>
      </c>
      <c r="G1609" s="166" t="s">
        <v>2524</v>
      </c>
      <c r="H1609" s="166" t="s">
        <v>8852</v>
      </c>
      <c r="I1609" s="166" t="s">
        <v>2524</v>
      </c>
      <c r="J1609" s="166" t="s">
        <v>8004</v>
      </c>
      <c r="K1609" s="166" t="s">
        <v>199</v>
      </c>
      <c r="L1609" s="166" t="s">
        <v>2524</v>
      </c>
      <c r="M1609" s="166">
        <v>3103142</v>
      </c>
      <c r="N1609" s="166" t="str">
        <f>_xlfn.IFNA(VLOOKUP($C1609,'20201102 Property'!C:C,1,FALSE),"FR")</f>
        <v>Jsa genotype (Kell)</v>
      </c>
    </row>
    <row r="1610" spans="1:14" x14ac:dyDescent="0.45">
      <c r="A1610" s="166" t="s">
        <v>1447</v>
      </c>
      <c r="B1610" s="166" t="s">
        <v>7015</v>
      </c>
      <c r="C1610" s="166" t="s">
        <v>1512</v>
      </c>
      <c r="D1610" s="166" t="s">
        <v>185</v>
      </c>
      <c r="E1610" s="166" t="s">
        <v>2524</v>
      </c>
      <c r="F1610" s="166" t="s">
        <v>2798</v>
      </c>
      <c r="G1610" s="166" t="s">
        <v>2524</v>
      </c>
      <c r="H1610" s="166" t="s">
        <v>8852</v>
      </c>
      <c r="I1610" s="166" t="s">
        <v>2524</v>
      </c>
      <c r="J1610" s="166" t="s">
        <v>8006</v>
      </c>
      <c r="K1610" s="166" t="s">
        <v>1447</v>
      </c>
      <c r="L1610" s="166" t="s">
        <v>2524</v>
      </c>
      <c r="M1610" s="166">
        <v>3225240</v>
      </c>
      <c r="N1610" s="166" t="str">
        <f>_xlfn.IFNA(VLOOKUP($C1610,'20201102 Property'!C:C,1,FALSE),"FR")</f>
        <v>Jsa conclusie fenotype (Kell)</v>
      </c>
    </row>
    <row r="1611" spans="1:14" hidden="1" x14ac:dyDescent="0.45">
      <c r="A1611" s="166" t="s">
        <v>2125</v>
      </c>
      <c r="B1611" s="166" t="s">
        <v>2125</v>
      </c>
      <c r="C1611" s="166" t="s">
        <v>5029</v>
      </c>
      <c r="D1611" s="166" t="s">
        <v>185</v>
      </c>
      <c r="E1611" s="166" t="s">
        <v>2524</v>
      </c>
      <c r="F1611" s="166" t="s">
        <v>2798</v>
      </c>
      <c r="G1611" s="166" t="s">
        <v>5449</v>
      </c>
      <c r="H1611" s="166" t="s">
        <v>8851</v>
      </c>
      <c r="I1611" s="166" t="s">
        <v>2524</v>
      </c>
      <c r="J1611" s="166" t="s">
        <v>2970</v>
      </c>
      <c r="K1611" s="166" t="s">
        <v>2125</v>
      </c>
      <c r="L1611" s="166" t="s">
        <v>2524</v>
      </c>
      <c r="M1611" s="166">
        <v>3157</v>
      </c>
      <c r="N1611" s="166" t="str">
        <f>_xlfn.IFNA(VLOOKUP($C1611,'20201102 Property'!C:C,1,FALSE),"FR")</f>
        <v>FR</v>
      </c>
    </row>
    <row r="1612" spans="1:14" x14ac:dyDescent="0.45">
      <c r="A1612" s="166" t="s">
        <v>2966</v>
      </c>
      <c r="B1612" s="166" t="s">
        <v>7016</v>
      </c>
      <c r="C1612" s="166" t="s">
        <v>2967</v>
      </c>
      <c r="D1612" s="166" t="s">
        <v>185</v>
      </c>
      <c r="E1612" s="166" t="s">
        <v>2524</v>
      </c>
      <c r="F1612" s="166" t="s">
        <v>2798</v>
      </c>
      <c r="G1612" s="166" t="s">
        <v>5449</v>
      </c>
      <c r="H1612" s="166" t="s">
        <v>2524</v>
      </c>
      <c r="I1612" s="166" t="s">
        <v>2524</v>
      </c>
      <c r="J1612" s="166" t="s">
        <v>2968</v>
      </c>
      <c r="K1612" s="166" t="s">
        <v>2966</v>
      </c>
      <c r="L1612" s="166" t="s">
        <v>2524</v>
      </c>
      <c r="M1612" s="166">
        <v>3222</v>
      </c>
      <c r="N1612" s="166" t="str">
        <f>_xlfn.IFNA(VLOOKUP($C1612,'20201102 Property'!C:C,1,FALSE),"FR")</f>
        <v>jsb bepaling</v>
      </c>
    </row>
    <row r="1613" spans="1:14" x14ac:dyDescent="0.45">
      <c r="A1613" s="166" t="s">
        <v>198</v>
      </c>
      <c r="B1613" s="166" t="s">
        <v>7017</v>
      </c>
      <c r="C1613" s="166" t="s">
        <v>1513</v>
      </c>
      <c r="D1613" s="166" t="s">
        <v>185</v>
      </c>
      <c r="E1613" s="166" t="s">
        <v>2524</v>
      </c>
      <c r="F1613" s="166" t="s">
        <v>2798</v>
      </c>
      <c r="G1613" s="166" t="s">
        <v>2524</v>
      </c>
      <c r="H1613" s="166" t="s">
        <v>8852</v>
      </c>
      <c r="I1613" s="166" t="s">
        <v>2524</v>
      </c>
      <c r="J1613" s="166" t="s">
        <v>8005</v>
      </c>
      <c r="K1613" s="166" t="s">
        <v>198</v>
      </c>
      <c r="L1613" s="166" t="s">
        <v>2524</v>
      </c>
      <c r="M1613" s="166">
        <v>3103148</v>
      </c>
      <c r="N1613" s="166" t="str">
        <f>_xlfn.IFNA(VLOOKUP($C1613,'20201102 Property'!C:C,1,FALSE),"FR")</f>
        <v>Jsb genotype (Kell)</v>
      </c>
    </row>
    <row r="1614" spans="1:14" x14ac:dyDescent="0.45">
      <c r="A1614" s="166" t="s">
        <v>1448</v>
      </c>
      <c r="B1614" s="166" t="s">
        <v>7018</v>
      </c>
      <c r="C1614" s="166" t="s">
        <v>1514</v>
      </c>
      <c r="D1614" s="166" t="s">
        <v>185</v>
      </c>
      <c r="E1614" s="166" t="s">
        <v>2524</v>
      </c>
      <c r="F1614" s="166" t="s">
        <v>2798</v>
      </c>
      <c r="G1614" s="166" t="s">
        <v>2524</v>
      </c>
      <c r="H1614" s="166" t="s">
        <v>8852</v>
      </c>
      <c r="I1614" s="166" t="s">
        <v>2524</v>
      </c>
      <c r="J1614" s="166" t="s">
        <v>8519</v>
      </c>
      <c r="K1614" s="166" t="s">
        <v>1448</v>
      </c>
      <c r="L1614" s="166" t="s">
        <v>2524</v>
      </c>
      <c r="M1614" s="166">
        <v>3225248</v>
      </c>
      <c r="N1614" s="166" t="str">
        <f>_xlfn.IFNA(VLOOKUP($C1614,'20201102 Property'!C:C,1,FALSE),"FR")</f>
        <v>Jsb conclusie fenotype (Kell)</v>
      </c>
    </row>
    <row r="1615" spans="1:14" hidden="1" x14ac:dyDescent="0.45">
      <c r="A1615" s="166" t="s">
        <v>2120</v>
      </c>
      <c r="B1615" s="166" t="s">
        <v>2120</v>
      </c>
      <c r="C1615" s="166" t="s">
        <v>5030</v>
      </c>
      <c r="D1615" s="166" t="s">
        <v>185</v>
      </c>
      <c r="E1615" s="166" t="s">
        <v>2524</v>
      </c>
      <c r="F1615" s="166" t="s">
        <v>2798</v>
      </c>
      <c r="G1615" s="166" t="s">
        <v>5449</v>
      </c>
      <c r="H1615" s="166" t="s">
        <v>8852</v>
      </c>
      <c r="I1615" s="166" t="s">
        <v>2524</v>
      </c>
      <c r="J1615" s="166" t="s">
        <v>2897</v>
      </c>
      <c r="K1615" s="166" t="s">
        <v>2895</v>
      </c>
      <c r="L1615" s="166" t="s">
        <v>2524</v>
      </c>
      <c r="M1615" s="166">
        <v>3094</v>
      </c>
      <c r="N1615" s="166" t="str">
        <f>_xlfn.IFNA(VLOOKUP($C1615,'20201102 Property'!C:C,1,FALSE),"FR")</f>
        <v>FR</v>
      </c>
    </row>
    <row r="1616" spans="1:14" hidden="1" x14ac:dyDescent="0.45">
      <c r="A1616" s="166" t="s">
        <v>2526</v>
      </c>
      <c r="B1616" s="166" t="s">
        <v>7019</v>
      </c>
      <c r="C1616" s="166" t="s">
        <v>5031</v>
      </c>
      <c r="D1616" s="166" t="s">
        <v>185</v>
      </c>
      <c r="E1616" s="166" t="s">
        <v>2524</v>
      </c>
      <c r="F1616" s="166" t="s">
        <v>2798</v>
      </c>
      <c r="G1616" s="166" t="s">
        <v>404</v>
      </c>
      <c r="H1616" s="166" t="s">
        <v>8851</v>
      </c>
      <c r="I1616" s="166" t="s">
        <v>2524</v>
      </c>
      <c r="J1616" s="166" t="s">
        <v>3364</v>
      </c>
      <c r="K1616" s="166" t="s">
        <v>2526</v>
      </c>
      <c r="L1616" s="166" t="s">
        <v>2524</v>
      </c>
      <c r="M1616" s="166">
        <v>4104</v>
      </c>
      <c r="N1616" s="166" t="str">
        <f>_xlfn.IFNA(VLOOKUP($C1616,'20201102 Property'!C:C,1,FALSE),"FR")</f>
        <v>FR</v>
      </c>
    </row>
    <row r="1617" spans="1:14" x14ac:dyDescent="0.45">
      <c r="A1617" s="166" t="s">
        <v>2883</v>
      </c>
      <c r="B1617" s="166" t="s">
        <v>2883</v>
      </c>
      <c r="C1617" s="166" t="s">
        <v>2884</v>
      </c>
      <c r="D1617" s="166" t="s">
        <v>185</v>
      </c>
      <c r="E1617" s="166" t="s">
        <v>2524</v>
      </c>
      <c r="F1617" s="166" t="s">
        <v>2798</v>
      </c>
      <c r="G1617" s="166" t="s">
        <v>5449</v>
      </c>
      <c r="H1617" s="166" t="s">
        <v>2524</v>
      </c>
      <c r="I1617" s="166" t="s">
        <v>2524</v>
      </c>
      <c r="J1617" s="166" t="s">
        <v>2885</v>
      </c>
      <c r="K1617" s="166" t="s">
        <v>2883</v>
      </c>
      <c r="L1617" s="166" t="s">
        <v>2524</v>
      </c>
      <c r="M1617" s="166">
        <v>2271</v>
      </c>
      <c r="N1617" s="166" t="str">
        <f>_xlfn.IFNA(VLOOKUP($C1617,'20201102 Property'!C:C,1,FALSE),"FR")</f>
        <v>resus c antigeen (RH4)</v>
      </c>
    </row>
    <row r="1618" spans="1:14" hidden="1" x14ac:dyDescent="0.45">
      <c r="A1618" s="166" t="s">
        <v>142</v>
      </c>
      <c r="B1618" s="166" t="s">
        <v>7020</v>
      </c>
      <c r="C1618" s="166" t="s">
        <v>5032</v>
      </c>
      <c r="D1618" s="166" t="s">
        <v>185</v>
      </c>
      <c r="E1618" s="166" t="s">
        <v>2524</v>
      </c>
      <c r="F1618" s="166" t="s">
        <v>2798</v>
      </c>
      <c r="G1618" s="166" t="s">
        <v>102</v>
      </c>
      <c r="H1618" s="166" t="s">
        <v>8852</v>
      </c>
      <c r="I1618" s="166" t="s">
        <v>2524</v>
      </c>
      <c r="J1618" s="166" t="s">
        <v>1934</v>
      </c>
      <c r="K1618" s="166" t="s">
        <v>142</v>
      </c>
      <c r="L1618" s="166" t="s">
        <v>2524</v>
      </c>
      <c r="M1618" s="166">
        <v>1478025</v>
      </c>
      <c r="N1618" s="166" t="str">
        <f>_xlfn.IFNA(VLOOKUP($C1618,'20201102 Property'!C:C,1,FALSE),"FR")</f>
        <v>FR</v>
      </c>
    </row>
    <row r="1619" spans="1:14" hidden="1" x14ac:dyDescent="0.45">
      <c r="A1619" s="166" t="s">
        <v>1456</v>
      </c>
      <c r="B1619" s="166" t="s">
        <v>7021</v>
      </c>
      <c r="C1619" s="166" t="s">
        <v>5032</v>
      </c>
      <c r="D1619" s="166" t="s">
        <v>185</v>
      </c>
      <c r="E1619" s="166" t="s">
        <v>2524</v>
      </c>
      <c r="F1619" s="166" t="s">
        <v>2798</v>
      </c>
      <c r="G1619" s="166" t="s">
        <v>102</v>
      </c>
      <c r="H1619" s="166" t="s">
        <v>8852</v>
      </c>
      <c r="I1619" s="166" t="s">
        <v>2524</v>
      </c>
      <c r="J1619" s="166" t="s">
        <v>1935</v>
      </c>
      <c r="K1619" s="166" t="s">
        <v>1456</v>
      </c>
      <c r="L1619" s="166" t="s">
        <v>2524</v>
      </c>
      <c r="M1619" s="166">
        <v>3225367</v>
      </c>
      <c r="N1619" s="166" t="str">
        <f>_xlfn.IFNA(VLOOKUP($C1619,'20201102 Property'!C:C,1,FALSE),"FR")</f>
        <v>FR</v>
      </c>
    </row>
    <row r="1620" spans="1:14" x14ac:dyDescent="0.45">
      <c r="A1620" s="166" t="s">
        <v>1595</v>
      </c>
      <c r="B1620" s="166" t="s">
        <v>7022</v>
      </c>
      <c r="C1620" s="166" t="s">
        <v>1584</v>
      </c>
      <c r="D1620" s="166" t="s">
        <v>185</v>
      </c>
      <c r="E1620" s="166" t="s">
        <v>2524</v>
      </c>
      <c r="F1620" s="166" t="s">
        <v>366</v>
      </c>
      <c r="G1620" s="166" t="s">
        <v>2524</v>
      </c>
      <c r="H1620" s="166" t="s">
        <v>2524</v>
      </c>
      <c r="I1620" s="166" t="s">
        <v>2524</v>
      </c>
      <c r="J1620" s="166" t="s">
        <v>1905</v>
      </c>
      <c r="K1620" s="166" t="s">
        <v>1595</v>
      </c>
      <c r="L1620" s="166" t="s">
        <v>2524</v>
      </c>
      <c r="M1620" s="166">
        <v>3222459</v>
      </c>
      <c r="N1620" s="166" t="str">
        <f>_xlfn.IFNA(VLOOKUP($C1620,'20201102 Property'!C:C,1,FALSE),"FR")</f>
        <v>C STAT conclusie fenotype (RhCE)</v>
      </c>
    </row>
    <row r="1621" spans="1:14" x14ac:dyDescent="0.45">
      <c r="A1621" s="166" t="s">
        <v>1594</v>
      </c>
      <c r="B1621" s="166" t="s">
        <v>7023</v>
      </c>
      <c r="C1621" s="166" t="s">
        <v>7024</v>
      </c>
      <c r="D1621" s="166" t="s">
        <v>185</v>
      </c>
      <c r="E1621" s="166" t="s">
        <v>2524</v>
      </c>
      <c r="F1621" s="166" t="s">
        <v>366</v>
      </c>
      <c r="G1621" s="166" t="s">
        <v>2524</v>
      </c>
      <c r="H1621" s="166" t="s">
        <v>2524</v>
      </c>
      <c r="I1621" s="166" t="s">
        <v>2524</v>
      </c>
      <c r="J1621" s="166" t="s">
        <v>1904</v>
      </c>
      <c r="K1621" s="166" t="s">
        <v>1594</v>
      </c>
      <c r="L1621" s="166" t="s">
        <v>2524</v>
      </c>
      <c r="M1621" s="166">
        <v>3222464</v>
      </c>
      <c r="N1621" s="166" t="str">
        <f>_xlfn.IFNA(VLOOKUP($C1621,'20201102 Property'!C:C,1,FALSE),"FR")</f>
        <v>C STAT bep. genotype (RhCE)</v>
      </c>
    </row>
    <row r="1622" spans="1:14" x14ac:dyDescent="0.45">
      <c r="A1622" s="166" t="s">
        <v>2888</v>
      </c>
      <c r="B1622" s="166" t="s">
        <v>2888</v>
      </c>
      <c r="C1622" s="166" t="s">
        <v>2889</v>
      </c>
      <c r="D1622" s="166" t="s">
        <v>185</v>
      </c>
      <c r="E1622" s="166" t="s">
        <v>2524</v>
      </c>
      <c r="F1622" s="166" t="s">
        <v>2798</v>
      </c>
      <c r="G1622" s="166" t="s">
        <v>5449</v>
      </c>
      <c r="H1622" s="166" t="s">
        <v>2524</v>
      </c>
      <c r="I1622" s="166" t="s">
        <v>2524</v>
      </c>
      <c r="J1622" s="166" t="s">
        <v>2890</v>
      </c>
      <c r="K1622" s="166" t="s">
        <v>2888</v>
      </c>
      <c r="L1622" s="166" t="s">
        <v>2524</v>
      </c>
      <c r="M1622" s="166">
        <v>2274</v>
      </c>
      <c r="N1622" s="166" t="str">
        <f>_xlfn.IFNA(VLOOKUP($C1622,'20201102 Property'!C:C,1,FALSE),"FR")</f>
        <v>resus e antigeen (RH5)</v>
      </c>
    </row>
    <row r="1623" spans="1:14" hidden="1" x14ac:dyDescent="0.45">
      <c r="A1623" s="166" t="s">
        <v>141</v>
      </c>
      <c r="B1623" s="166" t="s">
        <v>7025</v>
      </c>
      <c r="C1623" s="166" t="s">
        <v>5033</v>
      </c>
      <c r="D1623" s="166" t="s">
        <v>185</v>
      </c>
      <c r="E1623" s="166" t="s">
        <v>2524</v>
      </c>
      <c r="F1623" s="166" t="s">
        <v>2798</v>
      </c>
      <c r="G1623" s="166" t="s">
        <v>102</v>
      </c>
      <c r="H1623" s="166" t="s">
        <v>8852</v>
      </c>
      <c r="I1623" s="166" t="s">
        <v>2524</v>
      </c>
      <c r="J1623" s="166" t="s">
        <v>1930</v>
      </c>
      <c r="K1623" s="166" t="s">
        <v>141</v>
      </c>
      <c r="L1623" s="166" t="s">
        <v>2524</v>
      </c>
      <c r="M1623" s="166">
        <v>1478037</v>
      </c>
      <c r="N1623" s="166" t="str">
        <f>_xlfn.IFNA(VLOOKUP($C1623,'20201102 Property'!C:C,1,FALSE),"FR")</f>
        <v>FR</v>
      </c>
    </row>
    <row r="1624" spans="1:14" hidden="1" x14ac:dyDescent="0.45">
      <c r="A1624" s="166" t="s">
        <v>1454</v>
      </c>
      <c r="B1624" s="166" t="s">
        <v>7026</v>
      </c>
      <c r="C1624" s="166" t="s">
        <v>5033</v>
      </c>
      <c r="D1624" s="166" t="s">
        <v>185</v>
      </c>
      <c r="E1624" s="166" t="s">
        <v>2524</v>
      </c>
      <c r="F1624" s="166" t="s">
        <v>2798</v>
      </c>
      <c r="G1624" s="166" t="s">
        <v>102</v>
      </c>
      <c r="H1624" s="166" t="s">
        <v>8852</v>
      </c>
      <c r="I1624" s="166" t="s">
        <v>2524</v>
      </c>
      <c r="J1624" s="166" t="s">
        <v>1931</v>
      </c>
      <c r="K1624" s="166" t="s">
        <v>1454</v>
      </c>
      <c r="L1624" s="166" t="s">
        <v>2524</v>
      </c>
      <c r="M1624" s="166">
        <v>3225342</v>
      </c>
      <c r="N1624" s="166" t="str">
        <f>_xlfn.IFNA(VLOOKUP($C1624,'20201102 Property'!C:C,1,FALSE),"FR")</f>
        <v>FR</v>
      </c>
    </row>
    <row r="1625" spans="1:14" x14ac:dyDescent="0.45">
      <c r="A1625" s="166" t="s">
        <v>1593</v>
      </c>
      <c r="B1625" s="166" t="s">
        <v>7027</v>
      </c>
      <c r="C1625" s="166" t="s">
        <v>1582</v>
      </c>
      <c r="D1625" s="166" t="s">
        <v>185</v>
      </c>
      <c r="E1625" s="166" t="s">
        <v>2524</v>
      </c>
      <c r="F1625" s="166" t="s">
        <v>2798</v>
      </c>
      <c r="G1625" s="166" t="s">
        <v>2524</v>
      </c>
      <c r="H1625" s="166" t="s">
        <v>2524</v>
      </c>
      <c r="I1625" s="166" t="s">
        <v>2524</v>
      </c>
      <c r="J1625" s="166" t="s">
        <v>1901</v>
      </c>
      <c r="K1625" s="166" t="s">
        <v>1593</v>
      </c>
      <c r="L1625" s="166" t="s">
        <v>2524</v>
      </c>
      <c r="M1625" s="166">
        <v>3222431</v>
      </c>
      <c r="N1625" s="166" t="str">
        <f>_xlfn.IFNA(VLOOKUP($C1625,'20201102 Property'!C:C,1,FALSE),"FR")</f>
        <v>E STAT conclusie fenotype (RhCE)</v>
      </c>
    </row>
    <row r="1626" spans="1:14" x14ac:dyDescent="0.45">
      <c r="A1626" s="166" t="s">
        <v>1592</v>
      </c>
      <c r="B1626" s="166" t="s">
        <v>7028</v>
      </c>
      <c r="C1626" s="166" t="s">
        <v>7029</v>
      </c>
      <c r="D1626" s="166" t="s">
        <v>185</v>
      </c>
      <c r="E1626" s="166" t="s">
        <v>2524</v>
      </c>
      <c r="F1626" s="166" t="s">
        <v>2798</v>
      </c>
      <c r="G1626" s="166" t="s">
        <v>2524</v>
      </c>
      <c r="H1626" s="166" t="s">
        <v>2524</v>
      </c>
      <c r="I1626" s="166" t="s">
        <v>2524</v>
      </c>
      <c r="J1626" s="166" t="s">
        <v>1900</v>
      </c>
      <c r="K1626" s="166" t="s">
        <v>1592</v>
      </c>
      <c r="L1626" s="166" t="s">
        <v>2524</v>
      </c>
      <c r="M1626" s="166">
        <v>3222439</v>
      </c>
      <c r="N1626" s="166" t="str">
        <f>_xlfn.IFNA(VLOOKUP($C1626,'20201102 Property'!C:C,1,FALSE),"FR")</f>
        <v>E STAT bep. genotype (RhCE)</v>
      </c>
    </row>
    <row r="1627" spans="1:14" hidden="1" x14ac:dyDescent="0.45">
      <c r="A1627" s="166" t="s">
        <v>2138</v>
      </c>
      <c r="B1627" s="166" t="s">
        <v>2138</v>
      </c>
      <c r="C1627" s="166" t="s">
        <v>5034</v>
      </c>
      <c r="D1627" s="166" t="s">
        <v>185</v>
      </c>
      <c r="E1627" s="166" t="s">
        <v>2524</v>
      </c>
      <c r="F1627" s="166" t="s">
        <v>2798</v>
      </c>
      <c r="G1627" s="166" t="s">
        <v>5449</v>
      </c>
      <c r="H1627" s="166" t="s">
        <v>8851</v>
      </c>
      <c r="I1627" s="166" t="s">
        <v>2524</v>
      </c>
      <c r="J1627" s="166" t="s">
        <v>3048</v>
      </c>
      <c r="K1627" s="166" t="s">
        <v>2138</v>
      </c>
      <c r="L1627" s="166" t="s">
        <v>2524</v>
      </c>
      <c r="M1627" s="166">
        <v>142780</v>
      </c>
      <c r="N1627" s="166" t="str">
        <f>_xlfn.IFNA(VLOOKUP($C1627,'20201102 Property'!C:C,1,FALSE),"FR")</f>
        <v>FR</v>
      </c>
    </row>
    <row r="1628" spans="1:14" x14ac:dyDescent="0.45">
      <c r="A1628" s="166" t="s">
        <v>229</v>
      </c>
      <c r="B1628" s="166" t="s">
        <v>229</v>
      </c>
      <c r="C1628" s="166" t="s">
        <v>5035</v>
      </c>
      <c r="D1628" s="166" t="s">
        <v>185</v>
      </c>
      <c r="E1628" s="166" t="s">
        <v>2524</v>
      </c>
      <c r="F1628" s="166" t="s">
        <v>366</v>
      </c>
      <c r="G1628" s="166" t="s">
        <v>2524</v>
      </c>
      <c r="H1628" s="166" t="s">
        <v>2524</v>
      </c>
      <c r="I1628" s="166" t="s">
        <v>2524</v>
      </c>
      <c r="J1628" s="166" t="s">
        <v>1779</v>
      </c>
      <c r="K1628" s="166" t="s">
        <v>229</v>
      </c>
      <c r="L1628" s="166" t="s">
        <v>2524</v>
      </c>
      <c r="M1628" s="166">
        <v>3100204</v>
      </c>
      <c r="N1628" s="166" t="str">
        <f>_xlfn.IFNA(VLOOKUP($C1628,'20201102 Property'!C:C,1,FALSE),"FR")</f>
        <v>KIR Ligand Mismatch</v>
      </c>
    </row>
    <row r="1629" spans="1:14" x14ac:dyDescent="0.45">
      <c r="A1629" s="166" t="s">
        <v>230</v>
      </c>
      <c r="B1629" s="166" t="s">
        <v>230</v>
      </c>
      <c r="C1629" s="166" t="s">
        <v>5036</v>
      </c>
      <c r="D1629" s="166" t="s">
        <v>185</v>
      </c>
      <c r="E1629" s="166" t="s">
        <v>2524</v>
      </c>
      <c r="F1629" s="166" t="s">
        <v>366</v>
      </c>
      <c r="G1629" s="166" t="s">
        <v>2524</v>
      </c>
      <c r="H1629" s="166" t="s">
        <v>2524</v>
      </c>
      <c r="I1629" s="166" t="s">
        <v>2524</v>
      </c>
      <c r="J1629" s="166" t="s">
        <v>1780</v>
      </c>
      <c r="K1629" s="166" t="s">
        <v>230</v>
      </c>
      <c r="L1629" s="166" t="s">
        <v>2524</v>
      </c>
      <c r="M1629" s="166">
        <v>3100275</v>
      </c>
      <c r="N1629" s="166" t="str">
        <f>_xlfn.IFNA(VLOOKUP($C1629,'20201102 Property'!C:C,1,FALSE),"FR")</f>
        <v>KIR Ligand Mismatch Groep</v>
      </c>
    </row>
    <row r="1630" spans="1:14" x14ac:dyDescent="0.45">
      <c r="A1630" s="166" t="s">
        <v>3045</v>
      </c>
      <c r="B1630" s="166" t="s">
        <v>7031</v>
      </c>
      <c r="C1630" s="166" t="s">
        <v>3046</v>
      </c>
      <c r="D1630" s="166" t="s">
        <v>185</v>
      </c>
      <c r="E1630" s="166" t="s">
        <v>2524</v>
      </c>
      <c r="F1630" s="166" t="s">
        <v>2798</v>
      </c>
      <c r="G1630" s="166" t="s">
        <v>5449</v>
      </c>
      <c r="H1630" s="166" t="s">
        <v>2524</v>
      </c>
      <c r="I1630" s="166" t="s">
        <v>2524</v>
      </c>
      <c r="J1630" s="166" t="s">
        <v>3047</v>
      </c>
      <c r="K1630" s="166" t="s">
        <v>3045</v>
      </c>
      <c r="L1630" s="166" t="s">
        <v>2524</v>
      </c>
      <c r="M1630" s="166">
        <v>142792</v>
      </c>
      <c r="N1630" s="166" t="str">
        <f>_xlfn.IFNA(VLOOKUP($C1630,'20201102 Property'!C:C,1,FALSE),"FR")</f>
        <v>I bepaling</v>
      </c>
    </row>
    <row r="1631" spans="1:14" hidden="1" x14ac:dyDescent="0.45">
      <c r="A1631" s="166" t="s">
        <v>2121</v>
      </c>
      <c r="B1631" s="166" t="s">
        <v>2121</v>
      </c>
      <c r="C1631" s="166" t="s">
        <v>5037</v>
      </c>
      <c r="D1631" s="166" t="s">
        <v>185</v>
      </c>
      <c r="E1631" s="166" t="s">
        <v>2524</v>
      </c>
      <c r="F1631" s="166" t="s">
        <v>2798</v>
      </c>
      <c r="G1631" s="166" t="s">
        <v>5449</v>
      </c>
      <c r="H1631" s="166" t="s">
        <v>8852</v>
      </c>
      <c r="I1631" s="166" t="s">
        <v>2524</v>
      </c>
      <c r="J1631" s="166" t="s">
        <v>2950</v>
      </c>
      <c r="K1631" s="166" t="s">
        <v>2121</v>
      </c>
      <c r="L1631" s="166" t="s">
        <v>2524</v>
      </c>
      <c r="M1631" s="166">
        <v>3127</v>
      </c>
      <c r="N1631" s="166" t="str">
        <f>_xlfn.IFNA(VLOOKUP($C1631,'20201102 Property'!C:C,1,FALSE),"FR")</f>
        <v>FR</v>
      </c>
    </row>
    <row r="1632" spans="1:14" hidden="1" x14ac:dyDescent="0.45">
      <c r="A1632" s="166" t="s">
        <v>130</v>
      </c>
      <c r="B1632" s="166" t="s">
        <v>7032</v>
      </c>
      <c r="C1632" s="166" t="s">
        <v>5038</v>
      </c>
      <c r="D1632" s="166" t="s">
        <v>185</v>
      </c>
      <c r="E1632" s="166" t="s">
        <v>2524</v>
      </c>
      <c r="F1632" s="166" t="s">
        <v>2798</v>
      </c>
      <c r="G1632" s="166" t="s">
        <v>102</v>
      </c>
      <c r="H1632" s="166" t="s">
        <v>8852</v>
      </c>
      <c r="I1632" s="166" t="s">
        <v>2524</v>
      </c>
      <c r="J1632" s="166" t="s">
        <v>1916</v>
      </c>
      <c r="K1632" s="166" t="s">
        <v>130</v>
      </c>
      <c r="L1632" s="166" t="s">
        <v>2524</v>
      </c>
      <c r="M1632" s="166">
        <v>1477910</v>
      </c>
      <c r="N1632" s="166" t="str">
        <f>_xlfn.IFNA(VLOOKUP($C1632,'20201102 Property'!C:C,1,FALSE),"FR")</f>
        <v>FR</v>
      </c>
    </row>
    <row r="1633" spans="1:14" hidden="1" x14ac:dyDescent="0.45">
      <c r="A1633" s="166" t="s">
        <v>1443</v>
      </c>
      <c r="B1633" s="166" t="s">
        <v>7033</v>
      </c>
      <c r="C1633" s="166" t="s">
        <v>5038</v>
      </c>
      <c r="D1633" s="166" t="s">
        <v>185</v>
      </c>
      <c r="E1633" s="166" t="s">
        <v>2524</v>
      </c>
      <c r="F1633" s="166" t="s">
        <v>2798</v>
      </c>
      <c r="G1633" s="166" t="s">
        <v>102</v>
      </c>
      <c r="H1633" s="166" t="s">
        <v>8852</v>
      </c>
      <c r="I1633" s="166" t="s">
        <v>2524</v>
      </c>
      <c r="J1633" s="166" t="s">
        <v>1917</v>
      </c>
      <c r="K1633" s="166" t="s">
        <v>1443</v>
      </c>
      <c r="L1633" s="166" t="s">
        <v>2524</v>
      </c>
      <c r="M1633" s="166">
        <v>3222572</v>
      </c>
      <c r="N1633" s="166" t="str">
        <f>_xlfn.IFNA(VLOOKUP($C1633,'20201102 Property'!C:C,1,FALSE),"FR")</f>
        <v>FR</v>
      </c>
    </row>
    <row r="1634" spans="1:14" x14ac:dyDescent="0.45">
      <c r="A1634" s="166" t="s">
        <v>1591</v>
      </c>
      <c r="B1634" s="166" t="s">
        <v>7034</v>
      </c>
      <c r="C1634" s="166" t="s">
        <v>1577</v>
      </c>
      <c r="D1634" s="166" t="s">
        <v>185</v>
      </c>
      <c r="E1634" s="166" t="s">
        <v>2524</v>
      </c>
      <c r="F1634" s="166" t="s">
        <v>2798</v>
      </c>
      <c r="G1634" s="166" t="s">
        <v>2524</v>
      </c>
      <c r="H1634" s="166" t="s">
        <v>2524</v>
      </c>
      <c r="I1634" s="166" t="s">
        <v>2524</v>
      </c>
      <c r="J1634" s="166" t="s">
        <v>1889</v>
      </c>
      <c r="K1634" s="166" t="s">
        <v>1591</v>
      </c>
      <c r="L1634" s="166" t="s">
        <v>2524</v>
      </c>
      <c r="M1634" s="166">
        <v>3222336</v>
      </c>
      <c r="N1634" s="166" t="str">
        <f>_xlfn.IFNA(VLOOKUP($C1634,'20201102 Property'!C:C,1,FALSE),"FR")</f>
        <v>k STAT conclusie fenotype (Kell)</v>
      </c>
    </row>
    <row r="1635" spans="1:14" x14ac:dyDescent="0.45">
      <c r="A1635" s="166" t="s">
        <v>1590</v>
      </c>
      <c r="B1635" s="166" t="s">
        <v>7035</v>
      </c>
      <c r="C1635" s="166" t="s">
        <v>7036</v>
      </c>
      <c r="D1635" s="166" t="s">
        <v>185</v>
      </c>
      <c r="E1635" s="166" t="s">
        <v>2524</v>
      </c>
      <c r="F1635" s="166" t="s">
        <v>2798</v>
      </c>
      <c r="G1635" s="166" t="s">
        <v>2524</v>
      </c>
      <c r="H1635" s="166" t="s">
        <v>2524</v>
      </c>
      <c r="I1635" s="166" t="s">
        <v>2524</v>
      </c>
      <c r="J1635" s="166" t="s">
        <v>1888</v>
      </c>
      <c r="K1635" s="166" t="s">
        <v>1590</v>
      </c>
      <c r="L1635" s="166" t="s">
        <v>2524</v>
      </c>
      <c r="M1635" s="166">
        <v>3222345</v>
      </c>
      <c r="N1635" s="166" t="str">
        <f>_xlfn.IFNA(VLOOKUP($C1635,'20201102 Property'!C:C,1,FALSE),"FR")</f>
        <v>k STAT bep. genotype (Kell)</v>
      </c>
    </row>
    <row r="1636" spans="1:14" x14ac:dyDescent="0.45">
      <c r="A1636" s="166" t="s">
        <v>2946</v>
      </c>
      <c r="B1636" s="166" t="s">
        <v>7037</v>
      </c>
      <c r="C1636" s="166" t="s">
        <v>2947</v>
      </c>
      <c r="D1636" s="166" t="s">
        <v>185</v>
      </c>
      <c r="E1636" s="166" t="s">
        <v>2524</v>
      </c>
      <c r="F1636" s="166" t="s">
        <v>2798</v>
      </c>
      <c r="G1636" s="166" t="s">
        <v>5449</v>
      </c>
      <c r="H1636" s="166" t="s">
        <v>2524</v>
      </c>
      <c r="I1636" s="166" t="s">
        <v>2524</v>
      </c>
      <c r="J1636" s="166" t="s">
        <v>2948</v>
      </c>
      <c r="K1636" s="166" t="s">
        <v>2945</v>
      </c>
      <c r="L1636" s="166" t="s">
        <v>2524</v>
      </c>
      <c r="M1636" s="166">
        <v>3238</v>
      </c>
      <c r="N1636" s="166" t="str">
        <f>_xlfn.IFNA(VLOOKUP($C1636,'20201102 Property'!C:C,1,FALSE),"FR")</f>
        <v>k bepaling</v>
      </c>
    </row>
    <row r="1637" spans="1:14" hidden="1" x14ac:dyDescent="0.45">
      <c r="A1637" s="166" t="s">
        <v>5039</v>
      </c>
      <c r="B1637" s="166" t="s">
        <v>5039</v>
      </c>
      <c r="C1637" s="166" t="s">
        <v>8933</v>
      </c>
      <c r="D1637" s="166" t="s">
        <v>1246</v>
      </c>
      <c r="F1637" s="166" t="s">
        <v>366</v>
      </c>
      <c r="G1637" s="166" t="s">
        <v>2524</v>
      </c>
      <c r="H1637" s="166" t="s">
        <v>2524</v>
      </c>
      <c r="I1637" s="166" t="s">
        <v>2524</v>
      </c>
      <c r="J1637" s="166" t="s">
        <v>2524</v>
      </c>
      <c r="K1637" s="166" t="s">
        <v>5039</v>
      </c>
      <c r="L1637" s="166" t="s">
        <v>2524</v>
      </c>
      <c r="M1637" s="166">
        <v>4206</v>
      </c>
      <c r="N1637" s="166" t="str">
        <f>_xlfn.IFNA(VLOOKUP($C1637,'20201102 Property'!C:C,1,FALSE),"FR")</f>
        <v>FR</v>
      </c>
    </row>
    <row r="1638" spans="1:14" x14ac:dyDescent="0.45">
      <c r="A1638" s="166" t="s">
        <v>3408</v>
      </c>
      <c r="B1638" s="166" t="s">
        <v>7040</v>
      </c>
      <c r="C1638" s="166" t="s">
        <v>3409</v>
      </c>
      <c r="D1638" s="166" t="s">
        <v>1246</v>
      </c>
      <c r="F1638" s="166" t="s">
        <v>366</v>
      </c>
      <c r="G1638" s="166" t="s">
        <v>2524</v>
      </c>
      <c r="H1638" s="166" t="s">
        <v>2524</v>
      </c>
      <c r="I1638" s="166" t="s">
        <v>2524</v>
      </c>
      <c r="J1638" s="166" t="s">
        <v>8520</v>
      </c>
      <c r="K1638" s="166" t="s">
        <v>3408</v>
      </c>
      <c r="L1638" s="166" t="s">
        <v>2524</v>
      </c>
      <c r="M1638" s="166">
        <v>32114</v>
      </c>
      <c r="N1638" s="166" t="str">
        <f>_xlfn.IFNA(VLOOKUP($C1638,'20201102 Property'!C:C,1,FALSE),"FR")</f>
        <v>Totaal aantal geteld:</v>
      </c>
    </row>
    <row r="1639" spans="1:14" x14ac:dyDescent="0.45">
      <c r="A1639" s="166" t="s">
        <v>3410</v>
      </c>
      <c r="B1639" s="166" t="s">
        <v>7041</v>
      </c>
      <c r="C1639" s="166" t="s">
        <v>3411</v>
      </c>
      <c r="D1639" s="166" t="s">
        <v>1246</v>
      </c>
      <c r="F1639" s="166" t="s">
        <v>366</v>
      </c>
      <c r="G1639" s="166" t="s">
        <v>2524</v>
      </c>
      <c r="H1639" s="166" t="s">
        <v>2524</v>
      </c>
      <c r="I1639" s="166" t="s">
        <v>2524</v>
      </c>
      <c r="J1639" s="166" t="s">
        <v>8521</v>
      </c>
      <c r="K1639" s="166" t="s">
        <v>3410</v>
      </c>
      <c r="L1639" s="166" t="s">
        <v>2524</v>
      </c>
      <c r="M1639" s="166">
        <v>32118</v>
      </c>
      <c r="N1639" s="166" t="str">
        <f>_xlfn.IFNA(VLOOKUP($C1639,'20201102 Property'!C:C,1,FALSE),"FR")</f>
        <v>Totaal aantal positief</v>
      </c>
    </row>
    <row r="1640" spans="1:14" hidden="1" x14ac:dyDescent="0.45">
      <c r="A1640" s="166" t="s">
        <v>2207</v>
      </c>
      <c r="B1640" s="166" t="s">
        <v>7042</v>
      </c>
      <c r="C1640" s="166" t="s">
        <v>5040</v>
      </c>
      <c r="D1640" s="166" t="s">
        <v>1246</v>
      </c>
      <c r="F1640" s="166" t="s">
        <v>366</v>
      </c>
      <c r="G1640" s="166" t="s">
        <v>2803</v>
      </c>
      <c r="H1640" s="166" t="s">
        <v>2524</v>
      </c>
      <c r="I1640" s="166" t="s">
        <v>2524</v>
      </c>
      <c r="J1640" s="166" t="s">
        <v>8522</v>
      </c>
      <c r="K1640" s="166" t="s">
        <v>2207</v>
      </c>
      <c r="L1640" s="166" t="s">
        <v>2524</v>
      </c>
      <c r="M1640" s="166">
        <v>32122</v>
      </c>
      <c r="N1640" s="166" t="str">
        <f>_xlfn.IFNA(VLOOKUP($C1640,'20201102 Property'!C:C,1,FALSE),"FR")</f>
        <v>FR</v>
      </c>
    </row>
    <row r="1641" spans="1:14" hidden="1" x14ac:dyDescent="0.45">
      <c r="A1641" s="166" t="s">
        <v>2150</v>
      </c>
      <c r="B1641" s="166" t="s">
        <v>2150</v>
      </c>
      <c r="C1641" s="166" t="s">
        <v>5041</v>
      </c>
      <c r="D1641" s="166" t="s">
        <v>185</v>
      </c>
      <c r="E1641" s="166" t="s">
        <v>2524</v>
      </c>
      <c r="F1641" s="166" t="s">
        <v>2798</v>
      </c>
      <c r="G1641" s="166" t="s">
        <v>5449</v>
      </c>
      <c r="H1641" s="166" t="s">
        <v>8851</v>
      </c>
      <c r="I1641" s="166" t="s">
        <v>2524</v>
      </c>
      <c r="J1641" s="166" t="s">
        <v>3096</v>
      </c>
      <c r="K1641" s="166" t="s">
        <v>2150</v>
      </c>
      <c r="L1641" s="166" t="s">
        <v>2524</v>
      </c>
      <c r="M1641" s="166">
        <v>142668</v>
      </c>
      <c r="N1641" s="166" t="str">
        <f>_xlfn.IFNA(VLOOKUP($C1641,'20201102 Property'!C:C,1,FALSE),"FR")</f>
        <v>FR</v>
      </c>
    </row>
    <row r="1642" spans="1:14" x14ac:dyDescent="0.45">
      <c r="A1642" s="166" t="s">
        <v>3093</v>
      </c>
      <c r="B1642" s="166" t="s">
        <v>7044</v>
      </c>
      <c r="C1642" s="166" t="s">
        <v>3094</v>
      </c>
      <c r="D1642" s="166" t="s">
        <v>185</v>
      </c>
      <c r="E1642" s="166" t="s">
        <v>2524</v>
      </c>
      <c r="F1642" s="166" t="s">
        <v>2798</v>
      </c>
      <c r="G1642" s="166" t="s">
        <v>5449</v>
      </c>
      <c r="H1642" s="166" t="s">
        <v>2524</v>
      </c>
      <c r="I1642" s="166" t="s">
        <v>2524</v>
      </c>
      <c r="J1642" s="166" t="s">
        <v>3095</v>
      </c>
      <c r="K1642" s="166" t="s">
        <v>3093</v>
      </c>
      <c r="L1642" s="166" t="s">
        <v>2524</v>
      </c>
      <c r="M1642" s="166">
        <v>142680</v>
      </c>
      <c r="N1642" s="166" t="str">
        <f>_xlfn.IFNA(VLOOKUP($C1642,'20201102 Property'!C:C,1,FALSE),"FR")</f>
        <v>Kna bepaling</v>
      </c>
    </row>
    <row r="1643" spans="1:14" x14ac:dyDescent="0.45">
      <c r="A1643" s="166" t="s">
        <v>216</v>
      </c>
      <c r="B1643" s="166" t="s">
        <v>7045</v>
      </c>
      <c r="C1643" s="166" t="s">
        <v>1562</v>
      </c>
      <c r="D1643" s="166" t="s">
        <v>185</v>
      </c>
      <c r="E1643" s="166" t="s">
        <v>2524</v>
      </c>
      <c r="F1643" s="166" t="s">
        <v>2798</v>
      </c>
      <c r="G1643" s="166" t="s">
        <v>2524</v>
      </c>
      <c r="H1643" s="166" t="s">
        <v>8852</v>
      </c>
      <c r="I1643" s="166" t="s">
        <v>2524</v>
      </c>
      <c r="J1643" s="166" t="s">
        <v>1970</v>
      </c>
      <c r="K1643" s="166" t="s">
        <v>216</v>
      </c>
      <c r="L1643" s="166" t="s">
        <v>2524</v>
      </c>
      <c r="M1643" s="166">
        <v>3100075</v>
      </c>
      <c r="N1643" s="166" t="str">
        <f>_xlfn.IFNA(VLOOKUP($C1643,'20201102 Property'!C:C,1,FALSE),"FR")</f>
        <v>Kna genotype (Knops)</v>
      </c>
    </row>
    <row r="1644" spans="1:14" x14ac:dyDescent="0.45">
      <c r="A1644" s="166" t="s">
        <v>1476</v>
      </c>
      <c r="B1644" s="166" t="s">
        <v>7046</v>
      </c>
      <c r="C1644" s="166" t="s">
        <v>1563</v>
      </c>
      <c r="D1644" s="166" t="s">
        <v>185</v>
      </c>
      <c r="E1644" s="166" t="s">
        <v>2524</v>
      </c>
      <c r="F1644" s="166" t="s">
        <v>2798</v>
      </c>
      <c r="G1644" s="166" t="s">
        <v>2524</v>
      </c>
      <c r="H1644" s="166" t="s">
        <v>8852</v>
      </c>
      <c r="I1644" s="166" t="s">
        <v>2524</v>
      </c>
      <c r="J1644" s="166" t="s">
        <v>1971</v>
      </c>
      <c r="K1644" s="166" t="s">
        <v>1476</v>
      </c>
      <c r="L1644" s="166" t="s">
        <v>2524</v>
      </c>
      <c r="M1644" s="166">
        <v>3225775</v>
      </c>
      <c r="N1644" s="166" t="str">
        <f>_xlfn.IFNA(VLOOKUP($C1644,'20201102 Property'!C:C,1,FALSE),"FR")</f>
        <v>Kna conclusie fenotype (Knops)</v>
      </c>
    </row>
    <row r="1645" spans="1:14" x14ac:dyDescent="0.45">
      <c r="A1645" s="166" t="s">
        <v>217</v>
      </c>
      <c r="B1645" s="166" t="s">
        <v>7047</v>
      </c>
      <c r="C1645" s="166" t="s">
        <v>1564</v>
      </c>
      <c r="D1645" s="166" t="s">
        <v>185</v>
      </c>
      <c r="E1645" s="166" t="s">
        <v>2524</v>
      </c>
      <c r="F1645" s="166" t="s">
        <v>2798</v>
      </c>
      <c r="G1645" s="166" t="s">
        <v>2524</v>
      </c>
      <c r="H1645" s="166" t="s">
        <v>8852</v>
      </c>
      <c r="I1645" s="166" t="s">
        <v>2524</v>
      </c>
      <c r="J1645" s="166" t="s">
        <v>1972</v>
      </c>
      <c r="K1645" s="166" t="s">
        <v>217</v>
      </c>
      <c r="L1645" s="166" t="s">
        <v>2524</v>
      </c>
      <c r="M1645" s="166">
        <v>3100099</v>
      </c>
      <c r="N1645" s="166" t="str">
        <f>_xlfn.IFNA(VLOOKUP($C1645,'20201102 Property'!C:C,1,FALSE),"FR")</f>
        <v>Knb genotype (Knops)</v>
      </c>
    </row>
    <row r="1646" spans="1:14" x14ac:dyDescent="0.45">
      <c r="A1646" s="166" t="s">
        <v>1477</v>
      </c>
      <c r="B1646" s="166" t="s">
        <v>7048</v>
      </c>
      <c r="C1646" s="166" t="s">
        <v>1565</v>
      </c>
      <c r="D1646" s="166" t="s">
        <v>185</v>
      </c>
      <c r="E1646" s="166" t="s">
        <v>2524</v>
      </c>
      <c r="F1646" s="166" t="s">
        <v>2798</v>
      </c>
      <c r="G1646" s="166" t="s">
        <v>2524</v>
      </c>
      <c r="H1646" s="166" t="s">
        <v>8852</v>
      </c>
      <c r="I1646" s="166" t="s">
        <v>2524</v>
      </c>
      <c r="J1646" s="166" t="s">
        <v>1973</v>
      </c>
      <c r="K1646" s="166" t="s">
        <v>1477</v>
      </c>
      <c r="L1646" s="166" t="s">
        <v>2524</v>
      </c>
      <c r="M1646" s="166">
        <v>3225780</v>
      </c>
      <c r="N1646" s="166" t="str">
        <f>_xlfn.IFNA(VLOOKUP($C1646,'20201102 Property'!C:C,1,FALSE),"FR")</f>
        <v>Knb conclusie fenotype (Knops)</v>
      </c>
    </row>
    <row r="1647" spans="1:14" hidden="1" x14ac:dyDescent="0.45">
      <c r="A1647" s="166" t="s">
        <v>2122</v>
      </c>
      <c r="B1647" s="166" t="s">
        <v>2122</v>
      </c>
      <c r="C1647" s="166" t="s">
        <v>5042</v>
      </c>
      <c r="D1647" s="166" t="s">
        <v>185</v>
      </c>
      <c r="E1647" s="166" t="s">
        <v>2524</v>
      </c>
      <c r="F1647" s="166" t="s">
        <v>2798</v>
      </c>
      <c r="G1647" s="166" t="s">
        <v>5449</v>
      </c>
      <c r="H1647" s="166" t="s">
        <v>8852</v>
      </c>
      <c r="I1647" s="166" t="s">
        <v>2524</v>
      </c>
      <c r="J1647" s="166" t="s">
        <v>2955</v>
      </c>
      <c r="K1647" s="166" t="s">
        <v>2122</v>
      </c>
      <c r="L1647" s="166" t="s">
        <v>2524</v>
      </c>
      <c r="M1647" s="166">
        <v>3148</v>
      </c>
      <c r="N1647" s="166" t="str">
        <f>_xlfn.IFNA(VLOOKUP($C1647,'20201102 Property'!C:C,1,FALSE),"FR")</f>
        <v>FR</v>
      </c>
    </row>
    <row r="1648" spans="1:14" x14ac:dyDescent="0.45">
      <c r="A1648" s="166" t="s">
        <v>2951</v>
      </c>
      <c r="B1648" s="166" t="s">
        <v>7049</v>
      </c>
      <c r="C1648" s="166" t="s">
        <v>2952</v>
      </c>
      <c r="D1648" s="166" t="s">
        <v>185</v>
      </c>
      <c r="E1648" s="166" t="s">
        <v>2524</v>
      </c>
      <c r="F1648" s="166" t="s">
        <v>2798</v>
      </c>
      <c r="G1648" s="166" t="s">
        <v>5449</v>
      </c>
      <c r="H1648" s="166" t="s">
        <v>2524</v>
      </c>
      <c r="I1648" s="166" t="s">
        <v>2524</v>
      </c>
      <c r="J1648" s="166" t="s">
        <v>2953</v>
      </c>
      <c r="K1648" s="166" t="s">
        <v>2951</v>
      </c>
      <c r="L1648" s="166" t="s">
        <v>2524</v>
      </c>
      <c r="M1648" s="166">
        <v>3244</v>
      </c>
      <c r="N1648" s="166" t="str">
        <f>_xlfn.IFNA(VLOOKUP($C1648,'20201102 Property'!C:C,1,FALSE),"FR")</f>
        <v>kpa bepaling</v>
      </c>
    </row>
    <row r="1649" spans="1:14" x14ac:dyDescent="0.45">
      <c r="A1649" s="166" t="s">
        <v>231</v>
      </c>
      <c r="B1649" s="166" t="s">
        <v>7050</v>
      </c>
      <c r="C1649" s="166" t="s">
        <v>1505</v>
      </c>
      <c r="D1649" s="166" t="s">
        <v>185</v>
      </c>
      <c r="E1649" s="166" t="s">
        <v>2524</v>
      </c>
      <c r="F1649" s="166" t="s">
        <v>2798</v>
      </c>
      <c r="G1649" s="166" t="s">
        <v>2524</v>
      </c>
      <c r="H1649" s="166" t="s">
        <v>8852</v>
      </c>
      <c r="I1649" s="166" t="s">
        <v>2524</v>
      </c>
      <c r="J1649" s="166" t="s">
        <v>8000</v>
      </c>
      <c r="K1649" s="166" t="s">
        <v>231</v>
      </c>
      <c r="L1649" s="166" t="s">
        <v>2524</v>
      </c>
      <c r="M1649" s="166">
        <v>3103066</v>
      </c>
      <c r="N1649" s="166" t="str">
        <f>_xlfn.IFNA(VLOOKUP($C1649,'20201102 Property'!C:C,1,FALSE),"FR")</f>
        <v>Kpa genotype (Kell)</v>
      </c>
    </row>
    <row r="1650" spans="1:14" x14ac:dyDescent="0.45">
      <c r="A1650" s="166" t="s">
        <v>1444</v>
      </c>
      <c r="B1650" s="166" t="s">
        <v>7051</v>
      </c>
      <c r="C1650" s="166" t="s">
        <v>1506</v>
      </c>
      <c r="D1650" s="166" t="s">
        <v>185</v>
      </c>
      <c r="E1650" s="166" t="s">
        <v>2524</v>
      </c>
      <c r="F1650" s="166" t="s">
        <v>2798</v>
      </c>
      <c r="G1650" s="166" t="s">
        <v>2524</v>
      </c>
      <c r="H1650" s="166" t="s">
        <v>8852</v>
      </c>
      <c r="I1650" s="166" t="s">
        <v>2524</v>
      </c>
      <c r="J1650" s="166" t="s">
        <v>8001</v>
      </c>
      <c r="K1650" s="166" t="s">
        <v>1444</v>
      </c>
      <c r="L1650" s="166" t="s">
        <v>2524</v>
      </c>
      <c r="M1650" s="166">
        <v>3225210</v>
      </c>
      <c r="N1650" s="166" t="str">
        <f>_xlfn.IFNA(VLOOKUP($C1650,'20201102 Property'!C:C,1,FALSE),"FR")</f>
        <v>Kpa conclusie fenotype (Kell)</v>
      </c>
    </row>
    <row r="1651" spans="1:14" hidden="1" x14ac:dyDescent="0.45">
      <c r="A1651" s="166" t="s">
        <v>2123</v>
      </c>
      <c r="B1651" s="166" t="s">
        <v>2123</v>
      </c>
      <c r="C1651" s="166" t="s">
        <v>5043</v>
      </c>
      <c r="D1651" s="166" t="s">
        <v>185</v>
      </c>
      <c r="E1651" s="166" t="s">
        <v>2524</v>
      </c>
      <c r="F1651" s="166" t="s">
        <v>2798</v>
      </c>
      <c r="G1651" s="166" t="s">
        <v>5449</v>
      </c>
      <c r="H1651" s="166" t="s">
        <v>8852</v>
      </c>
      <c r="I1651" s="166" t="s">
        <v>2524</v>
      </c>
      <c r="J1651" s="166" t="s">
        <v>2960</v>
      </c>
      <c r="K1651" s="166" t="s">
        <v>2123</v>
      </c>
      <c r="L1651" s="166" t="s">
        <v>2524</v>
      </c>
      <c r="M1651" s="166">
        <v>3151</v>
      </c>
      <c r="N1651" s="166" t="str">
        <f>_xlfn.IFNA(VLOOKUP($C1651,'20201102 Property'!C:C,1,FALSE),"FR")</f>
        <v>FR</v>
      </c>
    </row>
    <row r="1652" spans="1:14" x14ac:dyDescent="0.45">
      <c r="A1652" s="166" t="s">
        <v>2956</v>
      </c>
      <c r="B1652" s="166" t="s">
        <v>7052</v>
      </c>
      <c r="C1652" s="166" t="s">
        <v>2957</v>
      </c>
      <c r="D1652" s="166" t="s">
        <v>185</v>
      </c>
      <c r="E1652" s="166" t="s">
        <v>2524</v>
      </c>
      <c r="F1652" s="166" t="s">
        <v>2798</v>
      </c>
      <c r="G1652" s="166" t="s">
        <v>5449</v>
      </c>
      <c r="H1652" s="166" t="s">
        <v>2524</v>
      </c>
      <c r="I1652" s="166" t="s">
        <v>2524</v>
      </c>
      <c r="J1652" s="166" t="s">
        <v>2958</v>
      </c>
      <c r="K1652" s="166" t="s">
        <v>2956</v>
      </c>
      <c r="L1652" s="166" t="s">
        <v>2524</v>
      </c>
      <c r="M1652" s="166">
        <v>3247</v>
      </c>
      <c r="N1652" s="166" t="str">
        <f>_xlfn.IFNA(VLOOKUP($C1652,'20201102 Property'!C:C,1,FALSE),"FR")</f>
        <v>kpb bepaling</v>
      </c>
    </row>
    <row r="1653" spans="1:14" x14ac:dyDescent="0.45">
      <c r="A1653" s="166" t="s">
        <v>232</v>
      </c>
      <c r="B1653" s="166" t="s">
        <v>7053</v>
      </c>
      <c r="C1653" s="166" t="s">
        <v>1507</v>
      </c>
      <c r="D1653" s="166" t="s">
        <v>185</v>
      </c>
      <c r="E1653" s="166" t="s">
        <v>2524</v>
      </c>
      <c r="F1653" s="166" t="s">
        <v>2798</v>
      </c>
      <c r="G1653" s="166" t="s">
        <v>2524</v>
      </c>
      <c r="H1653" s="166" t="s">
        <v>8852</v>
      </c>
      <c r="I1653" s="166" t="s">
        <v>2524</v>
      </c>
      <c r="J1653" s="166" t="s">
        <v>8002</v>
      </c>
      <c r="K1653" s="166" t="s">
        <v>232</v>
      </c>
      <c r="L1653" s="166" t="s">
        <v>2524</v>
      </c>
      <c r="M1653" s="166">
        <v>3103129</v>
      </c>
      <c r="N1653" s="166" t="str">
        <f>_xlfn.IFNA(VLOOKUP($C1653,'20201102 Property'!C:C,1,FALSE),"FR")</f>
        <v>Kpb genotype (Kell)</v>
      </c>
    </row>
    <row r="1654" spans="1:14" x14ac:dyDescent="0.45">
      <c r="A1654" s="166" t="s">
        <v>1445</v>
      </c>
      <c r="B1654" s="166" t="s">
        <v>7054</v>
      </c>
      <c r="C1654" s="166" t="s">
        <v>1508</v>
      </c>
      <c r="D1654" s="166" t="s">
        <v>185</v>
      </c>
      <c r="E1654" s="166" t="s">
        <v>2524</v>
      </c>
      <c r="F1654" s="166" t="s">
        <v>2798</v>
      </c>
      <c r="G1654" s="166" t="s">
        <v>2524</v>
      </c>
      <c r="H1654" s="166" t="s">
        <v>8852</v>
      </c>
      <c r="I1654" s="166" t="s">
        <v>2524</v>
      </c>
      <c r="J1654" s="166" t="s">
        <v>8003</v>
      </c>
      <c r="K1654" s="166" t="s">
        <v>1445</v>
      </c>
      <c r="L1654" s="166" t="s">
        <v>2524</v>
      </c>
      <c r="M1654" s="166">
        <v>3225219</v>
      </c>
      <c r="N1654" s="166" t="str">
        <f>_xlfn.IFNA(VLOOKUP($C1654,'20201102 Property'!C:C,1,FALSE),"FR")</f>
        <v>Kpb conclusie fenotype (Kell)</v>
      </c>
    </row>
    <row r="1655" spans="1:14" x14ac:dyDescent="0.45">
      <c r="A1655" s="166" t="s">
        <v>233</v>
      </c>
      <c r="B1655" s="166" t="s">
        <v>7055</v>
      </c>
      <c r="C1655" s="166" t="s">
        <v>1509</v>
      </c>
      <c r="D1655" s="166" t="s">
        <v>185</v>
      </c>
      <c r="E1655" s="166" t="s">
        <v>2524</v>
      </c>
      <c r="F1655" s="166" t="s">
        <v>2798</v>
      </c>
      <c r="G1655" s="166" t="s">
        <v>2524</v>
      </c>
      <c r="H1655" s="166" t="s">
        <v>2524</v>
      </c>
      <c r="I1655" s="166" t="s">
        <v>2524</v>
      </c>
      <c r="J1655" s="166" t="s">
        <v>1918</v>
      </c>
      <c r="K1655" s="166" t="s">
        <v>233</v>
      </c>
      <c r="L1655" s="166" t="s">
        <v>2524</v>
      </c>
      <c r="M1655" s="166">
        <v>3103135</v>
      </c>
      <c r="N1655" s="166" t="str">
        <f>_xlfn.IFNA(VLOOKUP($C1655,'20201102 Property'!C:C,1,FALSE),"FR")</f>
        <v>Kpc genotype (Kell)</v>
      </c>
    </row>
    <row r="1656" spans="1:14" x14ac:dyDescent="0.45">
      <c r="A1656" s="166" t="s">
        <v>1446</v>
      </c>
      <c r="B1656" s="166" t="s">
        <v>7056</v>
      </c>
      <c r="C1656" s="166" t="s">
        <v>1510</v>
      </c>
      <c r="D1656" s="166" t="s">
        <v>185</v>
      </c>
      <c r="E1656" s="166" t="s">
        <v>2524</v>
      </c>
      <c r="F1656" s="166" t="s">
        <v>2798</v>
      </c>
      <c r="G1656" s="166" t="s">
        <v>2524</v>
      </c>
      <c r="H1656" s="166" t="s">
        <v>2524</v>
      </c>
      <c r="I1656" s="166" t="s">
        <v>2524</v>
      </c>
      <c r="J1656" s="166" t="s">
        <v>1919</v>
      </c>
      <c r="K1656" s="166" t="s">
        <v>1446</v>
      </c>
      <c r="L1656" s="166" t="s">
        <v>2524</v>
      </c>
      <c r="M1656" s="166">
        <v>3225233</v>
      </c>
      <c r="N1656" s="166" t="str">
        <f>_xlfn.IFNA(VLOOKUP($C1656,'20201102 Property'!C:C,1,FALSE),"FR")</f>
        <v>Kpc conclusie fenotype (Kell)</v>
      </c>
    </row>
    <row r="1657" spans="1:14" x14ac:dyDescent="0.45">
      <c r="A1657" s="166" t="s">
        <v>5044</v>
      </c>
      <c r="B1657" s="166" t="s">
        <v>5044</v>
      </c>
      <c r="C1657" s="166" t="s">
        <v>7057</v>
      </c>
      <c r="D1657" s="166" t="s">
        <v>185</v>
      </c>
      <c r="E1657" s="166" t="s">
        <v>2524</v>
      </c>
      <c r="F1657" s="166" t="s">
        <v>366</v>
      </c>
      <c r="G1657" s="166" t="s">
        <v>2524</v>
      </c>
      <c r="H1657" s="166" t="s">
        <v>2524</v>
      </c>
      <c r="I1657" s="166" t="s">
        <v>2524</v>
      </c>
      <c r="J1657" s="166" t="s">
        <v>2524</v>
      </c>
      <c r="K1657" s="166" t="s">
        <v>5044</v>
      </c>
      <c r="L1657" s="166" t="s">
        <v>2524</v>
      </c>
      <c r="M1657" s="166">
        <v>10193</v>
      </c>
      <c r="N1657" s="166" t="str">
        <f>_xlfn.IFNA(VLOOKUP($C1657,'20201102 Property'!C:C,1,FALSE),"FR")</f>
        <v>Kruispr.1, 2e station</v>
      </c>
    </row>
    <row r="1658" spans="1:14" x14ac:dyDescent="0.45">
      <c r="A1658" s="166" t="s">
        <v>5045</v>
      </c>
      <c r="B1658" s="166" t="s">
        <v>5045</v>
      </c>
      <c r="C1658" s="166" t="s">
        <v>7058</v>
      </c>
      <c r="D1658" s="166" t="s">
        <v>185</v>
      </c>
      <c r="E1658" s="166" t="s">
        <v>2524</v>
      </c>
      <c r="F1658" s="166" t="s">
        <v>366</v>
      </c>
      <c r="G1658" s="166" t="s">
        <v>2524</v>
      </c>
      <c r="H1658" s="166" t="s">
        <v>2524</v>
      </c>
      <c r="I1658" s="166" t="s">
        <v>2524</v>
      </c>
      <c r="J1658" s="166" t="s">
        <v>2524</v>
      </c>
      <c r="K1658" s="166" t="s">
        <v>5045</v>
      </c>
      <c r="L1658" s="166" t="s">
        <v>2524</v>
      </c>
      <c r="M1658" s="166">
        <v>88564</v>
      </c>
      <c r="N1658" s="166" t="str">
        <f>_xlfn.IFNA(VLOOKUP($C1658,'20201102 Property'!C:C,1,FALSE),"FR")</f>
        <v>kruismonster voor lymfocytaire kruisproef op orgaan/beenmerg/B en T cellen</v>
      </c>
    </row>
    <row r="1659" spans="1:14" x14ac:dyDescent="0.45">
      <c r="A1659" s="166" t="s">
        <v>3327</v>
      </c>
      <c r="B1659" s="166" t="s">
        <v>7059</v>
      </c>
      <c r="C1659" s="166" t="s">
        <v>3328</v>
      </c>
      <c r="D1659" s="166" t="s">
        <v>185</v>
      </c>
      <c r="F1659" s="166" t="s">
        <v>2798</v>
      </c>
      <c r="G1659" s="166" t="s">
        <v>5936</v>
      </c>
      <c r="H1659" s="166" t="s">
        <v>2524</v>
      </c>
      <c r="I1659" s="166" t="s">
        <v>2524</v>
      </c>
      <c r="J1659" s="166" t="s">
        <v>3329</v>
      </c>
      <c r="K1659" s="166" t="s">
        <v>7060</v>
      </c>
      <c r="L1659" s="166" t="s">
        <v>2524</v>
      </c>
      <c r="M1659" s="166">
        <v>1362</v>
      </c>
      <c r="N1659" s="166" t="str">
        <f>_xlfn.IFNA(VLOOKUP($C1659,'20201102 Property'!C:C,1,FALSE),"FR")</f>
        <v>Resultaat kruisproef</v>
      </c>
    </row>
    <row r="1660" spans="1:14" x14ac:dyDescent="0.45">
      <c r="A1660" s="166" t="s">
        <v>5046</v>
      </c>
      <c r="B1660" s="166" t="s">
        <v>7061</v>
      </c>
      <c r="C1660" s="166" t="s">
        <v>7061</v>
      </c>
      <c r="D1660" s="166" t="s">
        <v>1357</v>
      </c>
      <c r="E1660" s="166" t="s">
        <v>2524</v>
      </c>
      <c r="F1660" s="166" t="s">
        <v>366</v>
      </c>
      <c r="G1660" s="166" t="s">
        <v>5936</v>
      </c>
      <c r="H1660" s="166" t="s">
        <v>2524</v>
      </c>
      <c r="I1660" s="166" t="s">
        <v>2524</v>
      </c>
      <c r="J1660" s="166" t="s">
        <v>2524</v>
      </c>
      <c r="K1660" s="166" t="s">
        <v>5046</v>
      </c>
      <c r="L1660" s="166" t="s">
        <v>2524</v>
      </c>
      <c r="M1660" s="166">
        <v>2572</v>
      </c>
      <c r="N1660" s="166" t="str">
        <f>_xlfn.IFNA(VLOOKUP($C1660,'20201102 Property'!C:C,1,FALSE),"FR")</f>
        <v>kruisproef 10</v>
      </c>
    </row>
    <row r="1661" spans="1:14" x14ac:dyDescent="0.45">
      <c r="A1661" s="166" t="s">
        <v>5047</v>
      </c>
      <c r="B1661" s="166" t="s">
        <v>7062</v>
      </c>
      <c r="C1661" s="166" t="s">
        <v>7062</v>
      </c>
      <c r="D1661" s="166" t="s">
        <v>1357</v>
      </c>
      <c r="E1661" s="166" t="s">
        <v>2524</v>
      </c>
      <c r="F1661" s="166" t="s">
        <v>366</v>
      </c>
      <c r="G1661" s="166" t="s">
        <v>5936</v>
      </c>
      <c r="H1661" s="166" t="s">
        <v>2524</v>
      </c>
      <c r="I1661" s="166" t="s">
        <v>2524</v>
      </c>
      <c r="J1661" s="166" t="s">
        <v>2524</v>
      </c>
      <c r="K1661" s="166" t="s">
        <v>5047</v>
      </c>
      <c r="L1661" s="166" t="s">
        <v>2524</v>
      </c>
      <c r="M1661" s="166">
        <v>2575</v>
      </c>
      <c r="N1661" s="166" t="str">
        <f>_xlfn.IFNA(VLOOKUP($C1661,'20201102 Property'!C:C,1,FALSE),"FR")</f>
        <v>kruisproef 11</v>
      </c>
    </row>
    <row r="1662" spans="1:14" x14ac:dyDescent="0.45">
      <c r="A1662" s="166" t="s">
        <v>5048</v>
      </c>
      <c r="B1662" s="166" t="s">
        <v>7063</v>
      </c>
      <c r="C1662" s="166" t="s">
        <v>7063</v>
      </c>
      <c r="D1662" s="166" t="s">
        <v>1357</v>
      </c>
      <c r="E1662" s="166" t="s">
        <v>2524</v>
      </c>
      <c r="F1662" s="166" t="s">
        <v>366</v>
      </c>
      <c r="G1662" s="166" t="s">
        <v>5936</v>
      </c>
      <c r="H1662" s="166" t="s">
        <v>2524</v>
      </c>
      <c r="I1662" s="166" t="s">
        <v>2524</v>
      </c>
      <c r="J1662" s="166" t="s">
        <v>2524</v>
      </c>
      <c r="K1662" s="166" t="s">
        <v>5048</v>
      </c>
      <c r="L1662" s="166" t="s">
        <v>2524</v>
      </c>
      <c r="M1662" s="166">
        <v>2578</v>
      </c>
      <c r="N1662" s="166" t="str">
        <f>_xlfn.IFNA(VLOOKUP($C1662,'20201102 Property'!C:C,1,FALSE),"FR")</f>
        <v>kruisproef 12</v>
      </c>
    </row>
    <row r="1663" spans="1:14" x14ac:dyDescent="0.45">
      <c r="A1663" s="166" t="s">
        <v>5049</v>
      </c>
      <c r="B1663" s="166" t="s">
        <v>7064</v>
      </c>
      <c r="C1663" s="166" t="s">
        <v>7064</v>
      </c>
      <c r="D1663" s="166" t="s">
        <v>1357</v>
      </c>
      <c r="E1663" s="166" t="s">
        <v>2524</v>
      </c>
      <c r="F1663" s="166" t="s">
        <v>366</v>
      </c>
      <c r="G1663" s="166" t="s">
        <v>5936</v>
      </c>
      <c r="H1663" s="166" t="s">
        <v>2524</v>
      </c>
      <c r="I1663" s="166" t="s">
        <v>2524</v>
      </c>
      <c r="J1663" s="166" t="s">
        <v>2524</v>
      </c>
      <c r="K1663" s="166" t="s">
        <v>5049</v>
      </c>
      <c r="L1663" s="166" t="s">
        <v>2524</v>
      </c>
      <c r="M1663" s="166">
        <v>2581</v>
      </c>
      <c r="N1663" s="166" t="str">
        <f>_xlfn.IFNA(VLOOKUP($C1663,'20201102 Property'!C:C,1,FALSE),"FR")</f>
        <v>kruisproef 13</v>
      </c>
    </row>
    <row r="1664" spans="1:14" x14ac:dyDescent="0.45">
      <c r="A1664" s="166" t="s">
        <v>5050</v>
      </c>
      <c r="B1664" s="166" t="s">
        <v>7065</v>
      </c>
      <c r="C1664" s="166" t="s">
        <v>7065</v>
      </c>
      <c r="D1664" s="166" t="s">
        <v>1357</v>
      </c>
      <c r="E1664" s="166" t="s">
        <v>2524</v>
      </c>
      <c r="F1664" s="166" t="s">
        <v>366</v>
      </c>
      <c r="G1664" s="166" t="s">
        <v>5936</v>
      </c>
      <c r="H1664" s="166" t="s">
        <v>2524</v>
      </c>
      <c r="I1664" s="166" t="s">
        <v>2524</v>
      </c>
      <c r="J1664" s="166" t="s">
        <v>2524</v>
      </c>
      <c r="K1664" s="166" t="s">
        <v>5050</v>
      </c>
      <c r="L1664" s="166" t="s">
        <v>2524</v>
      </c>
      <c r="M1664" s="166">
        <v>2584</v>
      </c>
      <c r="N1664" s="166" t="str">
        <f>_xlfn.IFNA(VLOOKUP($C1664,'20201102 Property'!C:C,1,FALSE),"FR")</f>
        <v>kruisproef 14</v>
      </c>
    </row>
    <row r="1665" spans="1:14" x14ac:dyDescent="0.45">
      <c r="A1665" s="166" t="s">
        <v>5051</v>
      </c>
      <c r="B1665" s="166" t="s">
        <v>7066</v>
      </c>
      <c r="C1665" s="166" t="s">
        <v>7066</v>
      </c>
      <c r="D1665" s="166" t="s">
        <v>1357</v>
      </c>
      <c r="E1665" s="166" t="s">
        <v>2524</v>
      </c>
      <c r="F1665" s="166" t="s">
        <v>366</v>
      </c>
      <c r="G1665" s="166" t="s">
        <v>5936</v>
      </c>
      <c r="H1665" s="166" t="s">
        <v>2524</v>
      </c>
      <c r="I1665" s="166" t="s">
        <v>2524</v>
      </c>
      <c r="J1665" s="166" t="s">
        <v>2524</v>
      </c>
      <c r="K1665" s="166" t="s">
        <v>5051</v>
      </c>
      <c r="L1665" s="166" t="s">
        <v>2524</v>
      </c>
      <c r="M1665" s="166">
        <v>2587</v>
      </c>
      <c r="N1665" s="166" t="str">
        <f>_xlfn.IFNA(VLOOKUP($C1665,'20201102 Property'!C:C,1,FALSE),"FR")</f>
        <v>kruisproef 15</v>
      </c>
    </row>
    <row r="1666" spans="1:14" x14ac:dyDescent="0.45">
      <c r="A1666" s="166" t="s">
        <v>5052</v>
      </c>
      <c r="B1666" s="166" t="s">
        <v>7067</v>
      </c>
      <c r="C1666" s="166" t="s">
        <v>7067</v>
      </c>
      <c r="D1666" s="166" t="s">
        <v>1357</v>
      </c>
      <c r="E1666" s="166" t="s">
        <v>2524</v>
      </c>
      <c r="F1666" s="166" t="s">
        <v>366</v>
      </c>
      <c r="G1666" s="166" t="s">
        <v>5936</v>
      </c>
      <c r="H1666" s="166" t="s">
        <v>2524</v>
      </c>
      <c r="I1666" s="166" t="s">
        <v>2524</v>
      </c>
      <c r="J1666" s="166" t="s">
        <v>2524</v>
      </c>
      <c r="K1666" s="166" t="s">
        <v>5052</v>
      </c>
      <c r="L1666" s="166" t="s">
        <v>2524</v>
      </c>
      <c r="M1666" s="166">
        <v>2590</v>
      </c>
      <c r="N1666" s="166" t="str">
        <f>_xlfn.IFNA(VLOOKUP($C1666,'20201102 Property'!C:C,1,FALSE),"FR")</f>
        <v>kruisproef 16</v>
      </c>
    </row>
    <row r="1667" spans="1:14" x14ac:dyDescent="0.45">
      <c r="A1667" s="166" t="s">
        <v>5053</v>
      </c>
      <c r="B1667" s="166" t="s">
        <v>7068</v>
      </c>
      <c r="C1667" s="166" t="s">
        <v>7068</v>
      </c>
      <c r="D1667" s="166" t="s">
        <v>1357</v>
      </c>
      <c r="E1667" s="166" t="s">
        <v>2524</v>
      </c>
      <c r="F1667" s="166" t="s">
        <v>366</v>
      </c>
      <c r="G1667" s="166" t="s">
        <v>5936</v>
      </c>
      <c r="H1667" s="166" t="s">
        <v>2524</v>
      </c>
      <c r="I1667" s="166" t="s">
        <v>2524</v>
      </c>
      <c r="J1667" s="166" t="s">
        <v>2524</v>
      </c>
      <c r="K1667" s="166" t="s">
        <v>5053</v>
      </c>
      <c r="L1667" s="166" t="s">
        <v>2524</v>
      </c>
      <c r="M1667" s="166">
        <v>2593</v>
      </c>
      <c r="N1667" s="166" t="str">
        <f>_xlfn.IFNA(VLOOKUP($C1667,'20201102 Property'!C:C,1,FALSE),"FR")</f>
        <v>kruisproef 17</v>
      </c>
    </row>
    <row r="1668" spans="1:14" x14ac:dyDescent="0.45">
      <c r="A1668" s="166" t="s">
        <v>5054</v>
      </c>
      <c r="B1668" s="166" t="s">
        <v>7069</v>
      </c>
      <c r="C1668" s="166" t="s">
        <v>7069</v>
      </c>
      <c r="D1668" s="166" t="s">
        <v>1357</v>
      </c>
      <c r="E1668" s="166" t="s">
        <v>2524</v>
      </c>
      <c r="F1668" s="166" t="s">
        <v>366</v>
      </c>
      <c r="G1668" s="166" t="s">
        <v>5936</v>
      </c>
      <c r="H1668" s="166" t="s">
        <v>2524</v>
      </c>
      <c r="I1668" s="166" t="s">
        <v>2524</v>
      </c>
      <c r="J1668" s="166" t="s">
        <v>2524</v>
      </c>
      <c r="K1668" s="166" t="s">
        <v>5054</v>
      </c>
      <c r="L1668" s="166" t="s">
        <v>2524</v>
      </c>
      <c r="M1668" s="166">
        <v>2596</v>
      </c>
      <c r="N1668" s="166" t="str">
        <f>_xlfn.IFNA(VLOOKUP($C1668,'20201102 Property'!C:C,1,FALSE),"FR")</f>
        <v>kruisproef 18</v>
      </c>
    </row>
    <row r="1669" spans="1:14" x14ac:dyDescent="0.45">
      <c r="A1669" s="166" t="s">
        <v>5055</v>
      </c>
      <c r="B1669" s="166" t="s">
        <v>7070</v>
      </c>
      <c r="C1669" s="166" t="s">
        <v>7070</v>
      </c>
      <c r="D1669" s="166" t="s">
        <v>1357</v>
      </c>
      <c r="E1669" s="166" t="s">
        <v>2524</v>
      </c>
      <c r="F1669" s="166" t="s">
        <v>366</v>
      </c>
      <c r="G1669" s="166" t="s">
        <v>5936</v>
      </c>
      <c r="H1669" s="166" t="s">
        <v>2524</v>
      </c>
      <c r="I1669" s="166" t="s">
        <v>2524</v>
      </c>
      <c r="J1669" s="166" t="s">
        <v>2524</v>
      </c>
      <c r="K1669" s="166" t="s">
        <v>5055</v>
      </c>
      <c r="L1669" s="166" t="s">
        <v>2524</v>
      </c>
      <c r="M1669" s="166">
        <v>2599</v>
      </c>
      <c r="N1669" s="166" t="str">
        <f>_xlfn.IFNA(VLOOKUP($C1669,'20201102 Property'!C:C,1,FALSE),"FR")</f>
        <v>kruisproef 19</v>
      </c>
    </row>
    <row r="1670" spans="1:14" x14ac:dyDescent="0.45">
      <c r="A1670" s="166" t="s">
        <v>3339</v>
      </c>
      <c r="B1670" s="166" t="s">
        <v>7071</v>
      </c>
      <c r="C1670" s="166" t="s">
        <v>3340</v>
      </c>
      <c r="D1670" s="166" t="s">
        <v>185</v>
      </c>
      <c r="F1670" s="166" t="s">
        <v>2798</v>
      </c>
      <c r="G1670" s="166" t="s">
        <v>5936</v>
      </c>
      <c r="H1670" s="166" t="s">
        <v>2524</v>
      </c>
      <c r="I1670" s="166" t="s">
        <v>2524</v>
      </c>
      <c r="J1670" s="166" t="s">
        <v>3341</v>
      </c>
      <c r="K1670" s="166" t="s">
        <v>3339</v>
      </c>
      <c r="L1670" s="166" t="s">
        <v>2524</v>
      </c>
      <c r="M1670" s="166">
        <v>1396</v>
      </c>
      <c r="N1670" s="166" t="str">
        <f>_xlfn.IFNA(VLOOKUP($C1670,'20201102 Property'!C:C,1,FALSE),"FR")</f>
        <v>Kruisproef 2</v>
      </c>
    </row>
    <row r="1671" spans="1:14" x14ac:dyDescent="0.45">
      <c r="A1671" s="166" t="s">
        <v>5056</v>
      </c>
      <c r="B1671" s="166" t="s">
        <v>7072</v>
      </c>
      <c r="C1671" s="166" t="s">
        <v>7072</v>
      </c>
      <c r="D1671" s="166" t="s">
        <v>1357</v>
      </c>
      <c r="E1671" s="166" t="s">
        <v>2524</v>
      </c>
      <c r="F1671" s="166" t="s">
        <v>366</v>
      </c>
      <c r="G1671" s="166" t="s">
        <v>5936</v>
      </c>
      <c r="H1671" s="166" t="s">
        <v>2524</v>
      </c>
      <c r="I1671" s="166" t="s">
        <v>2524</v>
      </c>
      <c r="J1671" s="166" t="s">
        <v>2524</v>
      </c>
      <c r="K1671" s="166" t="s">
        <v>5056</v>
      </c>
      <c r="L1671" s="166" t="s">
        <v>2524</v>
      </c>
      <c r="M1671" s="166">
        <v>2602</v>
      </c>
      <c r="N1671" s="166" t="str">
        <f>_xlfn.IFNA(VLOOKUP($C1671,'20201102 Property'!C:C,1,FALSE),"FR")</f>
        <v>kruisproef 20</v>
      </c>
    </row>
    <row r="1672" spans="1:14" x14ac:dyDescent="0.45">
      <c r="A1672" s="166" t="s">
        <v>5057</v>
      </c>
      <c r="B1672" s="166" t="s">
        <v>7073</v>
      </c>
      <c r="C1672" s="166" t="s">
        <v>7073</v>
      </c>
      <c r="D1672" s="166" t="s">
        <v>1357</v>
      </c>
      <c r="E1672" s="166" t="s">
        <v>2524</v>
      </c>
      <c r="F1672" s="166" t="s">
        <v>366</v>
      </c>
      <c r="G1672" s="166" t="s">
        <v>5936</v>
      </c>
      <c r="H1672" s="166" t="s">
        <v>2524</v>
      </c>
      <c r="I1672" s="166" t="s">
        <v>2524</v>
      </c>
      <c r="J1672" s="166" t="s">
        <v>2524</v>
      </c>
      <c r="K1672" s="166" t="s">
        <v>5057</v>
      </c>
      <c r="L1672" s="166" t="s">
        <v>2524</v>
      </c>
      <c r="M1672" s="166">
        <v>2605</v>
      </c>
      <c r="N1672" s="166" t="str">
        <f>_xlfn.IFNA(VLOOKUP($C1672,'20201102 Property'!C:C,1,FALSE),"FR")</f>
        <v>kruisproef 21</v>
      </c>
    </row>
    <row r="1673" spans="1:14" x14ac:dyDescent="0.45">
      <c r="A1673" s="166" t="s">
        <v>5058</v>
      </c>
      <c r="B1673" s="166" t="s">
        <v>7074</v>
      </c>
      <c r="C1673" s="166" t="s">
        <v>7074</v>
      </c>
      <c r="D1673" s="166" t="s">
        <v>1357</v>
      </c>
      <c r="E1673" s="166" t="s">
        <v>2524</v>
      </c>
      <c r="F1673" s="166" t="s">
        <v>366</v>
      </c>
      <c r="G1673" s="166" t="s">
        <v>5936</v>
      </c>
      <c r="H1673" s="166" t="s">
        <v>2524</v>
      </c>
      <c r="I1673" s="166" t="s">
        <v>2524</v>
      </c>
      <c r="J1673" s="166" t="s">
        <v>2524</v>
      </c>
      <c r="K1673" s="166" t="s">
        <v>5058</v>
      </c>
      <c r="L1673" s="166" t="s">
        <v>2524</v>
      </c>
      <c r="M1673" s="166">
        <v>2608</v>
      </c>
      <c r="N1673" s="166" t="str">
        <f>_xlfn.IFNA(VLOOKUP($C1673,'20201102 Property'!C:C,1,FALSE),"FR")</f>
        <v>kruisproef 22</v>
      </c>
    </row>
    <row r="1674" spans="1:14" x14ac:dyDescent="0.45">
      <c r="A1674" s="166" t="s">
        <v>5059</v>
      </c>
      <c r="B1674" s="166" t="s">
        <v>7075</v>
      </c>
      <c r="C1674" s="166" t="s">
        <v>7075</v>
      </c>
      <c r="D1674" s="166" t="s">
        <v>1357</v>
      </c>
      <c r="E1674" s="166" t="s">
        <v>2524</v>
      </c>
      <c r="F1674" s="166" t="s">
        <v>366</v>
      </c>
      <c r="G1674" s="166" t="s">
        <v>5936</v>
      </c>
      <c r="H1674" s="166" t="s">
        <v>2524</v>
      </c>
      <c r="I1674" s="166" t="s">
        <v>2524</v>
      </c>
      <c r="J1674" s="166" t="s">
        <v>2524</v>
      </c>
      <c r="K1674" s="166" t="s">
        <v>5059</v>
      </c>
      <c r="L1674" s="166" t="s">
        <v>2524</v>
      </c>
      <c r="M1674" s="166">
        <v>2611</v>
      </c>
      <c r="N1674" s="166" t="str">
        <f>_xlfn.IFNA(VLOOKUP($C1674,'20201102 Property'!C:C,1,FALSE),"FR")</f>
        <v>kruisproef 23</v>
      </c>
    </row>
    <row r="1675" spans="1:14" x14ac:dyDescent="0.45">
      <c r="A1675" s="166" t="s">
        <v>5060</v>
      </c>
      <c r="B1675" s="166" t="s">
        <v>7076</v>
      </c>
      <c r="C1675" s="166" t="s">
        <v>7076</v>
      </c>
      <c r="D1675" s="166" t="s">
        <v>1357</v>
      </c>
      <c r="E1675" s="166" t="s">
        <v>2524</v>
      </c>
      <c r="F1675" s="166" t="s">
        <v>366</v>
      </c>
      <c r="G1675" s="166" t="s">
        <v>5936</v>
      </c>
      <c r="H1675" s="166" t="s">
        <v>2524</v>
      </c>
      <c r="I1675" s="166" t="s">
        <v>2524</v>
      </c>
      <c r="J1675" s="166" t="s">
        <v>2524</v>
      </c>
      <c r="K1675" s="166" t="s">
        <v>5060</v>
      </c>
      <c r="L1675" s="166" t="s">
        <v>2524</v>
      </c>
      <c r="M1675" s="166">
        <v>2614</v>
      </c>
      <c r="N1675" s="166" t="str">
        <f>_xlfn.IFNA(VLOOKUP($C1675,'20201102 Property'!C:C,1,FALSE),"FR")</f>
        <v>kruisproef 24</v>
      </c>
    </row>
    <row r="1676" spans="1:14" x14ac:dyDescent="0.45">
      <c r="A1676" s="166" t="s">
        <v>5061</v>
      </c>
      <c r="B1676" s="166" t="s">
        <v>7077</v>
      </c>
      <c r="C1676" s="166" t="s">
        <v>7077</v>
      </c>
      <c r="D1676" s="166" t="s">
        <v>1357</v>
      </c>
      <c r="E1676" s="166" t="s">
        <v>2524</v>
      </c>
      <c r="F1676" s="166" t="s">
        <v>366</v>
      </c>
      <c r="G1676" s="166" t="s">
        <v>5936</v>
      </c>
      <c r="H1676" s="166" t="s">
        <v>2524</v>
      </c>
      <c r="I1676" s="166" t="s">
        <v>2524</v>
      </c>
      <c r="J1676" s="166" t="s">
        <v>2524</v>
      </c>
      <c r="K1676" s="166" t="s">
        <v>5061</v>
      </c>
      <c r="L1676" s="166" t="s">
        <v>2524</v>
      </c>
      <c r="M1676" s="166">
        <v>2617</v>
      </c>
      <c r="N1676" s="166" t="str">
        <f>_xlfn.IFNA(VLOOKUP($C1676,'20201102 Property'!C:C,1,FALSE),"FR")</f>
        <v>kruisproef 25</v>
      </c>
    </row>
    <row r="1677" spans="1:14" x14ac:dyDescent="0.45">
      <c r="A1677" s="166" t="s">
        <v>5062</v>
      </c>
      <c r="B1677" s="166" t="s">
        <v>7078</v>
      </c>
      <c r="C1677" s="166" t="s">
        <v>7078</v>
      </c>
      <c r="D1677" s="166" t="s">
        <v>1357</v>
      </c>
      <c r="E1677" s="166" t="s">
        <v>2524</v>
      </c>
      <c r="F1677" s="166" t="s">
        <v>366</v>
      </c>
      <c r="G1677" s="166" t="s">
        <v>5936</v>
      </c>
      <c r="H1677" s="166" t="s">
        <v>2524</v>
      </c>
      <c r="I1677" s="166" t="s">
        <v>2524</v>
      </c>
      <c r="J1677" s="166" t="s">
        <v>2524</v>
      </c>
      <c r="K1677" s="166" t="s">
        <v>5062</v>
      </c>
      <c r="L1677" s="166" t="s">
        <v>2524</v>
      </c>
      <c r="M1677" s="166">
        <v>2620</v>
      </c>
      <c r="N1677" s="166" t="str">
        <f>_xlfn.IFNA(VLOOKUP($C1677,'20201102 Property'!C:C,1,FALSE),"FR")</f>
        <v>kruisproef 26</v>
      </c>
    </row>
    <row r="1678" spans="1:14" x14ac:dyDescent="0.45">
      <c r="A1678" s="166" t="s">
        <v>5063</v>
      </c>
      <c r="B1678" s="166" t="s">
        <v>7079</v>
      </c>
      <c r="C1678" s="166" t="s">
        <v>7079</v>
      </c>
      <c r="D1678" s="166" t="s">
        <v>1357</v>
      </c>
      <c r="E1678" s="166" t="s">
        <v>2524</v>
      </c>
      <c r="F1678" s="166" t="s">
        <v>366</v>
      </c>
      <c r="G1678" s="166" t="s">
        <v>5936</v>
      </c>
      <c r="H1678" s="166" t="s">
        <v>2524</v>
      </c>
      <c r="I1678" s="166" t="s">
        <v>2524</v>
      </c>
      <c r="J1678" s="166" t="s">
        <v>2524</v>
      </c>
      <c r="K1678" s="166" t="s">
        <v>5063</v>
      </c>
      <c r="L1678" s="166" t="s">
        <v>2524</v>
      </c>
      <c r="M1678" s="166">
        <v>2623</v>
      </c>
      <c r="N1678" s="166" t="str">
        <f>_xlfn.IFNA(VLOOKUP($C1678,'20201102 Property'!C:C,1,FALSE),"FR")</f>
        <v>kruisproef 27</v>
      </c>
    </row>
    <row r="1679" spans="1:14" x14ac:dyDescent="0.45">
      <c r="A1679" s="166" t="s">
        <v>5064</v>
      </c>
      <c r="B1679" s="166" t="s">
        <v>7080</v>
      </c>
      <c r="C1679" s="166" t="s">
        <v>7080</v>
      </c>
      <c r="D1679" s="166" t="s">
        <v>1357</v>
      </c>
      <c r="E1679" s="166" t="s">
        <v>2524</v>
      </c>
      <c r="F1679" s="166" t="s">
        <v>366</v>
      </c>
      <c r="G1679" s="166" t="s">
        <v>5936</v>
      </c>
      <c r="H1679" s="166" t="s">
        <v>2524</v>
      </c>
      <c r="I1679" s="166" t="s">
        <v>2524</v>
      </c>
      <c r="J1679" s="166" t="s">
        <v>2524</v>
      </c>
      <c r="K1679" s="166" t="s">
        <v>5064</v>
      </c>
      <c r="L1679" s="166" t="s">
        <v>2524</v>
      </c>
      <c r="M1679" s="166">
        <v>2626</v>
      </c>
      <c r="N1679" s="166" t="str">
        <f>_xlfn.IFNA(VLOOKUP($C1679,'20201102 Property'!C:C,1,FALSE),"FR")</f>
        <v>kruisproef 28</v>
      </c>
    </row>
    <row r="1680" spans="1:14" x14ac:dyDescent="0.45">
      <c r="A1680" s="166" t="s">
        <v>5065</v>
      </c>
      <c r="B1680" s="166" t="s">
        <v>7081</v>
      </c>
      <c r="C1680" s="166" t="s">
        <v>7081</v>
      </c>
      <c r="D1680" s="166" t="s">
        <v>1357</v>
      </c>
      <c r="E1680" s="166" t="s">
        <v>2524</v>
      </c>
      <c r="F1680" s="166" t="s">
        <v>366</v>
      </c>
      <c r="G1680" s="166" t="s">
        <v>5936</v>
      </c>
      <c r="H1680" s="166" t="s">
        <v>2524</v>
      </c>
      <c r="I1680" s="166" t="s">
        <v>2524</v>
      </c>
      <c r="J1680" s="166" t="s">
        <v>2524</v>
      </c>
      <c r="K1680" s="166" t="s">
        <v>5065</v>
      </c>
      <c r="L1680" s="166" t="s">
        <v>2524</v>
      </c>
      <c r="M1680" s="166">
        <v>2629</v>
      </c>
      <c r="N1680" s="166" t="str">
        <f>_xlfn.IFNA(VLOOKUP($C1680,'20201102 Property'!C:C,1,FALSE),"FR")</f>
        <v>kruisproef 29</v>
      </c>
    </row>
    <row r="1681" spans="1:14" x14ac:dyDescent="0.45">
      <c r="A1681" s="166" t="s">
        <v>5066</v>
      </c>
      <c r="B1681" s="166" t="s">
        <v>7082</v>
      </c>
      <c r="C1681" s="166" t="s">
        <v>7083</v>
      </c>
      <c r="D1681" s="166" t="s">
        <v>185</v>
      </c>
      <c r="E1681" s="166" t="s">
        <v>2524</v>
      </c>
      <c r="F1681" s="166" t="s">
        <v>366</v>
      </c>
      <c r="G1681" s="166" t="s">
        <v>5936</v>
      </c>
      <c r="H1681" s="166" t="s">
        <v>2524</v>
      </c>
      <c r="I1681" s="166" t="s">
        <v>2524</v>
      </c>
      <c r="J1681" s="166" t="s">
        <v>2524</v>
      </c>
      <c r="K1681" s="166" t="s">
        <v>5066</v>
      </c>
      <c r="L1681" s="166" t="s">
        <v>2524</v>
      </c>
      <c r="M1681" s="166">
        <v>2551</v>
      </c>
      <c r="N1681" s="166" t="str">
        <f>_xlfn.IFNA(VLOOKUP($C1681,'20201102 Property'!C:C,1,FALSE),"FR")</f>
        <v>kruisproef 3</v>
      </c>
    </row>
    <row r="1682" spans="1:14" x14ac:dyDescent="0.45">
      <c r="A1682" s="166" t="s">
        <v>5067</v>
      </c>
      <c r="B1682" s="166" t="s">
        <v>7084</v>
      </c>
      <c r="C1682" s="166" t="s">
        <v>7084</v>
      </c>
      <c r="D1682" s="166" t="s">
        <v>1357</v>
      </c>
      <c r="E1682" s="166" t="s">
        <v>2524</v>
      </c>
      <c r="F1682" s="166" t="s">
        <v>366</v>
      </c>
      <c r="G1682" s="166" t="s">
        <v>5936</v>
      </c>
      <c r="H1682" s="166" t="s">
        <v>2524</v>
      </c>
      <c r="I1682" s="166" t="s">
        <v>2524</v>
      </c>
      <c r="J1682" s="166" t="s">
        <v>2524</v>
      </c>
      <c r="K1682" s="166" t="s">
        <v>5067</v>
      </c>
      <c r="L1682" s="166" t="s">
        <v>2524</v>
      </c>
      <c r="M1682" s="166">
        <v>2632</v>
      </c>
      <c r="N1682" s="166" t="str">
        <f>_xlfn.IFNA(VLOOKUP($C1682,'20201102 Property'!C:C,1,FALSE),"FR")</f>
        <v>kruisproef 30</v>
      </c>
    </row>
    <row r="1683" spans="1:14" x14ac:dyDescent="0.45">
      <c r="A1683" s="166" t="s">
        <v>5068</v>
      </c>
      <c r="B1683" s="166" t="s">
        <v>7085</v>
      </c>
      <c r="C1683" s="166" t="s">
        <v>7085</v>
      </c>
      <c r="D1683" s="166" t="s">
        <v>1357</v>
      </c>
      <c r="E1683" s="166" t="s">
        <v>2524</v>
      </c>
      <c r="F1683" s="166" t="s">
        <v>366</v>
      </c>
      <c r="G1683" s="166" t="s">
        <v>5936</v>
      </c>
      <c r="H1683" s="166" t="s">
        <v>2524</v>
      </c>
      <c r="I1683" s="166" t="s">
        <v>2524</v>
      </c>
      <c r="J1683" s="166" t="s">
        <v>2524</v>
      </c>
      <c r="K1683" s="166" t="s">
        <v>5068</v>
      </c>
      <c r="L1683" s="166" t="s">
        <v>2524</v>
      </c>
      <c r="M1683" s="166">
        <v>2554</v>
      </c>
      <c r="N1683" s="166" t="str">
        <f>_xlfn.IFNA(VLOOKUP($C1683,'20201102 Property'!C:C,1,FALSE),"FR")</f>
        <v>kruisproef 4</v>
      </c>
    </row>
    <row r="1684" spans="1:14" x14ac:dyDescent="0.45">
      <c r="A1684" s="166" t="s">
        <v>5069</v>
      </c>
      <c r="B1684" s="166" t="s">
        <v>7086</v>
      </c>
      <c r="C1684" s="166" t="s">
        <v>7086</v>
      </c>
      <c r="D1684" s="166" t="s">
        <v>1357</v>
      </c>
      <c r="E1684" s="166" t="s">
        <v>2524</v>
      </c>
      <c r="F1684" s="166" t="s">
        <v>366</v>
      </c>
      <c r="G1684" s="166" t="s">
        <v>5936</v>
      </c>
      <c r="H1684" s="166" t="s">
        <v>2524</v>
      </c>
      <c r="I1684" s="166" t="s">
        <v>2524</v>
      </c>
      <c r="J1684" s="166" t="s">
        <v>2524</v>
      </c>
      <c r="K1684" s="166" t="s">
        <v>5069</v>
      </c>
      <c r="L1684" s="166" t="s">
        <v>2524</v>
      </c>
      <c r="M1684" s="166">
        <v>2557</v>
      </c>
      <c r="N1684" s="166" t="str">
        <f>_xlfn.IFNA(VLOOKUP($C1684,'20201102 Property'!C:C,1,FALSE),"FR")</f>
        <v>kruisproef 5</v>
      </c>
    </row>
    <row r="1685" spans="1:14" x14ac:dyDescent="0.45">
      <c r="A1685" s="166" t="s">
        <v>5070</v>
      </c>
      <c r="B1685" s="166" t="s">
        <v>7087</v>
      </c>
      <c r="C1685" s="166" t="s">
        <v>7087</v>
      </c>
      <c r="D1685" s="166" t="s">
        <v>1357</v>
      </c>
      <c r="E1685" s="166" t="s">
        <v>2524</v>
      </c>
      <c r="F1685" s="166" t="s">
        <v>366</v>
      </c>
      <c r="G1685" s="166" t="s">
        <v>5936</v>
      </c>
      <c r="H1685" s="166" t="s">
        <v>2524</v>
      </c>
      <c r="I1685" s="166" t="s">
        <v>2524</v>
      </c>
      <c r="J1685" s="166" t="s">
        <v>2524</v>
      </c>
      <c r="K1685" s="166" t="s">
        <v>5070</v>
      </c>
      <c r="L1685" s="166" t="s">
        <v>2524</v>
      </c>
      <c r="M1685" s="166">
        <v>2560</v>
      </c>
      <c r="N1685" s="166" t="str">
        <f>_xlfn.IFNA(VLOOKUP($C1685,'20201102 Property'!C:C,1,FALSE),"FR")</f>
        <v>kruisproef 6</v>
      </c>
    </row>
    <row r="1686" spans="1:14" x14ac:dyDescent="0.45">
      <c r="A1686" s="166" t="s">
        <v>5071</v>
      </c>
      <c r="B1686" s="166" t="s">
        <v>7088</v>
      </c>
      <c r="C1686" s="166" t="s">
        <v>7088</v>
      </c>
      <c r="D1686" s="166" t="s">
        <v>1357</v>
      </c>
      <c r="E1686" s="166" t="s">
        <v>2524</v>
      </c>
      <c r="F1686" s="166" t="s">
        <v>366</v>
      </c>
      <c r="G1686" s="166" t="s">
        <v>5936</v>
      </c>
      <c r="H1686" s="166" t="s">
        <v>2524</v>
      </c>
      <c r="I1686" s="166" t="s">
        <v>2524</v>
      </c>
      <c r="J1686" s="166" t="s">
        <v>2524</v>
      </c>
      <c r="K1686" s="166" t="s">
        <v>5071</v>
      </c>
      <c r="L1686" s="166" t="s">
        <v>2524</v>
      </c>
      <c r="M1686" s="166">
        <v>2563</v>
      </c>
      <c r="N1686" s="166" t="str">
        <f>_xlfn.IFNA(VLOOKUP($C1686,'20201102 Property'!C:C,1,FALSE),"FR")</f>
        <v>kruisproef 7</v>
      </c>
    </row>
    <row r="1687" spans="1:14" x14ac:dyDescent="0.45">
      <c r="A1687" s="166" t="s">
        <v>5072</v>
      </c>
      <c r="B1687" s="166" t="s">
        <v>7089</v>
      </c>
      <c r="C1687" s="166" t="s">
        <v>7089</v>
      </c>
      <c r="D1687" s="166" t="s">
        <v>1357</v>
      </c>
      <c r="E1687" s="166" t="s">
        <v>2524</v>
      </c>
      <c r="F1687" s="166" t="s">
        <v>366</v>
      </c>
      <c r="G1687" s="166" t="s">
        <v>5936</v>
      </c>
      <c r="H1687" s="166" t="s">
        <v>2524</v>
      </c>
      <c r="I1687" s="166" t="s">
        <v>2524</v>
      </c>
      <c r="J1687" s="166" t="s">
        <v>2524</v>
      </c>
      <c r="K1687" s="166" t="s">
        <v>5072</v>
      </c>
      <c r="L1687" s="166" t="s">
        <v>2524</v>
      </c>
      <c r="M1687" s="166">
        <v>2566</v>
      </c>
      <c r="N1687" s="166" t="str">
        <f>_xlfn.IFNA(VLOOKUP($C1687,'20201102 Property'!C:C,1,FALSE),"FR")</f>
        <v>kruisproef 8</v>
      </c>
    </row>
    <row r="1688" spans="1:14" x14ac:dyDescent="0.45">
      <c r="A1688" s="166" t="s">
        <v>5073</v>
      </c>
      <c r="B1688" s="166" t="s">
        <v>7090</v>
      </c>
      <c r="C1688" s="166" t="s">
        <v>7090</v>
      </c>
      <c r="D1688" s="166" t="s">
        <v>1357</v>
      </c>
      <c r="E1688" s="166" t="s">
        <v>2524</v>
      </c>
      <c r="F1688" s="166" t="s">
        <v>366</v>
      </c>
      <c r="G1688" s="166" t="s">
        <v>5936</v>
      </c>
      <c r="H1688" s="166" t="s">
        <v>2524</v>
      </c>
      <c r="I1688" s="166" t="s">
        <v>2524</v>
      </c>
      <c r="J1688" s="166" t="s">
        <v>2524</v>
      </c>
      <c r="K1688" s="166" t="s">
        <v>5073</v>
      </c>
      <c r="L1688" s="166" t="s">
        <v>2524</v>
      </c>
      <c r="M1688" s="166">
        <v>2569</v>
      </c>
      <c r="N1688" s="166" t="str">
        <f>_xlfn.IFNA(VLOOKUP($C1688,'20201102 Property'!C:C,1,FALSE),"FR")</f>
        <v>kruisproef 9</v>
      </c>
    </row>
    <row r="1689" spans="1:14" hidden="1" x14ac:dyDescent="0.45">
      <c r="A1689" s="166" t="s">
        <v>5074</v>
      </c>
      <c r="B1689" s="166" t="s">
        <v>7091</v>
      </c>
      <c r="C1689" s="166" t="s">
        <v>8934</v>
      </c>
      <c r="D1689" s="166" t="s">
        <v>185</v>
      </c>
      <c r="E1689" s="166" t="s">
        <v>2524</v>
      </c>
      <c r="F1689" s="166" t="s">
        <v>366</v>
      </c>
      <c r="G1689" s="166" t="s">
        <v>5936</v>
      </c>
      <c r="H1689" s="166" t="s">
        <v>2524</v>
      </c>
      <c r="I1689" s="166" t="s">
        <v>2524</v>
      </c>
      <c r="J1689" s="166" t="s">
        <v>2524</v>
      </c>
      <c r="K1689" s="166" t="s">
        <v>5074</v>
      </c>
      <c r="L1689" s="166" t="s">
        <v>2524</v>
      </c>
      <c r="M1689" s="166">
        <v>9772</v>
      </c>
      <c r="N1689" s="166" t="str">
        <f>_xlfn.IFNA(VLOOKUP($C1689,'20201102 Property'!C:C,1,FALSE),"FR")</f>
        <v>FR</v>
      </c>
    </row>
    <row r="1690" spans="1:14" hidden="1" x14ac:dyDescent="0.45">
      <c r="A1690" s="166" t="s">
        <v>2163</v>
      </c>
      <c r="B1690" s="166" t="s">
        <v>2163</v>
      </c>
      <c r="C1690" s="166" t="s">
        <v>5075</v>
      </c>
      <c r="D1690" s="166" t="s">
        <v>185</v>
      </c>
      <c r="E1690" s="166" t="s">
        <v>2524</v>
      </c>
      <c r="F1690" s="166" t="s">
        <v>2798</v>
      </c>
      <c r="G1690" s="166" t="s">
        <v>5449</v>
      </c>
      <c r="H1690" s="166" t="s">
        <v>8852</v>
      </c>
      <c r="I1690" s="166" t="s">
        <v>2524</v>
      </c>
      <c r="J1690" s="166" t="s">
        <v>3001</v>
      </c>
      <c r="K1690" s="166" t="s">
        <v>2163</v>
      </c>
      <c r="L1690" s="166" t="s">
        <v>2524</v>
      </c>
      <c r="M1690" s="166">
        <v>3133</v>
      </c>
      <c r="N1690" s="166" t="str">
        <f>_xlfn.IFNA(VLOOKUP($C1690,'20201102 Property'!C:C,1,FALSE),"FR")</f>
        <v>FR</v>
      </c>
    </row>
    <row r="1691" spans="1:14" hidden="1" x14ac:dyDescent="0.45">
      <c r="A1691" s="166" t="s">
        <v>134</v>
      </c>
      <c r="B1691" s="166" t="s">
        <v>7093</v>
      </c>
      <c r="C1691" s="166" t="s">
        <v>5075</v>
      </c>
      <c r="D1691" s="166" t="s">
        <v>185</v>
      </c>
      <c r="E1691" s="166" t="s">
        <v>2524</v>
      </c>
      <c r="F1691" s="166" t="s">
        <v>2798</v>
      </c>
      <c r="G1691" s="166" t="s">
        <v>102</v>
      </c>
      <c r="H1691" s="166" t="s">
        <v>8852</v>
      </c>
      <c r="I1691" s="166" t="s">
        <v>2524</v>
      </c>
      <c r="J1691" s="166" t="s">
        <v>1912</v>
      </c>
      <c r="K1691" s="166" t="s">
        <v>134</v>
      </c>
      <c r="L1691" s="166" t="s">
        <v>2524</v>
      </c>
      <c r="M1691" s="166">
        <v>1478055</v>
      </c>
      <c r="N1691" s="166" t="str">
        <f>_xlfn.IFNA(VLOOKUP($C1691,'20201102 Property'!C:C,1,FALSE),"FR")</f>
        <v>FR</v>
      </c>
    </row>
    <row r="1692" spans="1:14" hidden="1" x14ac:dyDescent="0.45">
      <c r="A1692" s="166" t="s">
        <v>1418</v>
      </c>
      <c r="B1692" s="166" t="s">
        <v>7094</v>
      </c>
      <c r="C1692" s="166" t="s">
        <v>5075</v>
      </c>
      <c r="D1692" s="166" t="s">
        <v>185</v>
      </c>
      <c r="E1692" s="166" t="s">
        <v>2524</v>
      </c>
      <c r="F1692" s="166" t="s">
        <v>2798</v>
      </c>
      <c r="G1692" s="166" t="s">
        <v>102</v>
      </c>
      <c r="H1692" s="166" t="s">
        <v>8852</v>
      </c>
      <c r="I1692" s="166" t="s">
        <v>2524</v>
      </c>
      <c r="J1692" s="166" t="s">
        <v>1913</v>
      </c>
      <c r="K1692" s="166" t="s">
        <v>2531</v>
      </c>
      <c r="L1692" s="166" t="s">
        <v>2524</v>
      </c>
      <c r="M1692" s="166">
        <v>3222532</v>
      </c>
      <c r="N1692" s="166" t="str">
        <f>_xlfn.IFNA(VLOOKUP($C1692,'20201102 Property'!C:C,1,FALSE),"FR")</f>
        <v>FR</v>
      </c>
    </row>
    <row r="1693" spans="1:14" x14ac:dyDescent="0.45">
      <c r="A1693" s="166" t="s">
        <v>1589</v>
      </c>
      <c r="B1693" s="166" t="s">
        <v>7095</v>
      </c>
      <c r="C1693" s="166" t="s">
        <v>1575</v>
      </c>
      <c r="D1693" s="166" t="s">
        <v>185</v>
      </c>
      <c r="E1693" s="166" t="s">
        <v>2524</v>
      </c>
      <c r="F1693" s="166" t="s">
        <v>2798</v>
      </c>
      <c r="G1693" s="166" t="s">
        <v>2524</v>
      </c>
      <c r="H1693" s="166" t="s">
        <v>2524</v>
      </c>
      <c r="I1693" s="166" t="s">
        <v>2524</v>
      </c>
      <c r="J1693" s="166" t="s">
        <v>1885</v>
      </c>
      <c r="K1693" s="166" t="s">
        <v>1589</v>
      </c>
      <c r="L1693" s="166" t="s">
        <v>2524</v>
      </c>
      <c r="M1693" s="166">
        <v>3222289</v>
      </c>
      <c r="N1693" s="166" t="str">
        <f>_xlfn.IFNA(VLOOKUP($C1693,'20201102 Property'!C:C,1,FALSE),"FR")</f>
        <v>s STAT conclusie fenotype (MNS)</v>
      </c>
    </row>
    <row r="1694" spans="1:14" x14ac:dyDescent="0.45">
      <c r="A1694" s="166" t="s">
        <v>1588</v>
      </c>
      <c r="B1694" s="166" t="s">
        <v>7096</v>
      </c>
      <c r="C1694" s="166" t="s">
        <v>7097</v>
      </c>
      <c r="D1694" s="166" t="s">
        <v>185</v>
      </c>
      <c r="E1694" s="166" t="s">
        <v>2524</v>
      </c>
      <c r="F1694" s="166" t="s">
        <v>2798</v>
      </c>
      <c r="G1694" s="166" t="s">
        <v>2524</v>
      </c>
      <c r="H1694" s="166" t="s">
        <v>2524</v>
      </c>
      <c r="I1694" s="166" t="s">
        <v>2524</v>
      </c>
      <c r="J1694" s="166" t="s">
        <v>1884</v>
      </c>
      <c r="K1694" s="166" t="s">
        <v>1588</v>
      </c>
      <c r="L1694" s="166" t="s">
        <v>2524</v>
      </c>
      <c r="M1694" s="166">
        <v>3222299</v>
      </c>
      <c r="N1694" s="166" t="str">
        <f>_xlfn.IFNA(VLOOKUP($C1694,'20201102 Property'!C:C,1,FALSE),"FR")</f>
        <v>s STAT bep. genotype (MNS)</v>
      </c>
    </row>
    <row r="1695" spans="1:14" x14ac:dyDescent="0.45">
      <c r="A1695" s="166" t="s">
        <v>2997</v>
      </c>
      <c r="B1695" s="166" t="s">
        <v>7098</v>
      </c>
      <c r="C1695" s="166" t="s">
        <v>2998</v>
      </c>
      <c r="D1695" s="166" t="s">
        <v>185</v>
      </c>
      <c r="E1695" s="166" t="s">
        <v>2524</v>
      </c>
      <c r="F1695" s="166" t="s">
        <v>2798</v>
      </c>
      <c r="G1695" s="166" t="s">
        <v>5449</v>
      </c>
      <c r="H1695" s="166" t="s">
        <v>2524</v>
      </c>
      <c r="I1695" s="166" t="s">
        <v>2524</v>
      </c>
      <c r="J1695" s="166" t="s">
        <v>2999</v>
      </c>
      <c r="K1695" s="166" t="s">
        <v>2996</v>
      </c>
      <c r="L1695" s="166" t="s">
        <v>2524</v>
      </c>
      <c r="M1695" s="166">
        <v>3253</v>
      </c>
      <c r="N1695" s="166" t="str">
        <f>_xlfn.IFNA(VLOOKUP($C1695,'20201102 Property'!C:C,1,FALSE),"FR")</f>
        <v>ks bepaling</v>
      </c>
    </row>
    <row r="1696" spans="1:14" hidden="1" x14ac:dyDescent="0.45">
      <c r="A1696" s="166" t="s">
        <v>143</v>
      </c>
      <c r="B1696" s="166" t="s">
        <v>7099</v>
      </c>
      <c r="C1696" s="166" t="s">
        <v>5076</v>
      </c>
      <c r="D1696" s="166" t="s">
        <v>185</v>
      </c>
      <c r="E1696" s="166" t="s">
        <v>2524</v>
      </c>
      <c r="F1696" s="166" t="s">
        <v>2798</v>
      </c>
      <c r="G1696" s="166" t="s">
        <v>102</v>
      </c>
      <c r="H1696" s="166" t="s">
        <v>8852</v>
      </c>
      <c r="I1696" s="166" t="s">
        <v>2524</v>
      </c>
      <c r="J1696" s="166" t="s">
        <v>1914</v>
      </c>
      <c r="K1696" s="166" t="s">
        <v>143</v>
      </c>
      <c r="L1696" s="166" t="s">
        <v>2524</v>
      </c>
      <c r="M1696" s="166">
        <v>1477898</v>
      </c>
      <c r="N1696" s="166" t="str">
        <f>_xlfn.IFNA(VLOOKUP($C1696,'20201102 Property'!C:C,1,FALSE),"FR")</f>
        <v>FR</v>
      </c>
    </row>
    <row r="1697" spans="1:14" hidden="1" x14ac:dyDescent="0.45">
      <c r="A1697" s="166" t="s">
        <v>1442</v>
      </c>
      <c r="B1697" s="166" t="s">
        <v>7100</v>
      </c>
      <c r="C1697" s="166" t="s">
        <v>5076</v>
      </c>
      <c r="D1697" s="166" t="s">
        <v>185</v>
      </c>
      <c r="E1697" s="166" t="s">
        <v>2524</v>
      </c>
      <c r="F1697" s="166" t="s">
        <v>2798</v>
      </c>
      <c r="G1697" s="166" t="s">
        <v>102</v>
      </c>
      <c r="H1697" s="166" t="s">
        <v>8852</v>
      </c>
      <c r="I1697" s="166" t="s">
        <v>2524</v>
      </c>
      <c r="J1697" s="166" t="s">
        <v>1915</v>
      </c>
      <c r="K1697" s="166" t="s">
        <v>1442</v>
      </c>
      <c r="L1697" s="166" t="s">
        <v>2524</v>
      </c>
      <c r="M1697" s="166">
        <v>3222557</v>
      </c>
      <c r="N1697" s="166" t="str">
        <f>_xlfn.IFNA(VLOOKUP($C1697,'20201102 Property'!C:C,1,FALSE),"FR")</f>
        <v>FR</v>
      </c>
    </row>
    <row r="1698" spans="1:14" x14ac:dyDescent="0.45">
      <c r="A1698" s="166" t="s">
        <v>1435</v>
      </c>
      <c r="B1698" s="166" t="s">
        <v>7101</v>
      </c>
      <c r="C1698" s="166" t="s">
        <v>1576</v>
      </c>
      <c r="D1698" s="166" t="s">
        <v>185</v>
      </c>
      <c r="E1698" s="166" t="s">
        <v>2524</v>
      </c>
      <c r="F1698" s="166" t="s">
        <v>2798</v>
      </c>
      <c r="G1698" s="166" t="s">
        <v>2524</v>
      </c>
      <c r="H1698" s="166" t="s">
        <v>2524</v>
      </c>
      <c r="I1698" s="166" t="s">
        <v>2524</v>
      </c>
      <c r="J1698" s="166" t="s">
        <v>1887</v>
      </c>
      <c r="K1698" s="166" t="s">
        <v>1435</v>
      </c>
      <c r="L1698" s="166" t="s">
        <v>2524</v>
      </c>
      <c r="M1698" s="166">
        <v>3222309</v>
      </c>
      <c r="N1698" s="166" t="str">
        <f>_xlfn.IFNA(VLOOKUP($C1698,'20201102 Property'!C:C,1,FALSE),"FR")</f>
        <v>k STAT conclusie fenotype (Kell)</v>
      </c>
    </row>
    <row r="1699" spans="1:14" x14ac:dyDescent="0.45">
      <c r="A1699" s="166" t="s">
        <v>1428</v>
      </c>
      <c r="B1699" s="166" t="s">
        <v>7102</v>
      </c>
      <c r="C1699" s="166" t="s">
        <v>7103</v>
      </c>
      <c r="D1699" s="166" t="s">
        <v>185</v>
      </c>
      <c r="E1699" s="166" t="s">
        <v>2524</v>
      </c>
      <c r="F1699" s="166" t="s">
        <v>2798</v>
      </c>
      <c r="G1699" s="166" t="s">
        <v>2524</v>
      </c>
      <c r="H1699" s="166" t="s">
        <v>2524</v>
      </c>
      <c r="I1699" s="166" t="s">
        <v>2524</v>
      </c>
      <c r="J1699" s="166" t="s">
        <v>1886</v>
      </c>
      <c r="K1699" s="166" t="s">
        <v>1428</v>
      </c>
      <c r="L1699" s="166" t="s">
        <v>2524</v>
      </c>
      <c r="M1699" s="166">
        <v>3222315</v>
      </c>
      <c r="N1699" s="166" t="str">
        <f>_xlfn.IFNA(VLOOKUP($C1699,'20201102 Property'!C:C,1,FALSE),"FR")</f>
        <v>k STAT bep. genotype (Kell)</v>
      </c>
    </row>
    <row r="1700" spans="1:14" x14ac:dyDescent="0.45">
      <c r="A1700" s="166" t="s">
        <v>5077</v>
      </c>
      <c r="B1700" s="166" t="s">
        <v>2120</v>
      </c>
      <c r="C1700" s="166" t="s">
        <v>2896</v>
      </c>
      <c r="D1700" s="166" t="s">
        <v>185</v>
      </c>
      <c r="E1700" s="166" t="s">
        <v>2524</v>
      </c>
      <c r="F1700" s="166" t="s">
        <v>366</v>
      </c>
      <c r="G1700" s="166" t="s">
        <v>5449</v>
      </c>
      <c r="H1700" s="166" t="s">
        <v>2524</v>
      </c>
      <c r="I1700" s="166" t="s">
        <v>2524</v>
      </c>
      <c r="J1700" s="166" t="s">
        <v>2524</v>
      </c>
      <c r="K1700" s="166" t="s">
        <v>5077</v>
      </c>
      <c r="L1700" s="166" t="s">
        <v>2524</v>
      </c>
      <c r="M1700" s="166">
        <v>131892</v>
      </c>
      <c r="N1700" s="166" t="str">
        <f>_xlfn.IFNA(VLOOKUP($C1700,'20201102 Property'!C:C,1,FALSE),"FR")</f>
        <v>K antigeen (KEL1)</v>
      </c>
    </row>
    <row r="1701" spans="1:14" x14ac:dyDescent="0.45">
      <c r="A1701" s="166" t="s">
        <v>2870</v>
      </c>
      <c r="B1701" s="166" t="s">
        <v>7104</v>
      </c>
      <c r="C1701" s="166" t="s">
        <v>2947</v>
      </c>
      <c r="D1701" s="166" t="s">
        <v>185</v>
      </c>
      <c r="E1701" s="166" t="s">
        <v>2524</v>
      </c>
      <c r="F1701" s="166" t="s">
        <v>2798</v>
      </c>
      <c r="G1701" s="166" t="s">
        <v>5449</v>
      </c>
      <c r="H1701" s="166" t="s">
        <v>2524</v>
      </c>
      <c r="I1701" s="166" t="s">
        <v>2524</v>
      </c>
      <c r="J1701" s="166" t="s">
        <v>2871</v>
      </c>
      <c r="K1701" s="166" t="s">
        <v>2869</v>
      </c>
      <c r="L1701" s="166" t="s">
        <v>2524</v>
      </c>
      <c r="M1701" s="166">
        <v>3225</v>
      </c>
      <c r="N1701" s="166" t="str">
        <f>_xlfn.IFNA(VLOOKUP($C1701,'20201102 Property'!C:C,1,FALSE),"FR")</f>
        <v>k bepaling</v>
      </c>
    </row>
    <row r="1702" spans="1:14" x14ac:dyDescent="0.45">
      <c r="A1702" s="166" t="s">
        <v>5078</v>
      </c>
      <c r="B1702" s="166" t="s">
        <v>7104</v>
      </c>
      <c r="C1702" s="166" t="s">
        <v>7038</v>
      </c>
      <c r="D1702" s="166" t="s">
        <v>185</v>
      </c>
      <c r="E1702" s="166" t="s">
        <v>2524</v>
      </c>
      <c r="F1702" s="166" t="s">
        <v>2798</v>
      </c>
      <c r="G1702" s="166" t="s">
        <v>5449</v>
      </c>
      <c r="H1702" s="166" t="s">
        <v>2524</v>
      </c>
      <c r="I1702" s="166" t="s">
        <v>2524</v>
      </c>
      <c r="J1702" s="166" t="s">
        <v>2524</v>
      </c>
      <c r="K1702" s="166" t="s">
        <v>5078</v>
      </c>
      <c r="L1702" s="166" t="s">
        <v>2524</v>
      </c>
      <c r="M1702" s="166">
        <v>98738</v>
      </c>
      <c r="N1702" s="166" t="str">
        <f>_xlfn.IFNA(VLOOKUP($C1702,'20201102 Property'!C:C,1,FALSE),"FR")</f>
        <v>k bepaling methode 1</v>
      </c>
    </row>
    <row r="1703" spans="1:14" x14ac:dyDescent="0.45">
      <c r="A1703" s="166" t="s">
        <v>8384</v>
      </c>
      <c r="B1703" s="166" t="s">
        <v>8384</v>
      </c>
      <c r="C1703" s="166" t="s">
        <v>8385</v>
      </c>
      <c r="D1703" s="166" t="s">
        <v>1357</v>
      </c>
      <c r="E1703" s="166" t="s">
        <v>2524</v>
      </c>
      <c r="F1703" s="166" t="s">
        <v>366</v>
      </c>
      <c r="G1703" s="166" t="s">
        <v>2524</v>
      </c>
      <c r="H1703" s="166" t="s">
        <v>2524</v>
      </c>
      <c r="I1703" s="166" t="s">
        <v>2524</v>
      </c>
      <c r="J1703" s="166" t="s">
        <v>2524</v>
      </c>
      <c r="K1703" s="166" t="s">
        <v>8384</v>
      </c>
      <c r="L1703" s="166" t="s">
        <v>2524</v>
      </c>
      <c r="M1703" s="166">
        <v>7271618</v>
      </c>
      <c r="N1703" s="166" t="str">
        <f>_xlfn.IFNA(VLOOKUP($C1703,'20201102 Property'!C:C,1,FALSE),"FR")</f>
        <v>Reagens L1ENZ</v>
      </c>
    </row>
    <row r="1704" spans="1:14" x14ac:dyDescent="0.45">
      <c r="A1704" s="166" t="s">
        <v>8386</v>
      </c>
      <c r="B1704" s="166" t="s">
        <v>8386</v>
      </c>
      <c r="C1704" s="166" t="s">
        <v>8387</v>
      </c>
      <c r="D1704" s="166" t="s">
        <v>1357</v>
      </c>
      <c r="E1704" s="166" t="s">
        <v>2524</v>
      </c>
      <c r="F1704" s="166" t="s">
        <v>366</v>
      </c>
      <c r="G1704" s="166" t="s">
        <v>2524</v>
      </c>
      <c r="H1704" s="166" t="s">
        <v>2524</v>
      </c>
      <c r="I1704" s="166" t="s">
        <v>2524</v>
      </c>
      <c r="J1704" s="166" t="s">
        <v>2524</v>
      </c>
      <c r="K1704" s="166" t="s">
        <v>8386</v>
      </c>
      <c r="L1704" s="166" t="s">
        <v>2524</v>
      </c>
      <c r="M1704" s="166">
        <v>7271625</v>
      </c>
      <c r="N1704" s="166" t="str">
        <f>_xlfn.IFNA(VLOOKUP($C1704,'20201102 Property'!C:C,1,FALSE),"FR")</f>
        <v>Reagens L2BUF</v>
      </c>
    </row>
    <row r="1705" spans="1:14" x14ac:dyDescent="0.45">
      <c r="A1705" s="166" t="s">
        <v>8388</v>
      </c>
      <c r="B1705" s="166" t="s">
        <v>8388</v>
      </c>
      <c r="C1705" s="166" t="s">
        <v>8389</v>
      </c>
      <c r="D1705" s="166" t="s">
        <v>1357</v>
      </c>
      <c r="E1705" s="166" t="s">
        <v>2524</v>
      </c>
      <c r="F1705" s="166" t="s">
        <v>366</v>
      </c>
      <c r="G1705" s="166" t="s">
        <v>2524</v>
      </c>
      <c r="H1705" s="166" t="s">
        <v>2524</v>
      </c>
      <c r="I1705" s="166" t="s">
        <v>2524</v>
      </c>
      <c r="J1705" s="166" t="s">
        <v>2524</v>
      </c>
      <c r="K1705" s="166" t="s">
        <v>8388</v>
      </c>
      <c r="L1705" s="166" t="s">
        <v>2524</v>
      </c>
      <c r="M1705" s="166">
        <v>7271633</v>
      </c>
      <c r="N1705" s="166" t="str">
        <f>_xlfn.IFNA(VLOOKUP($C1705,'20201102 Property'!C:C,1,FALSE),"FR")</f>
        <v>Reagens L3ENZ</v>
      </c>
    </row>
    <row r="1706" spans="1:14" x14ac:dyDescent="0.45">
      <c r="A1706" s="166" t="s">
        <v>8390</v>
      </c>
      <c r="B1706" s="166" t="s">
        <v>8390</v>
      </c>
      <c r="C1706" s="166" t="s">
        <v>8391</v>
      </c>
      <c r="D1706" s="166" t="s">
        <v>1357</v>
      </c>
      <c r="E1706" s="166" t="s">
        <v>2524</v>
      </c>
      <c r="F1706" s="166" t="s">
        <v>366</v>
      </c>
      <c r="G1706" s="166" t="s">
        <v>2524</v>
      </c>
      <c r="H1706" s="166" t="s">
        <v>2524</v>
      </c>
      <c r="I1706" s="166" t="s">
        <v>2524</v>
      </c>
      <c r="J1706" s="166" t="s">
        <v>2524</v>
      </c>
      <c r="K1706" s="166" t="s">
        <v>8390</v>
      </c>
      <c r="L1706" s="166" t="s">
        <v>2524</v>
      </c>
      <c r="M1706" s="166">
        <v>7271639</v>
      </c>
      <c r="N1706" s="166" t="str">
        <f>_xlfn.IFNA(VLOOKUP($C1706,'20201102 Property'!C:C,1,FALSE),"FR")</f>
        <v>Reagens L4BUF</v>
      </c>
    </row>
    <row r="1707" spans="1:14" x14ac:dyDescent="0.45">
      <c r="A1707" s="166" t="s">
        <v>5079</v>
      </c>
      <c r="B1707" s="166" t="s">
        <v>7105</v>
      </c>
      <c r="C1707" s="166" t="s">
        <v>8897</v>
      </c>
      <c r="D1707" s="166" t="s">
        <v>1357</v>
      </c>
      <c r="E1707" s="166" t="s">
        <v>2524</v>
      </c>
      <c r="F1707" s="166" t="s">
        <v>366</v>
      </c>
      <c r="G1707" s="166" t="s">
        <v>2524</v>
      </c>
      <c r="H1707" s="166" t="s">
        <v>2524</v>
      </c>
      <c r="I1707" s="166" t="s">
        <v>2524</v>
      </c>
      <c r="J1707" s="166" t="s">
        <v>8523</v>
      </c>
      <c r="K1707" s="166" t="s">
        <v>5079</v>
      </c>
      <c r="L1707" s="166" t="s">
        <v>2524</v>
      </c>
      <c r="M1707" s="166">
        <v>759993</v>
      </c>
      <c r="N1707" s="166" t="str">
        <f>_xlfn.IFNA(VLOOKUP($C1707,'20201102 Property'!C:C,1,FALSE),"FR")</f>
        <v xml:space="preserve">Bepaling om monsterid van susp.monst.in te scannen bij bepaling op k.staal of bij celsusp.Trigger vraagt om barc. van volbloedstaal in te scannen en vergelijkt de 2 barcodes. Indien ze overeenkomen wordt het susp.monster aangemeld. </v>
      </c>
    </row>
    <row r="1708" spans="1:14" hidden="1" x14ac:dyDescent="0.45">
      <c r="A1708" s="166" t="s">
        <v>2153</v>
      </c>
      <c r="B1708" s="166" t="s">
        <v>2153</v>
      </c>
      <c r="C1708" s="166" t="s">
        <v>5080</v>
      </c>
      <c r="D1708" s="166" t="s">
        <v>185</v>
      </c>
      <c r="E1708" s="166" t="s">
        <v>2524</v>
      </c>
      <c r="F1708" s="166" t="s">
        <v>2798</v>
      </c>
      <c r="G1708" s="166" t="s">
        <v>5449</v>
      </c>
      <c r="H1708" s="166" t="s">
        <v>8851</v>
      </c>
      <c r="I1708" s="166" t="s">
        <v>2524</v>
      </c>
      <c r="J1708" s="166" t="s">
        <v>3109</v>
      </c>
      <c r="K1708" s="166" t="s">
        <v>2153</v>
      </c>
      <c r="L1708" s="166" t="s">
        <v>2524</v>
      </c>
      <c r="M1708" s="166">
        <v>280177</v>
      </c>
      <c r="N1708" s="166" t="str">
        <f>_xlfn.IFNA(VLOOKUP($C1708,'20201102 Property'!C:C,1,FALSE),"FR")</f>
        <v>FR</v>
      </c>
    </row>
    <row r="1709" spans="1:14" x14ac:dyDescent="0.45">
      <c r="A1709" s="166" t="s">
        <v>3106</v>
      </c>
      <c r="B1709" s="166" t="s">
        <v>7107</v>
      </c>
      <c r="C1709" s="166" t="s">
        <v>3107</v>
      </c>
      <c r="D1709" s="166" t="s">
        <v>185</v>
      </c>
      <c r="E1709" s="166" t="s">
        <v>2524</v>
      </c>
      <c r="F1709" s="166" t="s">
        <v>2798</v>
      </c>
      <c r="G1709" s="166" t="s">
        <v>5449</v>
      </c>
      <c r="H1709" s="166" t="s">
        <v>2524</v>
      </c>
      <c r="I1709" s="166" t="s">
        <v>2524</v>
      </c>
      <c r="J1709" s="166" t="s">
        <v>3108</v>
      </c>
      <c r="K1709" s="166" t="s">
        <v>3106</v>
      </c>
      <c r="L1709" s="166" t="s">
        <v>2524</v>
      </c>
      <c r="M1709" s="166">
        <v>280183</v>
      </c>
      <c r="N1709" s="166" t="str">
        <f>_xlfn.IFNA(VLOOKUP($C1709,'20201102 Property'!C:C,1,FALSE),"FR")</f>
        <v>Lan bepaling</v>
      </c>
    </row>
    <row r="1710" spans="1:14" hidden="1" x14ac:dyDescent="0.45">
      <c r="A1710" s="166" t="s">
        <v>2132</v>
      </c>
      <c r="B1710" s="166" t="s">
        <v>2132</v>
      </c>
      <c r="C1710" s="166" t="s">
        <v>5081</v>
      </c>
      <c r="D1710" s="166" t="s">
        <v>185</v>
      </c>
      <c r="E1710" s="166" t="s">
        <v>2524</v>
      </c>
      <c r="F1710" s="166" t="s">
        <v>2798</v>
      </c>
      <c r="G1710" s="166" t="s">
        <v>5449</v>
      </c>
      <c r="H1710" s="166" t="s">
        <v>8852</v>
      </c>
      <c r="I1710" s="166" t="s">
        <v>2524</v>
      </c>
      <c r="J1710" s="166" t="s">
        <v>3018</v>
      </c>
      <c r="K1710" s="166" t="s">
        <v>2132</v>
      </c>
      <c r="L1710" s="166" t="s">
        <v>2524</v>
      </c>
      <c r="M1710" s="166">
        <v>3104</v>
      </c>
      <c r="N1710" s="166" t="str">
        <f>_xlfn.IFNA(VLOOKUP($C1710,'20201102 Property'!C:C,1,FALSE),"FR")</f>
        <v>FR</v>
      </c>
    </row>
    <row r="1711" spans="1:14" x14ac:dyDescent="0.45">
      <c r="A1711" s="166" t="s">
        <v>3014</v>
      </c>
      <c r="B1711" s="166" t="s">
        <v>7108</v>
      </c>
      <c r="C1711" s="166" t="s">
        <v>3015</v>
      </c>
      <c r="D1711" s="166" t="s">
        <v>185</v>
      </c>
      <c r="E1711" s="166" t="s">
        <v>2524</v>
      </c>
      <c r="F1711" s="166" t="s">
        <v>2798</v>
      </c>
      <c r="G1711" s="166" t="s">
        <v>5449</v>
      </c>
      <c r="H1711" s="166" t="s">
        <v>2524</v>
      </c>
      <c r="I1711" s="166" t="s">
        <v>2524</v>
      </c>
      <c r="J1711" s="166" t="s">
        <v>3016</v>
      </c>
      <c r="K1711" s="166" t="s">
        <v>3014</v>
      </c>
      <c r="L1711" s="166" t="s">
        <v>2524</v>
      </c>
      <c r="M1711" s="166">
        <v>3258</v>
      </c>
      <c r="N1711" s="166" t="str">
        <f>_xlfn.IFNA(VLOOKUP($C1711,'20201102 Property'!C:C,1,FALSE),"FR")</f>
        <v>lea bepaling</v>
      </c>
    </row>
    <row r="1712" spans="1:14" hidden="1" x14ac:dyDescent="0.45">
      <c r="A1712" s="166" t="s">
        <v>2133</v>
      </c>
      <c r="B1712" s="166" t="s">
        <v>2133</v>
      </c>
      <c r="C1712" s="166" t="s">
        <v>5082</v>
      </c>
      <c r="D1712" s="166" t="s">
        <v>185</v>
      </c>
      <c r="E1712" s="166" t="s">
        <v>2524</v>
      </c>
      <c r="F1712" s="166" t="s">
        <v>2798</v>
      </c>
      <c r="G1712" s="166" t="s">
        <v>5449</v>
      </c>
      <c r="H1712" s="166" t="s">
        <v>8852</v>
      </c>
      <c r="I1712" s="166" t="s">
        <v>2524</v>
      </c>
      <c r="J1712" s="166" t="s">
        <v>3023</v>
      </c>
      <c r="K1712" s="166" t="s">
        <v>2133</v>
      </c>
      <c r="L1712" s="166" t="s">
        <v>2524</v>
      </c>
      <c r="M1712" s="166">
        <v>3107</v>
      </c>
      <c r="N1712" s="166" t="str">
        <f>_xlfn.IFNA(VLOOKUP($C1712,'20201102 Property'!C:C,1,FALSE),"FR")</f>
        <v>FR</v>
      </c>
    </row>
    <row r="1713" spans="1:14" x14ac:dyDescent="0.45">
      <c r="A1713" s="166" t="s">
        <v>3019</v>
      </c>
      <c r="B1713" s="166" t="s">
        <v>7109</v>
      </c>
      <c r="C1713" s="166" t="s">
        <v>3020</v>
      </c>
      <c r="D1713" s="166" t="s">
        <v>185</v>
      </c>
      <c r="E1713" s="166" t="s">
        <v>2524</v>
      </c>
      <c r="F1713" s="166" t="s">
        <v>2798</v>
      </c>
      <c r="G1713" s="166" t="s">
        <v>5449</v>
      </c>
      <c r="H1713" s="166" t="s">
        <v>2524</v>
      </c>
      <c r="I1713" s="166" t="s">
        <v>2524</v>
      </c>
      <c r="J1713" s="166" t="s">
        <v>3021</v>
      </c>
      <c r="K1713" s="166" t="s">
        <v>3019</v>
      </c>
      <c r="L1713" s="166" t="s">
        <v>2524</v>
      </c>
      <c r="M1713" s="166">
        <v>3261</v>
      </c>
      <c r="N1713" s="166" t="str">
        <f>_xlfn.IFNA(VLOOKUP($C1713,'20201102 Property'!C:C,1,FALSE),"FR")</f>
        <v>Leb bepaling</v>
      </c>
    </row>
    <row r="1714" spans="1:14" x14ac:dyDescent="0.45">
      <c r="A1714" s="166" t="s">
        <v>5083</v>
      </c>
      <c r="B1714" s="166" t="s">
        <v>5083</v>
      </c>
      <c r="C1714" s="166" t="s">
        <v>7110</v>
      </c>
      <c r="D1714" s="166" t="s">
        <v>1357</v>
      </c>
      <c r="E1714" s="166" t="s">
        <v>2524</v>
      </c>
      <c r="F1714" s="166" t="s">
        <v>366</v>
      </c>
      <c r="G1714" s="166" t="s">
        <v>2524</v>
      </c>
      <c r="H1714" s="166" t="s">
        <v>2524</v>
      </c>
      <c r="I1714" s="166" t="s">
        <v>2524</v>
      </c>
      <c r="J1714" s="166" t="s">
        <v>2524</v>
      </c>
      <c r="K1714" s="166" t="s">
        <v>5083</v>
      </c>
      <c r="L1714" s="166" t="s">
        <v>2524</v>
      </c>
      <c r="M1714" s="166">
        <v>22065</v>
      </c>
      <c r="N1714" s="166" t="str">
        <f>_xlfn.IFNA(VLOOKUP($C1714,'20201102 Property'!C:C,1,FALSE),"FR")</f>
        <v>Stem cell apheresis</v>
      </c>
    </row>
    <row r="1715" spans="1:14" x14ac:dyDescent="0.45">
      <c r="A1715" s="166" t="s">
        <v>5084</v>
      </c>
      <c r="B1715" s="166" t="s">
        <v>5084</v>
      </c>
      <c r="C1715" s="166" t="s">
        <v>7111</v>
      </c>
      <c r="D1715" s="166" t="s">
        <v>1357</v>
      </c>
      <c r="E1715" s="166" t="s">
        <v>2524</v>
      </c>
      <c r="F1715" s="166" t="s">
        <v>366</v>
      </c>
      <c r="G1715" s="166" t="s">
        <v>2524</v>
      </c>
      <c r="H1715" s="166" t="s">
        <v>2524</v>
      </c>
      <c r="I1715" s="166" t="s">
        <v>2524</v>
      </c>
      <c r="J1715" s="166" t="s">
        <v>2524</v>
      </c>
      <c r="K1715" s="166" t="s">
        <v>5084</v>
      </c>
      <c r="L1715" s="166" t="s">
        <v>2524</v>
      </c>
      <c r="M1715" s="166">
        <v>3433090</v>
      </c>
      <c r="N1715" s="166" t="str">
        <f>_xlfn.IFNA(VLOOKUP($C1715,'20201102 Property'!C:C,1,FALSE),"FR")</f>
        <v>Reagens LM1B</v>
      </c>
    </row>
    <row r="1716" spans="1:14" x14ac:dyDescent="0.45">
      <c r="A1716" s="166" t="s">
        <v>7112</v>
      </c>
      <c r="B1716" s="166" t="s">
        <v>7112</v>
      </c>
      <c r="C1716" s="166" t="s">
        <v>7113</v>
      </c>
      <c r="D1716" s="166" t="s">
        <v>1357</v>
      </c>
      <c r="E1716" s="166" t="s">
        <v>2524</v>
      </c>
      <c r="F1716" s="166" t="s">
        <v>366</v>
      </c>
      <c r="G1716" s="166" t="s">
        <v>2524</v>
      </c>
      <c r="H1716" s="166" t="s">
        <v>2524</v>
      </c>
      <c r="I1716" s="166" t="s">
        <v>2524</v>
      </c>
      <c r="J1716" s="166" t="s">
        <v>2524</v>
      </c>
      <c r="K1716" s="166" t="s">
        <v>7112</v>
      </c>
      <c r="L1716" s="166" t="s">
        <v>2524</v>
      </c>
      <c r="M1716" s="166">
        <v>3744516</v>
      </c>
      <c r="N1716" s="166" t="str">
        <f>_xlfn.IFNA(VLOOKUP($C1716,'20201102 Property'!C:C,1,FALSE),"FR")</f>
        <v>Reagens LM1CJ</v>
      </c>
    </row>
    <row r="1717" spans="1:14" x14ac:dyDescent="0.45">
      <c r="A1717" s="166" t="s">
        <v>5085</v>
      </c>
      <c r="B1717" s="166" t="s">
        <v>5085</v>
      </c>
      <c r="C1717" s="166" t="s">
        <v>7114</v>
      </c>
      <c r="D1717" s="166" t="s">
        <v>1357</v>
      </c>
      <c r="E1717" s="166" t="s">
        <v>2524</v>
      </c>
      <c r="F1717" s="166" t="s">
        <v>366</v>
      </c>
      <c r="G1717" s="166" t="s">
        <v>2524</v>
      </c>
      <c r="H1717" s="166" t="s">
        <v>2524</v>
      </c>
      <c r="I1717" s="166" t="s">
        <v>2524</v>
      </c>
      <c r="J1717" s="166" t="s">
        <v>2524</v>
      </c>
      <c r="K1717" s="166" t="s">
        <v>5085</v>
      </c>
      <c r="L1717" s="166" t="s">
        <v>2524</v>
      </c>
      <c r="M1717" s="166">
        <v>3433166</v>
      </c>
      <c r="N1717" s="166" t="str">
        <f>_xlfn.IFNA(VLOOKUP($C1717,'20201102 Property'!C:C,1,FALSE),"FR")</f>
        <v>Reagens LM2B</v>
      </c>
    </row>
    <row r="1718" spans="1:14" x14ac:dyDescent="0.45">
      <c r="A1718" s="166" t="s">
        <v>7115</v>
      </c>
      <c r="B1718" s="166" t="s">
        <v>7115</v>
      </c>
      <c r="C1718" s="166" t="s">
        <v>7116</v>
      </c>
      <c r="D1718" s="166" t="s">
        <v>1357</v>
      </c>
      <c r="E1718" s="166" t="s">
        <v>2524</v>
      </c>
      <c r="F1718" s="166" t="s">
        <v>366</v>
      </c>
      <c r="G1718" s="166" t="s">
        <v>2524</v>
      </c>
      <c r="H1718" s="166" t="s">
        <v>2524</v>
      </c>
      <c r="I1718" s="166" t="s">
        <v>2524</v>
      </c>
      <c r="J1718" s="166" t="s">
        <v>2524</v>
      </c>
      <c r="K1718" s="166" t="s">
        <v>7115</v>
      </c>
      <c r="L1718" s="166" t="s">
        <v>2524</v>
      </c>
      <c r="M1718" s="166">
        <v>3744522</v>
      </c>
      <c r="N1718" s="166" t="str">
        <f>_xlfn.IFNA(VLOOKUP($C1718,'20201102 Property'!C:C,1,FALSE),"FR")</f>
        <v>Reagens LM2CJ</v>
      </c>
    </row>
    <row r="1719" spans="1:14" x14ac:dyDescent="0.45">
      <c r="A1719" s="166" t="s">
        <v>5086</v>
      </c>
      <c r="B1719" s="166" t="s">
        <v>5086</v>
      </c>
      <c r="C1719" s="166" t="s">
        <v>7117</v>
      </c>
      <c r="D1719" s="166" t="s">
        <v>1357</v>
      </c>
      <c r="E1719" s="166" t="s">
        <v>2524</v>
      </c>
      <c r="F1719" s="166" t="s">
        <v>366</v>
      </c>
      <c r="G1719" s="166" t="s">
        <v>2524</v>
      </c>
      <c r="H1719" s="166" t="s">
        <v>2524</v>
      </c>
      <c r="I1719" s="166" t="s">
        <v>2524</v>
      </c>
      <c r="J1719" s="166" t="s">
        <v>2524</v>
      </c>
      <c r="K1719" s="166" t="s">
        <v>5086</v>
      </c>
      <c r="L1719" s="166" t="s">
        <v>2524</v>
      </c>
      <c r="M1719" s="166">
        <v>3433179</v>
      </c>
      <c r="N1719" s="166" t="str">
        <f>_xlfn.IFNA(VLOOKUP($C1719,'20201102 Property'!C:C,1,FALSE),"FR")</f>
        <v>Reagens LMCJ</v>
      </c>
    </row>
    <row r="1720" spans="1:14" x14ac:dyDescent="0.45">
      <c r="A1720" s="166" t="s">
        <v>5087</v>
      </c>
      <c r="B1720" s="166" t="s">
        <v>5087</v>
      </c>
      <c r="C1720" s="166" t="s">
        <v>7118</v>
      </c>
      <c r="D1720" s="166" t="s">
        <v>1357</v>
      </c>
      <c r="E1720" s="166" t="s">
        <v>2524</v>
      </c>
      <c r="F1720" s="166" t="s">
        <v>366</v>
      </c>
      <c r="G1720" s="166" t="s">
        <v>2524</v>
      </c>
      <c r="H1720" s="166" t="s">
        <v>2524</v>
      </c>
      <c r="I1720" s="166" t="s">
        <v>2524</v>
      </c>
      <c r="J1720" s="166" t="s">
        <v>2524</v>
      </c>
      <c r="K1720" s="166" t="s">
        <v>5087</v>
      </c>
      <c r="L1720" s="166" t="s">
        <v>2524</v>
      </c>
      <c r="M1720" s="166">
        <v>3206421</v>
      </c>
      <c r="N1720" s="166" t="str">
        <f>_xlfn.IFNA(VLOOKUP($C1720,'20201102 Property'!C:C,1,FALSE),"FR")</f>
        <v xml:space="preserve">Reagens Lifescreen Deluxe </v>
      </c>
    </row>
    <row r="1721" spans="1:14" x14ac:dyDescent="0.45">
      <c r="A1721" s="166" t="s">
        <v>5088</v>
      </c>
      <c r="B1721" s="166" t="s">
        <v>5088</v>
      </c>
      <c r="C1721" s="166" t="s">
        <v>7118</v>
      </c>
      <c r="D1721" s="166" t="s">
        <v>1357</v>
      </c>
      <c r="E1721" s="166" t="s">
        <v>2524</v>
      </c>
      <c r="F1721" s="166" t="s">
        <v>366</v>
      </c>
      <c r="G1721" s="166" t="s">
        <v>2524</v>
      </c>
      <c r="H1721" s="166" t="s">
        <v>2524</v>
      </c>
      <c r="I1721" s="166" t="s">
        <v>2524</v>
      </c>
      <c r="J1721" s="166" t="s">
        <v>2524</v>
      </c>
      <c r="K1721" s="166" t="s">
        <v>5088</v>
      </c>
      <c r="L1721" s="166" t="s">
        <v>2524</v>
      </c>
      <c r="M1721" s="166">
        <v>3206435</v>
      </c>
      <c r="N1721" s="166" t="str">
        <f>_xlfn.IFNA(VLOOKUP($C1721,'20201102 Property'!C:C,1,FALSE),"FR")</f>
        <v xml:space="preserve">Reagens Lifescreen Deluxe </v>
      </c>
    </row>
    <row r="1722" spans="1:14" x14ac:dyDescent="0.45">
      <c r="A1722" s="166" t="s">
        <v>5089</v>
      </c>
      <c r="B1722" s="166" t="s">
        <v>5089</v>
      </c>
      <c r="C1722" s="166" t="s">
        <v>7118</v>
      </c>
      <c r="D1722" s="166" t="s">
        <v>1357</v>
      </c>
      <c r="E1722" s="166" t="s">
        <v>2524</v>
      </c>
      <c r="F1722" s="166" t="s">
        <v>366</v>
      </c>
      <c r="G1722" s="166" t="s">
        <v>2524</v>
      </c>
      <c r="H1722" s="166" t="s">
        <v>2524</v>
      </c>
      <c r="I1722" s="166" t="s">
        <v>2524</v>
      </c>
      <c r="J1722" s="166" t="s">
        <v>2524</v>
      </c>
      <c r="K1722" s="166" t="s">
        <v>5089</v>
      </c>
      <c r="L1722" s="166" t="s">
        <v>2524</v>
      </c>
      <c r="M1722" s="166">
        <v>3206428</v>
      </c>
      <c r="N1722" s="166" t="str">
        <f>_xlfn.IFNA(VLOOKUP($C1722,'20201102 Property'!C:C,1,FALSE),"FR")</f>
        <v xml:space="preserve">Reagens Lifescreen Deluxe </v>
      </c>
    </row>
    <row r="1723" spans="1:14" x14ac:dyDescent="0.45">
      <c r="A1723" s="166" t="s">
        <v>5090</v>
      </c>
      <c r="B1723" s="166" t="s">
        <v>5090</v>
      </c>
      <c r="C1723" s="166" t="s">
        <v>7119</v>
      </c>
      <c r="D1723" s="166" t="s">
        <v>1357</v>
      </c>
      <c r="E1723" s="166" t="s">
        <v>2524</v>
      </c>
      <c r="F1723" s="166" t="s">
        <v>366</v>
      </c>
      <c r="G1723" s="166" t="s">
        <v>2524</v>
      </c>
      <c r="H1723" s="166" t="s">
        <v>2524</v>
      </c>
      <c r="I1723" s="166" t="s">
        <v>2524</v>
      </c>
      <c r="J1723" s="166" t="s">
        <v>2524</v>
      </c>
      <c r="K1723" s="166" t="s">
        <v>5090</v>
      </c>
      <c r="L1723" s="166" t="s">
        <v>2524</v>
      </c>
      <c r="M1723" s="166">
        <v>3206442</v>
      </c>
      <c r="N1723" s="166" t="str">
        <f>_xlfn.IFNA(VLOOKUP($C1723,'20201102 Property'!C:C,1,FALSE),"FR")</f>
        <v>Reagens Lifescodes</v>
      </c>
    </row>
    <row r="1724" spans="1:14" x14ac:dyDescent="0.45">
      <c r="A1724" s="166" t="s">
        <v>5091</v>
      </c>
      <c r="B1724" s="166" t="s">
        <v>5091</v>
      </c>
      <c r="C1724" s="166" t="s">
        <v>7118</v>
      </c>
      <c r="D1724" s="166" t="s">
        <v>1357</v>
      </c>
      <c r="E1724" s="166" t="s">
        <v>2524</v>
      </c>
      <c r="F1724" s="166" t="s">
        <v>366</v>
      </c>
      <c r="G1724" s="166" t="s">
        <v>2524</v>
      </c>
      <c r="H1724" s="166" t="s">
        <v>2524</v>
      </c>
      <c r="I1724" s="166" t="s">
        <v>2524</v>
      </c>
      <c r="J1724" s="166" t="s">
        <v>2524</v>
      </c>
      <c r="K1724" s="166" t="s">
        <v>5091</v>
      </c>
      <c r="L1724" s="166" t="s">
        <v>2524</v>
      </c>
      <c r="M1724" s="166">
        <v>3206413</v>
      </c>
      <c r="N1724" s="166" t="str">
        <f>_xlfn.IFNA(VLOOKUP($C1724,'20201102 Property'!C:C,1,FALSE),"FR")</f>
        <v xml:space="preserve">Reagens Lifescreen Deluxe </v>
      </c>
    </row>
    <row r="1725" spans="1:14" x14ac:dyDescent="0.45">
      <c r="A1725" s="166" t="s">
        <v>3445</v>
      </c>
      <c r="B1725" s="166" t="s">
        <v>3445</v>
      </c>
      <c r="C1725" s="166" t="s">
        <v>3446</v>
      </c>
      <c r="D1725" s="166" t="s">
        <v>1357</v>
      </c>
      <c r="E1725" s="166" t="s">
        <v>2524</v>
      </c>
      <c r="F1725" s="166" t="s">
        <v>366</v>
      </c>
      <c r="G1725" s="166" t="s">
        <v>2524</v>
      </c>
      <c r="H1725" s="166" t="s">
        <v>2524</v>
      </c>
      <c r="I1725" s="166" t="s">
        <v>2524</v>
      </c>
      <c r="J1725" s="166" t="s">
        <v>2524</v>
      </c>
      <c r="K1725" s="166" t="s">
        <v>3445</v>
      </c>
      <c r="L1725" s="166" t="s">
        <v>2524</v>
      </c>
      <c r="M1725" s="166">
        <v>5546007</v>
      </c>
      <c r="N1725" s="166" t="str">
        <f>_xlfn.IFNA(VLOOKUP($C1725,'20201102 Property'!C:C,1,FALSE),"FR")</f>
        <v>Login interQC</v>
      </c>
    </row>
    <row r="1726" spans="1:14" x14ac:dyDescent="0.45">
      <c r="A1726" s="166" t="s">
        <v>5092</v>
      </c>
      <c r="B1726" s="166" t="s">
        <v>5092</v>
      </c>
      <c r="C1726" s="166" t="s">
        <v>7120</v>
      </c>
      <c r="D1726" s="166" t="s">
        <v>1357</v>
      </c>
      <c r="E1726" s="166" t="s">
        <v>2524</v>
      </c>
      <c r="F1726" s="166" t="s">
        <v>366</v>
      </c>
      <c r="G1726" s="166" t="s">
        <v>2524</v>
      </c>
      <c r="H1726" s="166" t="s">
        <v>2524</v>
      </c>
      <c r="I1726" s="166" t="s">
        <v>2524</v>
      </c>
      <c r="J1726" s="166" t="s">
        <v>2524</v>
      </c>
      <c r="K1726" s="166" t="s">
        <v>5092</v>
      </c>
      <c r="L1726" s="166" t="s">
        <v>2524</v>
      </c>
      <c r="M1726" s="166">
        <v>2669751</v>
      </c>
      <c r="N1726" s="166" t="str">
        <f>_xlfn.IFNA(VLOOKUP($C1726,'20201102 Property'!C:C,1,FALSE),"FR")</f>
        <v>Lotnummer van product</v>
      </c>
    </row>
    <row r="1727" spans="1:14" x14ac:dyDescent="0.45">
      <c r="A1727" s="166" t="s">
        <v>5093</v>
      </c>
      <c r="B1727" s="166" t="s">
        <v>5093</v>
      </c>
      <c r="C1727" s="166" t="s">
        <v>7121</v>
      </c>
      <c r="D1727" s="166" t="s">
        <v>1357</v>
      </c>
      <c r="E1727" s="166" t="s">
        <v>2524</v>
      </c>
      <c r="F1727" s="166" t="s">
        <v>366</v>
      </c>
      <c r="G1727" s="166" t="s">
        <v>2524</v>
      </c>
      <c r="H1727" s="166" t="s">
        <v>2524</v>
      </c>
      <c r="I1727" s="166" t="s">
        <v>2524</v>
      </c>
      <c r="J1727" s="166" t="s">
        <v>2524</v>
      </c>
      <c r="K1727" s="166" t="s">
        <v>5093</v>
      </c>
      <c r="L1727" s="166" t="s">
        <v>2524</v>
      </c>
      <c r="M1727" s="166">
        <v>3433193</v>
      </c>
      <c r="N1727" s="166" t="str">
        <f>_xlfn.IFNA(VLOOKUP($C1727,'20201102 Property'!C:C,1,FALSE),"FR")</f>
        <v>Reagens LSA1B</v>
      </c>
    </row>
    <row r="1728" spans="1:14" x14ac:dyDescent="0.45">
      <c r="A1728" s="166" t="s">
        <v>7122</v>
      </c>
      <c r="B1728" s="166" t="s">
        <v>7122</v>
      </c>
      <c r="C1728" s="166" t="s">
        <v>7123</v>
      </c>
      <c r="D1728" s="166" t="s">
        <v>1357</v>
      </c>
      <c r="E1728" s="166" t="s">
        <v>2524</v>
      </c>
      <c r="F1728" s="166" t="s">
        <v>366</v>
      </c>
      <c r="G1728" s="166" t="s">
        <v>2524</v>
      </c>
      <c r="H1728" s="166" t="s">
        <v>2524</v>
      </c>
      <c r="I1728" s="166" t="s">
        <v>2524</v>
      </c>
      <c r="J1728" s="166" t="s">
        <v>2524</v>
      </c>
      <c r="K1728" s="166" t="s">
        <v>7122</v>
      </c>
      <c r="L1728" s="166" t="s">
        <v>2524</v>
      </c>
      <c r="M1728" s="166">
        <v>3744545</v>
      </c>
      <c r="N1728" s="166" t="str">
        <f>_xlfn.IFNA(VLOOKUP($C1728,'20201102 Property'!C:C,1,FALSE),"FR")</f>
        <v>Reagens LSA1CJ</v>
      </c>
    </row>
    <row r="1729" spans="1:14" x14ac:dyDescent="0.45">
      <c r="A1729" s="166" t="s">
        <v>8633</v>
      </c>
      <c r="B1729" s="166" t="s">
        <v>8633</v>
      </c>
      <c r="C1729" s="166" t="s">
        <v>8634</v>
      </c>
      <c r="D1729" s="166" t="s">
        <v>1357</v>
      </c>
      <c r="E1729" s="166" t="s">
        <v>2524</v>
      </c>
      <c r="F1729" s="166" t="s">
        <v>366</v>
      </c>
      <c r="G1729" s="166" t="s">
        <v>2524</v>
      </c>
      <c r="H1729" s="166" t="s">
        <v>2524</v>
      </c>
      <c r="I1729" s="166" t="s">
        <v>2524</v>
      </c>
      <c r="J1729" s="166" t="s">
        <v>8645</v>
      </c>
      <c r="K1729" s="166" t="s">
        <v>8633</v>
      </c>
      <c r="L1729" s="166" t="s">
        <v>2524</v>
      </c>
      <c r="M1729" s="166">
        <v>8211243</v>
      </c>
      <c r="N1729" s="166" t="str">
        <f>_xlfn.IFNA(VLOOKUP($C1729,'20201102 Property'!C:C,1,FALSE),"FR")</f>
        <v>LSA1 verdunning 1</v>
      </c>
    </row>
    <row r="1730" spans="1:14" x14ac:dyDescent="0.45">
      <c r="A1730" s="166" t="s">
        <v>8635</v>
      </c>
      <c r="B1730" s="166" t="s">
        <v>8635</v>
      </c>
      <c r="C1730" s="166" t="s">
        <v>8637</v>
      </c>
      <c r="D1730" s="166" t="s">
        <v>1357</v>
      </c>
      <c r="E1730" s="166" t="s">
        <v>2524</v>
      </c>
      <c r="F1730" s="166" t="s">
        <v>366</v>
      </c>
      <c r="G1730" s="166" t="s">
        <v>2524</v>
      </c>
      <c r="H1730" s="166" t="s">
        <v>2524</v>
      </c>
      <c r="I1730" s="166" t="s">
        <v>2524</v>
      </c>
      <c r="J1730" s="166" t="s">
        <v>8646</v>
      </c>
      <c r="K1730" s="166" t="s">
        <v>8635</v>
      </c>
      <c r="L1730" s="166" t="s">
        <v>2524</v>
      </c>
      <c r="M1730" s="166">
        <v>8211252</v>
      </c>
      <c r="N1730" s="166" t="str">
        <f>_xlfn.IFNA(VLOOKUP($C1730,'20201102 Property'!C:C,1,FALSE),"FR")</f>
        <v>LSA1 verdunning 2</v>
      </c>
    </row>
    <row r="1731" spans="1:14" x14ac:dyDescent="0.45">
      <c r="A1731" s="166" t="s">
        <v>8636</v>
      </c>
      <c r="B1731" s="166" t="s">
        <v>8636</v>
      </c>
      <c r="C1731" s="166" t="s">
        <v>8638</v>
      </c>
      <c r="D1731" s="166" t="s">
        <v>1357</v>
      </c>
      <c r="E1731" s="166" t="s">
        <v>2524</v>
      </c>
      <c r="F1731" s="166" t="s">
        <v>366</v>
      </c>
      <c r="G1731" s="166" t="s">
        <v>2524</v>
      </c>
      <c r="H1731" s="166" t="s">
        <v>2524</v>
      </c>
      <c r="I1731" s="166" t="s">
        <v>2524</v>
      </c>
      <c r="J1731" s="166" t="s">
        <v>8647</v>
      </c>
      <c r="K1731" s="166" t="s">
        <v>8636</v>
      </c>
      <c r="L1731" s="166" t="s">
        <v>2524</v>
      </c>
      <c r="M1731" s="166">
        <v>8211257</v>
      </c>
      <c r="N1731" s="166" t="str">
        <f>_xlfn.IFNA(VLOOKUP($C1731,'20201102 Property'!C:C,1,FALSE),"FR")</f>
        <v>LSA1 verdunning 3</v>
      </c>
    </row>
    <row r="1732" spans="1:14" x14ac:dyDescent="0.45">
      <c r="A1732" s="166" t="s">
        <v>5094</v>
      </c>
      <c r="B1732" s="166" t="s">
        <v>5094</v>
      </c>
      <c r="C1732" s="166" t="s">
        <v>7124</v>
      </c>
      <c r="D1732" s="166" t="s">
        <v>1357</v>
      </c>
      <c r="E1732" s="166" t="s">
        <v>2524</v>
      </c>
      <c r="F1732" s="166" t="s">
        <v>366</v>
      </c>
      <c r="G1732" s="166" t="s">
        <v>2524</v>
      </c>
      <c r="H1732" s="166" t="s">
        <v>2524</v>
      </c>
      <c r="I1732" s="166" t="s">
        <v>2524</v>
      </c>
      <c r="J1732" s="166" t="s">
        <v>2524</v>
      </c>
      <c r="K1732" s="166" t="s">
        <v>5094</v>
      </c>
      <c r="L1732" s="166" t="s">
        <v>2524</v>
      </c>
      <c r="M1732" s="166">
        <v>3433236</v>
      </c>
      <c r="N1732" s="166" t="str">
        <f>_xlfn.IFNA(VLOOKUP($C1732,'20201102 Property'!C:C,1,FALSE),"FR")</f>
        <v>Reagens LSA2B</v>
      </c>
    </row>
    <row r="1733" spans="1:14" x14ac:dyDescent="0.45">
      <c r="A1733" s="166" t="s">
        <v>7125</v>
      </c>
      <c r="B1733" s="166" t="s">
        <v>7125</v>
      </c>
      <c r="C1733" s="166" t="s">
        <v>7126</v>
      </c>
      <c r="D1733" s="166" t="s">
        <v>1357</v>
      </c>
      <c r="E1733" s="166" t="s">
        <v>2524</v>
      </c>
      <c r="F1733" s="166" t="s">
        <v>366</v>
      </c>
      <c r="G1733" s="166" t="s">
        <v>2524</v>
      </c>
      <c r="H1733" s="166" t="s">
        <v>2524</v>
      </c>
      <c r="I1733" s="166" t="s">
        <v>2524</v>
      </c>
      <c r="J1733" s="166" t="s">
        <v>2524</v>
      </c>
      <c r="K1733" s="166" t="s">
        <v>7125</v>
      </c>
      <c r="L1733" s="166" t="s">
        <v>2524</v>
      </c>
      <c r="M1733" s="166">
        <v>3744555</v>
      </c>
      <c r="N1733" s="166" t="str">
        <f>_xlfn.IFNA(VLOOKUP($C1733,'20201102 Property'!C:C,1,FALSE),"FR")</f>
        <v>Reagens LSA2CJ</v>
      </c>
    </row>
    <row r="1734" spans="1:14" x14ac:dyDescent="0.45">
      <c r="A1734" s="166" t="s">
        <v>8639</v>
      </c>
      <c r="B1734" s="166" t="s">
        <v>8639</v>
      </c>
      <c r="C1734" s="166" t="s">
        <v>8642</v>
      </c>
      <c r="D1734" s="166" t="s">
        <v>1357</v>
      </c>
      <c r="E1734" s="166" t="s">
        <v>2524</v>
      </c>
      <c r="F1734" s="166" t="s">
        <v>366</v>
      </c>
      <c r="G1734" s="166" t="s">
        <v>2524</v>
      </c>
      <c r="H1734" s="166" t="s">
        <v>2524</v>
      </c>
      <c r="I1734" s="166" t="s">
        <v>2524</v>
      </c>
      <c r="J1734" s="166" t="s">
        <v>8648</v>
      </c>
      <c r="K1734" s="166" t="s">
        <v>8639</v>
      </c>
      <c r="L1734" s="166" t="s">
        <v>2524</v>
      </c>
      <c r="M1734" s="166">
        <v>8211276</v>
      </c>
      <c r="N1734" s="166" t="str">
        <f>_xlfn.IFNA(VLOOKUP($C1734,'20201102 Property'!C:C,1,FALSE),"FR")</f>
        <v>LSA2 verdunning 1</v>
      </c>
    </row>
    <row r="1735" spans="1:14" x14ac:dyDescent="0.45">
      <c r="A1735" s="166" t="s">
        <v>8640</v>
      </c>
      <c r="B1735" s="166" t="s">
        <v>8640</v>
      </c>
      <c r="C1735" s="166" t="s">
        <v>8643</v>
      </c>
      <c r="D1735" s="166" t="s">
        <v>1357</v>
      </c>
      <c r="E1735" s="166" t="s">
        <v>2524</v>
      </c>
      <c r="F1735" s="166" t="s">
        <v>366</v>
      </c>
      <c r="G1735" s="166" t="s">
        <v>2524</v>
      </c>
      <c r="H1735" s="166" t="s">
        <v>2524</v>
      </c>
      <c r="I1735" s="166" t="s">
        <v>2524</v>
      </c>
      <c r="J1735" s="166" t="s">
        <v>8649</v>
      </c>
      <c r="K1735" s="166" t="s">
        <v>8640</v>
      </c>
      <c r="L1735" s="166" t="s">
        <v>2524</v>
      </c>
      <c r="M1735" s="166">
        <v>8211269</v>
      </c>
      <c r="N1735" s="166" t="str">
        <f>_xlfn.IFNA(VLOOKUP($C1735,'20201102 Property'!C:C,1,FALSE),"FR")</f>
        <v>LSA2 verdunning 2</v>
      </c>
    </row>
    <row r="1736" spans="1:14" x14ac:dyDescent="0.45">
      <c r="A1736" s="166" t="s">
        <v>8641</v>
      </c>
      <c r="B1736" s="166" t="s">
        <v>8641</v>
      </c>
      <c r="C1736" s="166" t="s">
        <v>8644</v>
      </c>
      <c r="D1736" s="166" t="s">
        <v>1357</v>
      </c>
      <c r="E1736" s="166" t="s">
        <v>2524</v>
      </c>
      <c r="F1736" s="166" t="s">
        <v>366</v>
      </c>
      <c r="G1736" s="166" t="s">
        <v>2524</v>
      </c>
      <c r="H1736" s="166" t="s">
        <v>2524</v>
      </c>
      <c r="I1736" s="166" t="s">
        <v>2524</v>
      </c>
      <c r="J1736" s="166" t="s">
        <v>8650</v>
      </c>
      <c r="K1736" s="166" t="s">
        <v>8641</v>
      </c>
      <c r="L1736" s="166" t="s">
        <v>2524</v>
      </c>
      <c r="M1736" s="166">
        <v>8211263</v>
      </c>
      <c r="N1736" s="166" t="str">
        <f>_xlfn.IFNA(VLOOKUP($C1736,'20201102 Property'!C:C,1,FALSE),"FR")</f>
        <v>LSA2 verdunning 3</v>
      </c>
    </row>
    <row r="1737" spans="1:14" x14ac:dyDescent="0.45">
      <c r="A1737" s="166" t="s">
        <v>5095</v>
      </c>
      <c r="B1737" s="166" t="s">
        <v>5095</v>
      </c>
      <c r="C1737" s="166" t="s">
        <v>7127</v>
      </c>
      <c r="D1737" s="166" t="s">
        <v>1357</v>
      </c>
      <c r="E1737" s="166" t="s">
        <v>2524</v>
      </c>
      <c r="F1737" s="166" t="s">
        <v>366</v>
      </c>
      <c r="G1737" s="166" t="s">
        <v>2524</v>
      </c>
      <c r="H1737" s="166" t="s">
        <v>2524</v>
      </c>
      <c r="I1737" s="166" t="s">
        <v>2524</v>
      </c>
      <c r="J1737" s="166" t="s">
        <v>2524</v>
      </c>
      <c r="K1737" s="166" t="s">
        <v>5095</v>
      </c>
      <c r="L1737" s="166" t="s">
        <v>2524</v>
      </c>
      <c r="M1737" s="166">
        <v>3433219</v>
      </c>
      <c r="N1737" s="166" t="str">
        <f>_xlfn.IFNA(VLOOKUP($C1737,'20201102 Property'!C:C,1,FALSE),"FR")</f>
        <v>Reagens LSACJ</v>
      </c>
    </row>
    <row r="1738" spans="1:14" x14ac:dyDescent="0.45">
      <c r="A1738" s="166" t="s">
        <v>5096</v>
      </c>
      <c r="B1738" s="166" t="s">
        <v>5096</v>
      </c>
      <c r="C1738" s="166" t="s">
        <v>7128</v>
      </c>
      <c r="D1738" s="166" t="s">
        <v>1357</v>
      </c>
      <c r="E1738" s="166" t="s">
        <v>2524</v>
      </c>
      <c r="F1738" s="166" t="s">
        <v>366</v>
      </c>
      <c r="G1738" s="166" t="s">
        <v>2524</v>
      </c>
      <c r="H1738" s="166" t="s">
        <v>2524</v>
      </c>
      <c r="I1738" s="166" t="s">
        <v>2524</v>
      </c>
      <c r="J1738" s="166" t="s">
        <v>2524</v>
      </c>
      <c r="K1738" s="166" t="s">
        <v>5096</v>
      </c>
      <c r="L1738" s="166" t="s">
        <v>2524</v>
      </c>
      <c r="M1738" s="166">
        <v>3433203</v>
      </c>
      <c r="N1738" s="166" t="str">
        <f>_xlfn.IFNA(VLOOKUP($C1738,'20201102 Property'!C:C,1,FALSE),"FR")</f>
        <v>Reagens LSAWB</v>
      </c>
    </row>
    <row r="1739" spans="1:14" x14ac:dyDescent="0.45">
      <c r="A1739" s="166" t="s">
        <v>44</v>
      </c>
      <c r="B1739" s="166" t="s">
        <v>44</v>
      </c>
      <c r="C1739" s="166" t="s">
        <v>1377</v>
      </c>
      <c r="D1739" s="166" t="s">
        <v>1357</v>
      </c>
      <c r="E1739" s="166" t="s">
        <v>2524</v>
      </c>
      <c r="F1739" s="166" t="s">
        <v>366</v>
      </c>
      <c r="G1739" s="166" t="s">
        <v>2524</v>
      </c>
      <c r="H1739" s="166" t="s">
        <v>8852</v>
      </c>
      <c r="I1739" s="166" t="s">
        <v>8852</v>
      </c>
      <c r="J1739" s="166" t="s">
        <v>1788</v>
      </c>
      <c r="K1739" s="166" t="s">
        <v>44</v>
      </c>
      <c r="L1739" s="166" t="s">
        <v>2524</v>
      </c>
      <c r="M1739" s="166">
        <v>1511935</v>
      </c>
      <c r="N1739" s="166" t="str">
        <f>_xlfn.IFNA(VLOOKUP($C1739,'20201102 Property'!C:C,1,FALSE),"FR")</f>
        <v>Anti-HLA klasse I ID (single Ag)</v>
      </c>
    </row>
    <row r="1740" spans="1:14" x14ac:dyDescent="0.45">
      <c r="A1740" s="166" t="s">
        <v>2235</v>
      </c>
      <c r="B1740" s="166" t="s">
        <v>2235</v>
      </c>
      <c r="C1740" s="166" t="s">
        <v>1376</v>
      </c>
      <c r="D1740" s="166" t="s">
        <v>1357</v>
      </c>
      <c r="E1740" s="166" t="s">
        <v>2524</v>
      </c>
      <c r="F1740" s="166" t="s">
        <v>366</v>
      </c>
      <c r="G1740" s="166" t="s">
        <v>2524</v>
      </c>
      <c r="H1740" s="166" t="s">
        <v>8852</v>
      </c>
      <c r="I1740" s="166" t="s">
        <v>8852</v>
      </c>
      <c r="J1740" s="166" t="s">
        <v>1790</v>
      </c>
      <c r="K1740" s="166" t="s">
        <v>2235</v>
      </c>
      <c r="L1740" s="166" t="s">
        <v>2524</v>
      </c>
      <c r="M1740" s="166">
        <v>1511955</v>
      </c>
      <c r="N1740" s="166" t="str">
        <f>_xlfn.IFNA(VLOOKUP($C1740,'20201102 Property'!C:C,1,FALSE),"FR")</f>
        <v>Anti-HLA klasse II ID (single Ag)</v>
      </c>
    </row>
    <row r="1741" spans="1:14" hidden="1" x14ac:dyDescent="0.45">
      <c r="A1741" s="166" t="s">
        <v>2134</v>
      </c>
      <c r="B1741" s="166" t="s">
        <v>2134</v>
      </c>
      <c r="C1741" s="166" t="s">
        <v>5097</v>
      </c>
      <c r="D1741" s="166" t="s">
        <v>185</v>
      </c>
      <c r="E1741" s="166" t="s">
        <v>2524</v>
      </c>
      <c r="F1741" s="166" t="s">
        <v>2798</v>
      </c>
      <c r="G1741" s="166" t="s">
        <v>5449</v>
      </c>
      <c r="H1741" s="166" t="s">
        <v>8852</v>
      </c>
      <c r="I1741" s="166" t="s">
        <v>2524</v>
      </c>
      <c r="J1741" s="166" t="s">
        <v>3028</v>
      </c>
      <c r="K1741" s="166" t="s">
        <v>2134</v>
      </c>
      <c r="L1741" s="166" t="s">
        <v>2524</v>
      </c>
      <c r="M1741" s="166">
        <v>3136</v>
      </c>
      <c r="N1741" s="166" t="str">
        <f>_xlfn.IFNA(VLOOKUP($C1741,'20201102 Property'!C:C,1,FALSE),"FR")</f>
        <v>FR</v>
      </c>
    </row>
    <row r="1742" spans="1:14" x14ac:dyDescent="0.45">
      <c r="A1742" s="166" t="s">
        <v>3024</v>
      </c>
      <c r="B1742" s="166" t="s">
        <v>7129</v>
      </c>
      <c r="C1742" s="166" t="s">
        <v>3025</v>
      </c>
      <c r="D1742" s="166" t="s">
        <v>185</v>
      </c>
      <c r="E1742" s="166" t="s">
        <v>2524</v>
      </c>
      <c r="F1742" s="166" t="s">
        <v>2798</v>
      </c>
      <c r="G1742" s="166" t="s">
        <v>5449</v>
      </c>
      <c r="H1742" s="166" t="s">
        <v>2524</v>
      </c>
      <c r="I1742" s="166" t="s">
        <v>2524</v>
      </c>
      <c r="J1742" s="166" t="s">
        <v>3026</v>
      </c>
      <c r="K1742" s="166" t="s">
        <v>3024</v>
      </c>
      <c r="L1742" s="166" t="s">
        <v>2524</v>
      </c>
      <c r="M1742" s="166">
        <v>3264</v>
      </c>
      <c r="N1742" s="166" t="str">
        <f>_xlfn.IFNA(VLOOKUP($C1742,'20201102 Property'!C:C,1,FALSE),"FR")</f>
        <v>Lua bepaling</v>
      </c>
    </row>
    <row r="1743" spans="1:14" x14ac:dyDescent="0.45">
      <c r="A1743" s="166" t="s">
        <v>208</v>
      </c>
      <c r="B1743" s="166" t="s">
        <v>7130</v>
      </c>
      <c r="C1743" s="166" t="s">
        <v>1529</v>
      </c>
      <c r="D1743" s="166" t="s">
        <v>185</v>
      </c>
      <c r="E1743" s="166" t="s">
        <v>2524</v>
      </c>
      <c r="F1743" s="166" t="s">
        <v>2798</v>
      </c>
      <c r="G1743" s="166" t="s">
        <v>2524</v>
      </c>
      <c r="H1743" s="166" t="s">
        <v>8852</v>
      </c>
      <c r="I1743" s="166" t="s">
        <v>2524</v>
      </c>
      <c r="J1743" s="166" t="s">
        <v>1937</v>
      </c>
      <c r="K1743" s="166" t="s">
        <v>208</v>
      </c>
      <c r="L1743" s="166" t="s">
        <v>2524</v>
      </c>
      <c r="M1743" s="166">
        <v>3099677</v>
      </c>
      <c r="N1743" s="166" t="str">
        <f>_xlfn.IFNA(VLOOKUP($C1743,'20201102 Property'!C:C,1,FALSE),"FR")</f>
        <v>Lua genotype (Lutheran)</v>
      </c>
    </row>
    <row r="1744" spans="1:14" x14ac:dyDescent="0.45">
      <c r="A1744" s="166" t="s">
        <v>1457</v>
      </c>
      <c r="B1744" s="166" t="s">
        <v>7131</v>
      </c>
      <c r="C1744" s="166" t="s">
        <v>1530</v>
      </c>
      <c r="D1744" s="166" t="s">
        <v>185</v>
      </c>
      <c r="E1744" s="166" t="s">
        <v>2524</v>
      </c>
      <c r="F1744" s="166" t="s">
        <v>2798</v>
      </c>
      <c r="G1744" s="166" t="s">
        <v>2524</v>
      </c>
      <c r="H1744" s="166" t="s">
        <v>8852</v>
      </c>
      <c r="I1744" s="166" t="s">
        <v>2524</v>
      </c>
      <c r="J1744" s="166" t="s">
        <v>1938</v>
      </c>
      <c r="K1744" s="166" t="s">
        <v>1457</v>
      </c>
      <c r="L1744" s="166" t="s">
        <v>2524</v>
      </c>
      <c r="M1744" s="166">
        <v>3225509</v>
      </c>
      <c r="N1744" s="166" t="str">
        <f>_xlfn.IFNA(VLOOKUP($C1744,'20201102 Property'!C:C,1,FALSE),"FR")</f>
        <v>Lua conclusie fenotype (Lutheran)</v>
      </c>
    </row>
    <row r="1745" spans="1:14" hidden="1" x14ac:dyDescent="0.45">
      <c r="A1745" s="166" t="s">
        <v>2135</v>
      </c>
      <c r="B1745" s="166" t="s">
        <v>2135</v>
      </c>
      <c r="C1745" s="166" t="s">
        <v>5098</v>
      </c>
      <c r="D1745" s="166" t="s">
        <v>185</v>
      </c>
      <c r="E1745" s="166" t="s">
        <v>2524</v>
      </c>
      <c r="F1745" s="166" t="s">
        <v>2798</v>
      </c>
      <c r="G1745" s="166" t="s">
        <v>5449</v>
      </c>
      <c r="H1745" s="166" t="s">
        <v>8852</v>
      </c>
      <c r="I1745" s="166" t="s">
        <v>2524</v>
      </c>
      <c r="J1745" s="166" t="s">
        <v>3033</v>
      </c>
      <c r="K1745" s="166" t="s">
        <v>2135</v>
      </c>
      <c r="L1745" s="166" t="s">
        <v>2524</v>
      </c>
      <c r="M1745" s="166">
        <v>3139</v>
      </c>
      <c r="N1745" s="166" t="str">
        <f>_xlfn.IFNA(VLOOKUP($C1745,'20201102 Property'!C:C,1,FALSE),"FR")</f>
        <v>FR</v>
      </c>
    </row>
    <row r="1746" spans="1:14" x14ac:dyDescent="0.45">
      <c r="A1746" s="166" t="s">
        <v>3029</v>
      </c>
      <c r="B1746" s="166" t="s">
        <v>7132</v>
      </c>
      <c r="C1746" s="166" t="s">
        <v>3030</v>
      </c>
      <c r="D1746" s="166" t="s">
        <v>185</v>
      </c>
      <c r="E1746" s="166" t="s">
        <v>2524</v>
      </c>
      <c r="F1746" s="166" t="s">
        <v>2798</v>
      </c>
      <c r="G1746" s="166" t="s">
        <v>5449</v>
      </c>
      <c r="H1746" s="166" t="s">
        <v>2524</v>
      </c>
      <c r="I1746" s="166" t="s">
        <v>2524</v>
      </c>
      <c r="J1746" s="166" t="s">
        <v>3031</v>
      </c>
      <c r="K1746" s="166" t="s">
        <v>3029</v>
      </c>
      <c r="L1746" s="166" t="s">
        <v>2524</v>
      </c>
      <c r="M1746" s="166">
        <v>3267</v>
      </c>
      <c r="N1746" s="166" t="str">
        <f>_xlfn.IFNA(VLOOKUP($C1746,'20201102 Property'!C:C,1,FALSE),"FR")</f>
        <v>Lub bepaling</v>
      </c>
    </row>
    <row r="1747" spans="1:14" x14ac:dyDescent="0.45">
      <c r="A1747" s="166" t="s">
        <v>209</v>
      </c>
      <c r="B1747" s="166" t="s">
        <v>7133</v>
      </c>
      <c r="C1747" s="166" t="s">
        <v>1531</v>
      </c>
      <c r="D1747" s="166" t="s">
        <v>185</v>
      </c>
      <c r="E1747" s="166" t="s">
        <v>2524</v>
      </c>
      <c r="F1747" s="166" t="s">
        <v>2798</v>
      </c>
      <c r="G1747" s="166" t="s">
        <v>2524</v>
      </c>
      <c r="H1747" s="166" t="s">
        <v>8852</v>
      </c>
      <c r="I1747" s="166" t="s">
        <v>2524</v>
      </c>
      <c r="J1747" s="166" t="s">
        <v>1939</v>
      </c>
      <c r="K1747" s="166" t="s">
        <v>209</v>
      </c>
      <c r="L1747" s="166" t="s">
        <v>2524</v>
      </c>
      <c r="M1747" s="166">
        <v>3099699</v>
      </c>
      <c r="N1747" s="166" t="str">
        <f>_xlfn.IFNA(VLOOKUP($C1747,'20201102 Property'!C:C,1,FALSE),"FR")</f>
        <v>Lub genotype (Lutheran)</v>
      </c>
    </row>
    <row r="1748" spans="1:14" x14ac:dyDescent="0.45">
      <c r="A1748" s="166" t="s">
        <v>1458</v>
      </c>
      <c r="B1748" s="166" t="s">
        <v>7134</v>
      </c>
      <c r="C1748" s="166" t="s">
        <v>1532</v>
      </c>
      <c r="D1748" s="166" t="s">
        <v>185</v>
      </c>
      <c r="E1748" s="166" t="s">
        <v>2524</v>
      </c>
      <c r="F1748" s="166" t="s">
        <v>2798</v>
      </c>
      <c r="G1748" s="166" t="s">
        <v>2524</v>
      </c>
      <c r="H1748" s="166" t="s">
        <v>8852</v>
      </c>
      <c r="I1748" s="166" t="s">
        <v>2524</v>
      </c>
      <c r="J1748" s="166" t="s">
        <v>1940</v>
      </c>
      <c r="K1748" s="166" t="s">
        <v>1458</v>
      </c>
      <c r="L1748" s="166" t="s">
        <v>2524</v>
      </c>
      <c r="M1748" s="166">
        <v>3225526</v>
      </c>
      <c r="N1748" s="166" t="str">
        <f>_xlfn.IFNA(VLOOKUP($C1748,'20201102 Property'!C:C,1,FALSE),"FR")</f>
        <v>Lub conclusie fenotype (Lutheran)</v>
      </c>
    </row>
    <row r="1749" spans="1:14" x14ac:dyDescent="0.45">
      <c r="A1749" s="166" t="s">
        <v>3185</v>
      </c>
      <c r="B1749" s="166" t="s">
        <v>3185</v>
      </c>
      <c r="C1749" s="166" t="s">
        <v>7975</v>
      </c>
      <c r="D1749" s="166" t="s">
        <v>185</v>
      </c>
      <c r="E1749" s="166" t="s">
        <v>2524</v>
      </c>
      <c r="F1749" s="166" t="s">
        <v>2798</v>
      </c>
      <c r="G1749" s="166" t="s">
        <v>2524</v>
      </c>
      <c r="H1749" s="166" t="s">
        <v>8851</v>
      </c>
      <c r="I1749" s="166" t="s">
        <v>2524</v>
      </c>
      <c r="J1749" s="166" t="s">
        <v>3186</v>
      </c>
      <c r="K1749" s="166" t="s">
        <v>7976</v>
      </c>
      <c r="L1749" s="166" t="s">
        <v>2524</v>
      </c>
      <c r="M1749" s="166">
        <v>7289555</v>
      </c>
      <c r="N1749" s="166" t="str">
        <f>_xlfn.IFNA(VLOOKUP($C1749,'20201102 Property'!C:C,1,FALSE),"FR")</f>
        <v>LWa Antigeen</v>
      </c>
    </row>
    <row r="1750" spans="1:14" x14ac:dyDescent="0.45">
      <c r="A1750" s="166" t="s">
        <v>3183</v>
      </c>
      <c r="B1750" s="166" t="s">
        <v>7988</v>
      </c>
      <c r="C1750" s="166" t="s">
        <v>7989</v>
      </c>
      <c r="D1750" s="166" t="s">
        <v>185</v>
      </c>
      <c r="E1750" s="166" t="s">
        <v>2524</v>
      </c>
      <c r="F1750" s="166" t="s">
        <v>2798</v>
      </c>
      <c r="G1750" s="166" t="s">
        <v>2524</v>
      </c>
      <c r="H1750" s="166" t="s">
        <v>2524</v>
      </c>
      <c r="I1750" s="166" t="s">
        <v>2524</v>
      </c>
      <c r="J1750" s="166" t="s">
        <v>3184</v>
      </c>
      <c r="K1750" s="166" t="s">
        <v>3183</v>
      </c>
      <c r="L1750" s="166" t="s">
        <v>2524</v>
      </c>
      <c r="M1750" s="166">
        <v>7289709</v>
      </c>
      <c r="N1750" s="166" t="str">
        <f>_xlfn.IFNA(VLOOKUP($C1750,'20201102 Property'!C:C,1,FALSE),"FR")</f>
        <v>LWa reactie</v>
      </c>
    </row>
    <row r="1751" spans="1:14" x14ac:dyDescent="0.45">
      <c r="A1751" s="166" t="s">
        <v>1239</v>
      </c>
      <c r="B1751" s="166" t="s">
        <v>7135</v>
      </c>
      <c r="C1751" s="166" t="s">
        <v>1557</v>
      </c>
      <c r="D1751" s="166" t="s">
        <v>185</v>
      </c>
      <c r="E1751" s="166" t="s">
        <v>2524</v>
      </c>
      <c r="F1751" s="166" t="s">
        <v>2798</v>
      </c>
      <c r="G1751" s="166" t="s">
        <v>2524</v>
      </c>
      <c r="H1751" s="166" t="s">
        <v>2524</v>
      </c>
      <c r="I1751" s="166" t="s">
        <v>2524</v>
      </c>
      <c r="J1751" s="166" t="s">
        <v>1964</v>
      </c>
      <c r="K1751" s="166" t="s">
        <v>1239</v>
      </c>
      <c r="L1751" s="166" t="s">
        <v>2524</v>
      </c>
      <c r="M1751" s="166">
        <v>3100034</v>
      </c>
      <c r="N1751" s="166" t="str">
        <f>_xlfn.IFNA(VLOOKUP($C1751,'20201102 Property'!C:C,1,FALSE),"FR")</f>
        <v>LWa genotype (Landsteiner-Weiner)</v>
      </c>
    </row>
    <row r="1752" spans="1:14" x14ac:dyDescent="0.45">
      <c r="A1752" s="166" t="s">
        <v>2532</v>
      </c>
      <c r="B1752" s="166" t="s">
        <v>7136</v>
      </c>
      <c r="C1752" s="166" t="s">
        <v>7137</v>
      </c>
      <c r="D1752" s="166" t="s">
        <v>185</v>
      </c>
      <c r="E1752" s="166" t="s">
        <v>2524</v>
      </c>
      <c r="F1752" s="166" t="s">
        <v>2798</v>
      </c>
      <c r="G1752" s="166" t="s">
        <v>2524</v>
      </c>
      <c r="H1752" s="166" t="s">
        <v>2524</v>
      </c>
      <c r="I1752" s="166" t="s">
        <v>2524</v>
      </c>
      <c r="J1752" s="166" t="s">
        <v>1965</v>
      </c>
      <c r="K1752" s="166" t="s">
        <v>2532</v>
      </c>
      <c r="L1752" s="166" t="s">
        <v>2524</v>
      </c>
      <c r="M1752" s="166">
        <v>3225750</v>
      </c>
      <c r="N1752" s="166" t="str">
        <f>_xlfn.IFNA(VLOOKUP($C1752,'20201102 Property'!C:C,1,FALSE),"FR")</f>
        <v>LWa conclusie fenotype (Landsteiner-Weiner)</v>
      </c>
    </row>
    <row r="1753" spans="1:14" x14ac:dyDescent="0.45">
      <c r="A1753" s="166" t="s">
        <v>1240</v>
      </c>
      <c r="B1753" s="166" t="s">
        <v>7138</v>
      </c>
      <c r="C1753" s="166" t="s">
        <v>1558</v>
      </c>
      <c r="D1753" s="166" t="s">
        <v>185</v>
      </c>
      <c r="E1753" s="166" t="s">
        <v>2524</v>
      </c>
      <c r="F1753" s="166" t="s">
        <v>2798</v>
      </c>
      <c r="G1753" s="166" t="s">
        <v>2524</v>
      </c>
      <c r="H1753" s="166" t="s">
        <v>2524</v>
      </c>
      <c r="I1753" s="166" t="s">
        <v>2524</v>
      </c>
      <c r="J1753" s="166" t="s">
        <v>1966</v>
      </c>
      <c r="K1753" s="166" t="s">
        <v>1240</v>
      </c>
      <c r="L1753" s="166" t="s">
        <v>2524</v>
      </c>
      <c r="M1753" s="166">
        <v>3100039</v>
      </c>
      <c r="N1753" s="166" t="str">
        <f>_xlfn.IFNA(VLOOKUP($C1753,'20201102 Property'!C:C,1,FALSE),"FR")</f>
        <v>LWb genotype (Landsteiner-Weiner)</v>
      </c>
    </row>
    <row r="1754" spans="1:14" x14ac:dyDescent="0.45">
      <c r="A1754" s="166" t="s">
        <v>1474</v>
      </c>
      <c r="B1754" s="166" t="s">
        <v>7139</v>
      </c>
      <c r="C1754" s="166" t="s">
        <v>1559</v>
      </c>
      <c r="D1754" s="166" t="s">
        <v>185</v>
      </c>
      <c r="E1754" s="166" t="s">
        <v>2524</v>
      </c>
      <c r="F1754" s="166" t="s">
        <v>2798</v>
      </c>
      <c r="G1754" s="166" t="s">
        <v>2524</v>
      </c>
      <c r="H1754" s="166" t="s">
        <v>2524</v>
      </c>
      <c r="I1754" s="166" t="s">
        <v>2524</v>
      </c>
      <c r="J1754" s="166" t="s">
        <v>1967</v>
      </c>
      <c r="K1754" s="166" t="s">
        <v>1474</v>
      </c>
      <c r="L1754" s="166" t="s">
        <v>2524</v>
      </c>
      <c r="M1754" s="166">
        <v>3225755</v>
      </c>
      <c r="N1754" s="166" t="str">
        <f>_xlfn.IFNA(VLOOKUP($C1754,'20201102 Property'!C:C,1,FALSE),"FR")</f>
        <v>LWb conclusie fenotype (Landsteiner-Weiner)</v>
      </c>
    </row>
    <row r="1755" spans="1:14" x14ac:dyDescent="0.45">
      <c r="A1755" s="166" t="s">
        <v>3346</v>
      </c>
      <c r="B1755" s="166" t="s">
        <v>7140</v>
      </c>
      <c r="C1755" s="166" t="s">
        <v>3347</v>
      </c>
      <c r="D1755" s="166" t="s">
        <v>185</v>
      </c>
      <c r="E1755" s="166" t="s">
        <v>2524</v>
      </c>
      <c r="F1755" s="166" t="s">
        <v>2798</v>
      </c>
      <c r="G1755" s="166" t="s">
        <v>2524</v>
      </c>
      <c r="H1755" s="166" t="s">
        <v>2524</v>
      </c>
      <c r="I1755" s="166" t="s">
        <v>2524</v>
      </c>
      <c r="J1755" s="166" t="s">
        <v>3348</v>
      </c>
      <c r="K1755" s="166" t="s">
        <v>3346</v>
      </c>
      <c r="L1755" s="166" t="s">
        <v>2524</v>
      </c>
      <c r="M1755" s="166">
        <v>90935</v>
      </c>
      <c r="N1755" s="166" t="str">
        <f>_xlfn.IFNA(VLOOKUP($C1755,'20201102 Property'!C:C,1,FALSE),"FR")</f>
        <v>gekende bloedgroep</v>
      </c>
    </row>
    <row r="1756" spans="1:14" hidden="1" x14ac:dyDescent="0.45">
      <c r="A1756" s="166" t="s">
        <v>2114</v>
      </c>
      <c r="B1756" s="166" t="s">
        <v>7141</v>
      </c>
      <c r="C1756" s="166" t="s">
        <v>5099</v>
      </c>
      <c r="D1756" s="166" t="s">
        <v>185</v>
      </c>
      <c r="E1756" s="166" t="s">
        <v>2524</v>
      </c>
      <c r="F1756" s="166" t="s">
        <v>2798</v>
      </c>
      <c r="G1756" s="166" t="s">
        <v>5936</v>
      </c>
      <c r="H1756" s="166" t="s">
        <v>8852</v>
      </c>
      <c r="I1756" s="166" t="s">
        <v>2524</v>
      </c>
      <c r="J1756" s="166" t="s">
        <v>2892</v>
      </c>
      <c r="K1756" s="166" t="s">
        <v>2114</v>
      </c>
      <c r="L1756" s="166" t="s">
        <v>2524</v>
      </c>
      <c r="M1756" s="166">
        <v>90963</v>
      </c>
      <c r="N1756" s="166" t="str">
        <f>_xlfn.IFNA(VLOOKUP($C1756,'20201102 Property'!C:C,1,FALSE),"FR")</f>
        <v>FR</v>
      </c>
    </row>
    <row r="1757" spans="1:14" x14ac:dyDescent="0.45">
      <c r="A1757" s="166" t="s">
        <v>3349</v>
      </c>
      <c r="B1757" s="166" t="s">
        <v>7142</v>
      </c>
      <c r="C1757" s="166" t="s">
        <v>7798</v>
      </c>
      <c r="D1757" s="166" t="s">
        <v>185</v>
      </c>
      <c r="E1757" s="166" t="s">
        <v>2524</v>
      </c>
      <c r="F1757" s="166" t="s">
        <v>366</v>
      </c>
      <c r="G1757" s="166" t="s">
        <v>5936</v>
      </c>
      <c r="H1757" s="166" t="s">
        <v>2524</v>
      </c>
      <c r="I1757" s="166" t="s">
        <v>2524</v>
      </c>
      <c r="J1757" s="166" t="s">
        <v>3351</v>
      </c>
      <c r="K1757" s="166" t="s">
        <v>3349</v>
      </c>
      <c r="L1757" s="166" t="s">
        <v>2524</v>
      </c>
      <c r="M1757" s="166">
        <v>90912</v>
      </c>
      <c r="N1757" s="166" t="str">
        <f>_xlfn.IFNA(VLOOKUP($C1757,'20201102 Property'!C:C,1,FALSE),"FR")</f>
        <v>Resusondergroepen opz/aanvr.</v>
      </c>
    </row>
    <row r="1758" spans="1:14" hidden="1" x14ac:dyDescent="0.45">
      <c r="A1758" s="166" t="s">
        <v>2130</v>
      </c>
      <c r="B1758" s="166" t="s">
        <v>2130</v>
      </c>
      <c r="C1758" s="166" t="s">
        <v>5100</v>
      </c>
      <c r="D1758" s="166" t="s">
        <v>185</v>
      </c>
      <c r="E1758" s="166" t="s">
        <v>2524</v>
      </c>
      <c r="F1758" s="166" t="s">
        <v>2798</v>
      </c>
      <c r="G1758" s="166" t="s">
        <v>5449</v>
      </c>
      <c r="H1758" s="166" t="s">
        <v>8852</v>
      </c>
      <c r="I1758" s="166" t="s">
        <v>2524</v>
      </c>
      <c r="J1758" s="166" t="s">
        <v>3007</v>
      </c>
      <c r="K1758" s="166" t="s">
        <v>2130</v>
      </c>
      <c r="L1758" s="166" t="s">
        <v>2524</v>
      </c>
      <c r="M1758" s="166">
        <v>3113</v>
      </c>
      <c r="N1758" s="166" t="str">
        <f>_xlfn.IFNA(VLOOKUP($C1758,'20201102 Property'!C:C,1,FALSE),"FR")</f>
        <v>FR</v>
      </c>
    </row>
    <row r="1759" spans="1:14" x14ac:dyDescent="0.45">
      <c r="A1759" s="166" t="s">
        <v>8392</v>
      </c>
      <c r="B1759" s="166" t="s">
        <v>8392</v>
      </c>
      <c r="C1759" s="166" t="s">
        <v>8393</v>
      </c>
      <c r="D1759" s="166" t="s">
        <v>1357</v>
      </c>
      <c r="E1759" s="166" t="s">
        <v>2524</v>
      </c>
      <c r="F1759" s="166" t="s">
        <v>366</v>
      </c>
      <c r="G1759" s="166" t="s">
        <v>2524</v>
      </c>
      <c r="H1759" s="166" t="s">
        <v>2524</v>
      </c>
      <c r="I1759" s="166" t="s">
        <v>2524</v>
      </c>
      <c r="J1759" s="166" t="s">
        <v>2524</v>
      </c>
      <c r="K1759" s="166" t="s">
        <v>8392</v>
      </c>
      <c r="L1759" s="166" t="s">
        <v>2524</v>
      </c>
      <c r="M1759" s="166">
        <v>7271645</v>
      </c>
      <c r="N1759" s="166" t="str">
        <f>_xlfn.IFNA(VLOOKUP($C1759,'20201102 Property'!C:C,1,FALSE),"FR")</f>
        <v>Reagens MagnB</v>
      </c>
    </row>
    <row r="1760" spans="1:14" x14ac:dyDescent="0.45">
      <c r="A1760" s="166" t="s">
        <v>3423</v>
      </c>
      <c r="B1760" s="166" t="s">
        <v>3423</v>
      </c>
      <c r="C1760" s="166" t="s">
        <v>3424</v>
      </c>
      <c r="D1760" s="166" t="s">
        <v>185</v>
      </c>
      <c r="E1760" s="166" t="s">
        <v>2524</v>
      </c>
      <c r="F1760" s="166" t="s">
        <v>2798</v>
      </c>
      <c r="G1760" s="166" t="s">
        <v>2524</v>
      </c>
      <c r="H1760" s="166" t="s">
        <v>2524</v>
      </c>
      <c r="I1760" s="166" t="s">
        <v>2524</v>
      </c>
      <c r="J1760" s="166" t="s">
        <v>3425</v>
      </c>
      <c r="K1760" s="166" t="s">
        <v>3423</v>
      </c>
      <c r="L1760" s="166" t="s">
        <v>2524</v>
      </c>
      <c r="M1760" s="166">
        <v>88791</v>
      </c>
      <c r="N1760" s="166" t="str">
        <f>_xlfn.IFNA(VLOOKUP($C1760,'20201102 Property'!C:C,1,FALSE),"FR")</f>
        <v>antiglobulinetest major</v>
      </c>
    </row>
    <row r="1761" spans="1:14" x14ac:dyDescent="0.45">
      <c r="A1761" s="166" t="s">
        <v>3426</v>
      </c>
      <c r="B1761" s="166" t="s">
        <v>3426</v>
      </c>
      <c r="C1761" s="166" t="s">
        <v>3427</v>
      </c>
      <c r="D1761" s="166" t="s">
        <v>185</v>
      </c>
      <c r="E1761" s="166" t="s">
        <v>2524</v>
      </c>
      <c r="F1761" s="166" t="s">
        <v>2798</v>
      </c>
      <c r="G1761" s="166" t="s">
        <v>2524</v>
      </c>
      <c r="H1761" s="166" t="s">
        <v>2524</v>
      </c>
      <c r="I1761" s="166" t="s">
        <v>2524</v>
      </c>
      <c r="J1761" s="166" t="s">
        <v>3428</v>
      </c>
      <c r="K1761" s="166" t="s">
        <v>3426</v>
      </c>
      <c r="L1761" s="166" t="s">
        <v>2524</v>
      </c>
      <c r="M1761" s="166">
        <v>88776</v>
      </c>
      <c r="N1761" s="166" t="str">
        <f>_xlfn.IFNA(VLOOKUP($C1761,'20201102 Property'!C:C,1,FALSE),"FR")</f>
        <v>directe agglutinatie major</v>
      </c>
    </row>
    <row r="1762" spans="1:14" hidden="1" x14ac:dyDescent="0.45">
      <c r="A1762" s="166" t="s">
        <v>2209</v>
      </c>
      <c r="B1762" s="166" t="s">
        <v>3429</v>
      </c>
      <c r="C1762" s="166" t="s">
        <v>5101</v>
      </c>
      <c r="D1762" s="166" t="s">
        <v>185</v>
      </c>
      <c r="E1762" s="166" t="s">
        <v>2524</v>
      </c>
      <c r="F1762" s="166" t="s">
        <v>2798</v>
      </c>
      <c r="G1762" s="166" t="s">
        <v>2524</v>
      </c>
      <c r="H1762" s="166" t="s">
        <v>2524</v>
      </c>
      <c r="I1762" s="166" t="s">
        <v>2524</v>
      </c>
      <c r="J1762" s="166" t="s">
        <v>3430</v>
      </c>
      <c r="K1762" s="166" t="s">
        <v>2209</v>
      </c>
      <c r="L1762" s="166" t="s">
        <v>2524</v>
      </c>
      <c r="M1762" s="166">
        <v>90892</v>
      </c>
      <c r="N1762" s="166" t="str">
        <f>_xlfn.IFNA(VLOOKUP($C1762,'20201102 Property'!C:C,1,FALSE),"FR")</f>
        <v>FR</v>
      </c>
    </row>
    <row r="1763" spans="1:14" x14ac:dyDescent="0.45">
      <c r="A1763" s="166" t="s">
        <v>5102</v>
      </c>
      <c r="B1763" s="166" t="s">
        <v>7143</v>
      </c>
      <c r="C1763" s="166" t="s">
        <v>7144</v>
      </c>
      <c r="D1763" s="166" t="s">
        <v>1357</v>
      </c>
      <c r="E1763" s="166" t="s">
        <v>2524</v>
      </c>
      <c r="F1763" s="166" t="s">
        <v>366</v>
      </c>
      <c r="G1763" s="166" t="s">
        <v>2524</v>
      </c>
      <c r="H1763" s="166" t="s">
        <v>2524</v>
      </c>
      <c r="I1763" s="166" t="s">
        <v>2524</v>
      </c>
      <c r="J1763" s="166" t="s">
        <v>2524</v>
      </c>
      <c r="K1763" s="166" t="s">
        <v>5102</v>
      </c>
      <c r="L1763" s="166" t="s">
        <v>2524</v>
      </c>
      <c r="M1763" s="166">
        <v>91303</v>
      </c>
      <c r="N1763" s="166" t="str">
        <f>_xlfn.IFNA(VLOOKUP($C1763,'20201102 Property'!C:C,1,FALSE),"FR")</f>
        <v>Datum ontvangst</v>
      </c>
    </row>
    <row r="1764" spans="1:14" x14ac:dyDescent="0.45">
      <c r="A1764" s="166" t="s">
        <v>5103</v>
      </c>
      <c r="B1764" s="166" t="s">
        <v>7145</v>
      </c>
      <c r="C1764" s="166" t="s">
        <v>7146</v>
      </c>
      <c r="D1764" s="166" t="s">
        <v>185</v>
      </c>
      <c r="E1764" s="166" t="s">
        <v>2524</v>
      </c>
      <c r="F1764" s="166" t="s">
        <v>366</v>
      </c>
      <c r="G1764" s="166" t="s">
        <v>2524</v>
      </c>
      <c r="H1764" s="166" t="s">
        <v>2524</v>
      </c>
      <c r="I1764" s="166" t="s">
        <v>2524</v>
      </c>
      <c r="J1764" s="166" t="s">
        <v>2524</v>
      </c>
      <c r="K1764" s="166" t="s">
        <v>5103</v>
      </c>
      <c r="L1764" s="166" t="s">
        <v>2524</v>
      </c>
      <c r="M1764" s="166">
        <v>91307</v>
      </c>
      <c r="N1764" s="166" t="str">
        <f>_xlfn.IFNA(VLOOKUP($C1764,'20201102 Property'!C:C,1,FALSE),"FR")</f>
        <v>Materiaal verzonden naar</v>
      </c>
    </row>
    <row r="1765" spans="1:14" x14ac:dyDescent="0.45">
      <c r="A1765" s="166" t="s">
        <v>5104</v>
      </c>
      <c r="B1765" s="166" t="s">
        <v>7147</v>
      </c>
      <c r="C1765" s="166" t="s">
        <v>7148</v>
      </c>
      <c r="D1765" s="166" t="s">
        <v>1357</v>
      </c>
      <c r="E1765" s="166" t="s">
        <v>2524</v>
      </c>
      <c r="F1765" s="166" t="s">
        <v>366</v>
      </c>
      <c r="G1765" s="166" t="s">
        <v>2524</v>
      </c>
      <c r="H1765" s="166" t="s">
        <v>2524</v>
      </c>
      <c r="I1765" s="166" t="s">
        <v>2524</v>
      </c>
      <c r="J1765" s="166" t="s">
        <v>2524</v>
      </c>
      <c r="K1765" s="166" t="s">
        <v>5104</v>
      </c>
      <c r="L1765" s="166" t="s">
        <v>2524</v>
      </c>
      <c r="M1765" s="166">
        <v>91299</v>
      </c>
      <c r="N1765" s="166" t="str">
        <f>_xlfn.IFNA(VLOOKUP($C1765,'20201102 Property'!C:C,1,FALSE),"FR")</f>
        <v xml:space="preserve">Datum verzending </v>
      </c>
    </row>
    <row r="1766" spans="1:14" x14ac:dyDescent="0.45">
      <c r="A1766" s="166" t="s">
        <v>3189</v>
      </c>
      <c r="B1766" s="166" t="s">
        <v>3189</v>
      </c>
      <c r="C1766" s="166" t="s">
        <v>7977</v>
      </c>
      <c r="D1766" s="166" t="s">
        <v>185</v>
      </c>
      <c r="E1766" s="166" t="s">
        <v>2524</v>
      </c>
      <c r="F1766" s="166" t="s">
        <v>2798</v>
      </c>
      <c r="G1766" s="166" t="s">
        <v>2524</v>
      </c>
      <c r="H1766" s="166" t="s">
        <v>8851</v>
      </c>
      <c r="I1766" s="166" t="s">
        <v>2524</v>
      </c>
      <c r="J1766" s="166" t="s">
        <v>3190</v>
      </c>
      <c r="K1766" s="166" t="s">
        <v>3189</v>
      </c>
      <c r="L1766" s="166" t="s">
        <v>2524</v>
      </c>
      <c r="M1766" s="166">
        <v>7289569</v>
      </c>
      <c r="N1766" s="166" t="str">
        <f>_xlfn.IFNA(VLOOKUP($C1766,'20201102 Property'!C:C,1,FALSE),"FR")</f>
        <v>McCa Antigeen</v>
      </c>
    </row>
    <row r="1767" spans="1:14" x14ac:dyDescent="0.45">
      <c r="A1767" s="166" t="s">
        <v>3187</v>
      </c>
      <c r="B1767" s="166" t="s">
        <v>7990</v>
      </c>
      <c r="C1767" s="166" t="s">
        <v>7991</v>
      </c>
      <c r="D1767" s="166" t="s">
        <v>185</v>
      </c>
      <c r="E1767" s="166" t="s">
        <v>2524</v>
      </c>
      <c r="F1767" s="166" t="s">
        <v>2798</v>
      </c>
      <c r="G1767" s="166" t="s">
        <v>2524</v>
      </c>
      <c r="H1767" s="166" t="s">
        <v>2524</v>
      </c>
      <c r="I1767" s="166" t="s">
        <v>2524</v>
      </c>
      <c r="J1767" s="166" t="s">
        <v>3188</v>
      </c>
      <c r="K1767" s="166" t="s">
        <v>3187</v>
      </c>
      <c r="L1767" s="166" t="s">
        <v>2524</v>
      </c>
      <c r="M1767" s="166">
        <v>7289720</v>
      </c>
      <c r="N1767" s="166" t="str">
        <f>_xlfn.IFNA(VLOOKUP($C1767,'20201102 Property'!C:C,1,FALSE),"FR")</f>
        <v>McCa reactie</v>
      </c>
    </row>
    <row r="1768" spans="1:14" x14ac:dyDescent="0.45">
      <c r="A1768" s="166" t="s">
        <v>311</v>
      </c>
      <c r="B1768" s="166" t="s">
        <v>7149</v>
      </c>
      <c r="C1768" s="166" t="s">
        <v>1566</v>
      </c>
      <c r="D1768" s="166" t="s">
        <v>185</v>
      </c>
      <c r="E1768" s="166" t="s">
        <v>2524</v>
      </c>
      <c r="F1768" s="166" t="s">
        <v>2798</v>
      </c>
      <c r="G1768" s="166" t="s">
        <v>2524</v>
      </c>
      <c r="H1768" s="166" t="s">
        <v>2524</v>
      </c>
      <c r="I1768" s="166" t="s">
        <v>2524</v>
      </c>
      <c r="J1768" s="166" t="s">
        <v>1974</v>
      </c>
      <c r="K1768" s="166" t="s">
        <v>311</v>
      </c>
      <c r="L1768" s="166" t="s">
        <v>2524</v>
      </c>
      <c r="M1768" s="166">
        <v>3100115</v>
      </c>
      <c r="N1768" s="166" t="str">
        <f>_xlfn.IFNA(VLOOKUP($C1768,'20201102 Property'!C:C,1,FALSE),"FR")</f>
        <v>McCa genotype (Knops)</v>
      </c>
    </row>
    <row r="1769" spans="1:14" x14ac:dyDescent="0.45">
      <c r="A1769" s="166" t="s">
        <v>1478</v>
      </c>
      <c r="B1769" s="166" t="s">
        <v>7150</v>
      </c>
      <c r="C1769" s="166" t="s">
        <v>2768</v>
      </c>
      <c r="D1769" s="166" t="s">
        <v>185</v>
      </c>
      <c r="E1769" s="166" t="s">
        <v>2524</v>
      </c>
      <c r="F1769" s="166" t="s">
        <v>2798</v>
      </c>
      <c r="G1769" s="166" t="s">
        <v>2524</v>
      </c>
      <c r="H1769" s="166" t="s">
        <v>2524</v>
      </c>
      <c r="I1769" s="166" t="s">
        <v>2524</v>
      </c>
      <c r="J1769" s="166" t="s">
        <v>1975</v>
      </c>
      <c r="K1769" s="166" t="s">
        <v>1478</v>
      </c>
      <c r="L1769" s="166" t="s">
        <v>2524</v>
      </c>
      <c r="M1769" s="166">
        <v>3225793</v>
      </c>
      <c r="N1769" s="166" t="str">
        <f>_xlfn.IFNA(VLOOKUP($C1769,'20201102 Property'!C:C,1,FALSE),"FR")</f>
        <v>McCa conclusie fenotype (Knops)</v>
      </c>
    </row>
    <row r="1770" spans="1:14" x14ac:dyDescent="0.45">
      <c r="A1770" s="166" t="s">
        <v>312</v>
      </c>
      <c r="B1770" s="166" t="s">
        <v>7151</v>
      </c>
      <c r="C1770" s="166" t="s">
        <v>1567</v>
      </c>
      <c r="D1770" s="166" t="s">
        <v>185</v>
      </c>
      <c r="E1770" s="166" t="s">
        <v>2524</v>
      </c>
      <c r="F1770" s="166" t="s">
        <v>2798</v>
      </c>
      <c r="G1770" s="166" t="s">
        <v>2524</v>
      </c>
      <c r="H1770" s="166" t="s">
        <v>2524</v>
      </c>
      <c r="I1770" s="166" t="s">
        <v>2524</v>
      </c>
      <c r="J1770" s="166" t="s">
        <v>1976</v>
      </c>
      <c r="K1770" s="166" t="s">
        <v>312</v>
      </c>
      <c r="L1770" s="166" t="s">
        <v>2524</v>
      </c>
      <c r="M1770" s="166">
        <v>3100120</v>
      </c>
      <c r="N1770" s="166" t="str">
        <f>_xlfn.IFNA(VLOOKUP($C1770,'20201102 Property'!C:C,1,FALSE),"FR")</f>
        <v>McCb genotype (Knops)</v>
      </c>
    </row>
    <row r="1771" spans="1:14" x14ac:dyDescent="0.45">
      <c r="A1771" s="166" t="s">
        <v>2533</v>
      </c>
      <c r="B1771" s="166" t="s">
        <v>7152</v>
      </c>
      <c r="C1771" s="166" t="s">
        <v>1568</v>
      </c>
      <c r="D1771" s="166" t="s">
        <v>185</v>
      </c>
      <c r="E1771" s="166" t="s">
        <v>2524</v>
      </c>
      <c r="F1771" s="166" t="s">
        <v>2798</v>
      </c>
      <c r="G1771" s="166" t="s">
        <v>2524</v>
      </c>
      <c r="H1771" s="166" t="s">
        <v>2524</v>
      </c>
      <c r="I1771" s="166" t="s">
        <v>2524</v>
      </c>
      <c r="J1771" s="166" t="s">
        <v>1977</v>
      </c>
      <c r="K1771" s="166" t="s">
        <v>2533</v>
      </c>
      <c r="L1771" s="166" t="s">
        <v>2524</v>
      </c>
      <c r="M1771" s="166">
        <v>3225798</v>
      </c>
      <c r="N1771" s="166" t="str">
        <f>_xlfn.IFNA(VLOOKUP($C1771,'20201102 Property'!C:C,1,FALSE),"FR")</f>
        <v>McCb conclusie fenotype (Knops)</v>
      </c>
    </row>
    <row r="1772" spans="1:14" x14ac:dyDescent="0.45">
      <c r="A1772" s="166" t="s">
        <v>5105</v>
      </c>
      <c r="B1772" s="166" t="s">
        <v>5105</v>
      </c>
      <c r="C1772" s="166" t="s">
        <v>7153</v>
      </c>
      <c r="D1772" s="166" t="s">
        <v>1357</v>
      </c>
      <c r="E1772" s="166" t="s">
        <v>2524</v>
      </c>
      <c r="F1772" s="166" t="s">
        <v>366</v>
      </c>
      <c r="G1772" s="166" t="s">
        <v>2524</v>
      </c>
      <c r="H1772" s="166" t="s">
        <v>2524</v>
      </c>
      <c r="I1772" s="166" t="s">
        <v>2524</v>
      </c>
      <c r="J1772" s="166" t="s">
        <v>2524</v>
      </c>
      <c r="K1772" s="166" t="s">
        <v>5105</v>
      </c>
      <c r="L1772" s="166" t="s">
        <v>2524</v>
      </c>
      <c r="M1772" s="166">
        <v>2669767</v>
      </c>
      <c r="N1772" s="166" t="str">
        <f>_xlfn.IFNA(VLOOKUP($C1772,'20201102 Property'!C:C,1,FALSE),"FR")</f>
        <v>Me nummer van referentiemateriaal</v>
      </c>
    </row>
    <row r="1773" spans="1:14" x14ac:dyDescent="0.45">
      <c r="A1773" s="166" t="s">
        <v>8085</v>
      </c>
      <c r="B1773" s="166" t="s">
        <v>8085</v>
      </c>
      <c r="C1773" s="166" t="s">
        <v>8018</v>
      </c>
      <c r="D1773" s="166" t="s">
        <v>1246</v>
      </c>
      <c r="F1773" s="166" t="s">
        <v>2798</v>
      </c>
      <c r="G1773" s="166" t="s">
        <v>2524</v>
      </c>
      <c r="H1773" s="166" t="s">
        <v>2524</v>
      </c>
      <c r="I1773" s="166" t="s">
        <v>2524</v>
      </c>
      <c r="J1773" s="166" t="s">
        <v>8043</v>
      </c>
      <c r="K1773" s="166" t="s">
        <v>8085</v>
      </c>
      <c r="L1773" s="166" t="s">
        <v>2524</v>
      </c>
      <c r="M1773" s="166">
        <v>7342761</v>
      </c>
      <c r="N1773" s="166" t="str">
        <f>_xlfn.IFNA(VLOOKUP($C1773,'20201102 Property'!C:C,1,FALSE),"FR")</f>
        <v>MFI DSA ABC1</v>
      </c>
    </row>
    <row r="1774" spans="1:14" x14ac:dyDescent="0.45">
      <c r="A1774" s="166" t="s">
        <v>8082</v>
      </c>
      <c r="B1774" s="166" t="s">
        <v>8082</v>
      </c>
      <c r="C1774" s="166" t="s">
        <v>8020</v>
      </c>
      <c r="D1774" s="166" t="s">
        <v>1246</v>
      </c>
      <c r="F1774" s="166" t="s">
        <v>2798</v>
      </c>
      <c r="G1774" s="166" t="s">
        <v>2524</v>
      </c>
      <c r="H1774" s="166" t="s">
        <v>2524</v>
      </c>
      <c r="I1774" s="166" t="s">
        <v>2524</v>
      </c>
      <c r="J1774" s="166" t="s">
        <v>8045</v>
      </c>
      <c r="K1774" s="166" t="s">
        <v>8082</v>
      </c>
      <c r="L1774" s="166" t="s">
        <v>2524</v>
      </c>
      <c r="M1774" s="166">
        <v>7342767</v>
      </c>
      <c r="N1774" s="166" t="str">
        <f>_xlfn.IFNA(VLOOKUP($C1774,'20201102 Property'!C:C,1,FALSE),"FR")</f>
        <v>MFI DSA ABC2</v>
      </c>
    </row>
    <row r="1775" spans="1:14" x14ac:dyDescent="0.45">
      <c r="A1775" s="166" t="s">
        <v>8083</v>
      </c>
      <c r="B1775" s="166" t="s">
        <v>8083</v>
      </c>
      <c r="C1775" s="166" t="s">
        <v>8022</v>
      </c>
      <c r="D1775" s="166" t="s">
        <v>1246</v>
      </c>
      <c r="F1775" s="166" t="s">
        <v>2798</v>
      </c>
      <c r="G1775" s="166" t="s">
        <v>2524</v>
      </c>
      <c r="H1775" s="166" t="s">
        <v>2524</v>
      </c>
      <c r="I1775" s="166" t="s">
        <v>2524</v>
      </c>
      <c r="J1775" s="166" t="s">
        <v>8047</v>
      </c>
      <c r="K1775" s="166" t="s">
        <v>8083</v>
      </c>
      <c r="L1775" s="166" t="s">
        <v>2524</v>
      </c>
      <c r="M1775" s="166">
        <v>7342802</v>
      </c>
      <c r="N1775" s="166" t="str">
        <f>_xlfn.IFNA(VLOOKUP($C1775,'20201102 Property'!C:C,1,FALSE),"FR")</f>
        <v>MFI DSA ABC3</v>
      </c>
    </row>
    <row r="1776" spans="1:14" x14ac:dyDescent="0.45">
      <c r="A1776" s="166" t="s">
        <v>8084</v>
      </c>
      <c r="B1776" s="166" t="s">
        <v>8084</v>
      </c>
      <c r="C1776" s="166" t="s">
        <v>8024</v>
      </c>
      <c r="D1776" s="166" t="s">
        <v>1246</v>
      </c>
      <c r="F1776" s="166" t="s">
        <v>2798</v>
      </c>
      <c r="G1776" s="166" t="s">
        <v>2524</v>
      </c>
      <c r="H1776" s="166" t="s">
        <v>2524</v>
      </c>
      <c r="I1776" s="166" t="s">
        <v>2524</v>
      </c>
      <c r="J1776" s="166" t="s">
        <v>8049</v>
      </c>
      <c r="K1776" s="166" t="s">
        <v>8084</v>
      </c>
      <c r="L1776" s="166" t="s">
        <v>2524</v>
      </c>
      <c r="M1776" s="166">
        <v>7342810</v>
      </c>
      <c r="N1776" s="166" t="str">
        <f>_xlfn.IFNA(VLOOKUP($C1776,'20201102 Property'!C:C,1,FALSE),"FR")</f>
        <v>MFI DSA ABC4</v>
      </c>
    </row>
    <row r="1777" spans="1:14" x14ac:dyDescent="0.45">
      <c r="A1777" s="166" t="s">
        <v>8013</v>
      </c>
      <c r="B1777" s="166" t="s">
        <v>8013</v>
      </c>
      <c r="C1777" s="166" t="s">
        <v>8026</v>
      </c>
      <c r="D1777" s="166" t="s">
        <v>1246</v>
      </c>
      <c r="F1777" s="166" t="s">
        <v>2798</v>
      </c>
      <c r="G1777" s="166" t="s">
        <v>2524</v>
      </c>
      <c r="H1777" s="166" t="s">
        <v>2524</v>
      </c>
      <c r="I1777" s="166" t="s">
        <v>2524</v>
      </c>
      <c r="J1777" s="166" t="s">
        <v>8051</v>
      </c>
      <c r="K1777" s="166" t="s">
        <v>8013</v>
      </c>
      <c r="L1777" s="166" t="s">
        <v>2524</v>
      </c>
      <c r="M1777" s="166">
        <v>7342819</v>
      </c>
      <c r="N1777" s="166" t="str">
        <f>_xlfn.IFNA(VLOOKUP($C1777,'20201102 Property'!C:C,1,FALSE),"FR")</f>
        <v>MFI DSA ABC5</v>
      </c>
    </row>
    <row r="1778" spans="1:14" x14ac:dyDescent="0.45">
      <c r="A1778" s="166" t="s">
        <v>8015</v>
      </c>
      <c r="B1778" s="166" t="s">
        <v>8015</v>
      </c>
      <c r="C1778" s="166" t="s">
        <v>8028</v>
      </c>
      <c r="D1778" s="166" t="s">
        <v>1246</v>
      </c>
      <c r="F1778" s="166" t="s">
        <v>2798</v>
      </c>
      <c r="G1778" s="166" t="s">
        <v>2524</v>
      </c>
      <c r="H1778" s="166" t="s">
        <v>2524</v>
      </c>
      <c r="I1778" s="166" t="s">
        <v>2524</v>
      </c>
      <c r="J1778" s="166" t="s">
        <v>8053</v>
      </c>
      <c r="K1778" s="166" t="s">
        <v>8015</v>
      </c>
      <c r="L1778" s="166" t="s">
        <v>2524</v>
      </c>
      <c r="M1778" s="166">
        <v>7342824</v>
      </c>
      <c r="N1778" s="166" t="str">
        <f>_xlfn.IFNA(VLOOKUP($C1778,'20201102 Property'!C:C,1,FALSE),"FR")</f>
        <v>MFI DSA ABC6</v>
      </c>
    </row>
    <row r="1779" spans="1:14" x14ac:dyDescent="0.45">
      <c r="A1779" s="166" t="s">
        <v>8086</v>
      </c>
      <c r="B1779" s="166" t="s">
        <v>8394</v>
      </c>
      <c r="C1779" s="166" t="s">
        <v>8030</v>
      </c>
      <c r="D1779" s="166" t="s">
        <v>1246</v>
      </c>
      <c r="F1779" s="166" t="s">
        <v>2798</v>
      </c>
      <c r="G1779" s="166" t="s">
        <v>2524</v>
      </c>
      <c r="H1779" s="166" t="s">
        <v>2524</v>
      </c>
      <c r="I1779" s="166" t="s">
        <v>2524</v>
      </c>
      <c r="J1779" s="166" t="s">
        <v>8056</v>
      </c>
      <c r="K1779" s="166" t="s">
        <v>8086</v>
      </c>
      <c r="L1779" s="166" t="s">
        <v>2524</v>
      </c>
      <c r="M1779" s="166">
        <v>7345133</v>
      </c>
      <c r="N1779" s="166" t="str">
        <f>_xlfn.IFNA(VLOOKUP($C1779,'20201102 Property'!C:C,1,FALSE),"FR")</f>
        <v>MFI DSA DRDQDP1</v>
      </c>
    </row>
    <row r="1780" spans="1:14" x14ac:dyDescent="0.45">
      <c r="A1780" s="166" t="s">
        <v>8077</v>
      </c>
      <c r="B1780" s="166" t="s">
        <v>8395</v>
      </c>
      <c r="C1780" s="166" t="s">
        <v>8032</v>
      </c>
      <c r="D1780" s="166" t="s">
        <v>1246</v>
      </c>
      <c r="F1780" s="166" t="s">
        <v>2798</v>
      </c>
      <c r="G1780" s="166" t="s">
        <v>2524</v>
      </c>
      <c r="H1780" s="166" t="s">
        <v>2524</v>
      </c>
      <c r="I1780" s="166" t="s">
        <v>2524</v>
      </c>
      <c r="J1780" s="166" t="s">
        <v>8058</v>
      </c>
      <c r="K1780" s="166" t="s">
        <v>8077</v>
      </c>
      <c r="L1780" s="166" t="s">
        <v>2524</v>
      </c>
      <c r="M1780" s="166">
        <v>7345140</v>
      </c>
      <c r="N1780" s="166" t="str">
        <f>_xlfn.IFNA(VLOOKUP($C1780,'20201102 Property'!C:C,1,FALSE),"FR")</f>
        <v>MFI DSA DRDQDP2</v>
      </c>
    </row>
    <row r="1781" spans="1:14" x14ac:dyDescent="0.45">
      <c r="A1781" s="166" t="s">
        <v>8078</v>
      </c>
      <c r="B1781" s="166" t="s">
        <v>8396</v>
      </c>
      <c r="C1781" s="166" t="s">
        <v>8034</v>
      </c>
      <c r="D1781" s="166" t="s">
        <v>1246</v>
      </c>
      <c r="F1781" s="166" t="s">
        <v>2798</v>
      </c>
      <c r="G1781" s="166" t="s">
        <v>2524</v>
      </c>
      <c r="H1781" s="166" t="s">
        <v>2524</v>
      </c>
      <c r="I1781" s="166" t="s">
        <v>2524</v>
      </c>
      <c r="J1781" s="166" t="s">
        <v>8060</v>
      </c>
      <c r="K1781" s="166" t="s">
        <v>8078</v>
      </c>
      <c r="L1781" s="166" t="s">
        <v>2524</v>
      </c>
      <c r="M1781" s="166">
        <v>7345146</v>
      </c>
      <c r="N1781" s="166" t="str">
        <f>_xlfn.IFNA(VLOOKUP($C1781,'20201102 Property'!C:C,1,FALSE),"FR")</f>
        <v>MFI DSA DRDQDP3</v>
      </c>
    </row>
    <row r="1782" spans="1:14" x14ac:dyDescent="0.45">
      <c r="A1782" s="166" t="s">
        <v>8079</v>
      </c>
      <c r="B1782" s="166" t="s">
        <v>8397</v>
      </c>
      <c r="C1782" s="166" t="s">
        <v>8036</v>
      </c>
      <c r="D1782" s="166" t="s">
        <v>1246</v>
      </c>
      <c r="F1782" s="166" t="s">
        <v>2798</v>
      </c>
      <c r="G1782" s="166" t="s">
        <v>2524</v>
      </c>
      <c r="H1782" s="166" t="s">
        <v>2524</v>
      </c>
      <c r="I1782" s="166" t="s">
        <v>2524</v>
      </c>
      <c r="J1782" s="166" t="s">
        <v>8062</v>
      </c>
      <c r="K1782" s="166" t="s">
        <v>8079</v>
      </c>
      <c r="L1782" s="166" t="s">
        <v>2524</v>
      </c>
      <c r="M1782" s="166">
        <v>7345151</v>
      </c>
      <c r="N1782" s="166" t="str">
        <f>_xlfn.IFNA(VLOOKUP($C1782,'20201102 Property'!C:C,1,FALSE),"FR")</f>
        <v>MFI DSA DRDQDP4</v>
      </c>
    </row>
    <row r="1783" spans="1:14" x14ac:dyDescent="0.45">
      <c r="A1783" s="166" t="s">
        <v>8080</v>
      </c>
      <c r="B1783" s="166" t="s">
        <v>8398</v>
      </c>
      <c r="C1783" s="166" t="s">
        <v>8038</v>
      </c>
      <c r="D1783" s="166" t="s">
        <v>1246</v>
      </c>
      <c r="F1783" s="166" t="s">
        <v>2798</v>
      </c>
      <c r="G1783" s="166" t="s">
        <v>2524</v>
      </c>
      <c r="H1783" s="166" t="s">
        <v>2524</v>
      </c>
      <c r="I1783" s="166" t="s">
        <v>2524</v>
      </c>
      <c r="J1783" s="166" t="s">
        <v>8064</v>
      </c>
      <c r="K1783" s="166" t="s">
        <v>8080</v>
      </c>
      <c r="L1783" s="166" t="s">
        <v>2524</v>
      </c>
      <c r="M1783" s="166">
        <v>7345159</v>
      </c>
      <c r="N1783" s="166" t="str">
        <f>_xlfn.IFNA(VLOOKUP($C1783,'20201102 Property'!C:C,1,FALSE),"FR")</f>
        <v>MFI DSA DRDQDP5</v>
      </c>
    </row>
    <row r="1784" spans="1:14" x14ac:dyDescent="0.45">
      <c r="A1784" s="166" t="s">
        <v>8081</v>
      </c>
      <c r="B1784" s="166" t="s">
        <v>8399</v>
      </c>
      <c r="C1784" s="166" t="s">
        <v>8040</v>
      </c>
      <c r="D1784" s="166" t="s">
        <v>1246</v>
      </c>
      <c r="F1784" s="166" t="s">
        <v>2798</v>
      </c>
      <c r="G1784" s="166" t="s">
        <v>2524</v>
      </c>
      <c r="H1784" s="166" t="s">
        <v>2524</v>
      </c>
      <c r="I1784" s="166" t="s">
        <v>2524</v>
      </c>
      <c r="J1784" s="166" t="s">
        <v>8066</v>
      </c>
      <c r="K1784" s="166" t="s">
        <v>8081</v>
      </c>
      <c r="L1784" s="166" t="s">
        <v>2524</v>
      </c>
      <c r="M1784" s="166">
        <v>7345164</v>
      </c>
      <c r="N1784" s="166" t="str">
        <f>_xlfn.IFNA(VLOOKUP($C1784,'20201102 Property'!C:C,1,FALSE),"FR")</f>
        <v>MFI DSA DRDQDP6</v>
      </c>
    </row>
    <row r="1785" spans="1:14" x14ac:dyDescent="0.45">
      <c r="A1785" s="166" t="s">
        <v>5106</v>
      </c>
      <c r="B1785" s="166" t="s">
        <v>5106</v>
      </c>
      <c r="C1785" s="166" t="s">
        <v>7154</v>
      </c>
      <c r="D1785" s="166" t="s">
        <v>1357</v>
      </c>
      <c r="E1785" s="166" t="s">
        <v>2524</v>
      </c>
      <c r="F1785" s="166" t="s">
        <v>366</v>
      </c>
      <c r="G1785" s="166" t="s">
        <v>2524</v>
      </c>
      <c r="H1785" s="166" t="s">
        <v>2524</v>
      </c>
      <c r="I1785" s="166" t="s">
        <v>2524</v>
      </c>
      <c r="J1785" s="166" t="s">
        <v>2524</v>
      </c>
      <c r="K1785" s="166" t="s">
        <v>5106</v>
      </c>
      <c r="L1785" s="166" t="s">
        <v>2524</v>
      </c>
      <c r="M1785" s="166">
        <v>3432920</v>
      </c>
      <c r="N1785" s="166" t="str">
        <f>_xlfn.IFNA(VLOOKUP($C1785,'20201102 Property'!C:C,1,FALSE),"FR")</f>
        <v>Reagens MgCl</v>
      </c>
    </row>
    <row r="1786" spans="1:14" x14ac:dyDescent="0.45">
      <c r="A1786" s="166" t="s">
        <v>3415</v>
      </c>
      <c r="B1786" s="166" t="s">
        <v>3415</v>
      </c>
      <c r="C1786" s="166" t="s">
        <v>3416</v>
      </c>
      <c r="D1786" s="166" t="s">
        <v>185</v>
      </c>
      <c r="E1786" s="166" t="s">
        <v>2524</v>
      </c>
      <c r="F1786" s="166" t="s">
        <v>2798</v>
      </c>
      <c r="G1786" s="166" t="s">
        <v>2524</v>
      </c>
      <c r="H1786" s="166" t="s">
        <v>2524</v>
      </c>
      <c r="I1786" s="166" t="s">
        <v>2524</v>
      </c>
      <c r="J1786" s="166" t="s">
        <v>3417</v>
      </c>
      <c r="K1786" s="166" t="s">
        <v>3415</v>
      </c>
      <c r="L1786" s="166" t="s">
        <v>2524</v>
      </c>
      <c r="M1786" s="166">
        <v>88821</v>
      </c>
      <c r="N1786" s="166" t="str">
        <f>_xlfn.IFNA(VLOOKUP($C1786,'20201102 Property'!C:C,1,FALSE),"FR")</f>
        <v>antiglobulinetest minor</v>
      </c>
    </row>
    <row r="1787" spans="1:14" x14ac:dyDescent="0.45">
      <c r="A1787" s="166" t="s">
        <v>3418</v>
      </c>
      <c r="B1787" s="166" t="s">
        <v>3418</v>
      </c>
      <c r="C1787" s="166" t="s">
        <v>3419</v>
      </c>
      <c r="D1787" s="166" t="s">
        <v>185</v>
      </c>
      <c r="E1787" s="166" t="s">
        <v>2524</v>
      </c>
      <c r="F1787" s="166" t="s">
        <v>2798</v>
      </c>
      <c r="G1787" s="166" t="s">
        <v>2524</v>
      </c>
      <c r="H1787" s="166" t="s">
        <v>2524</v>
      </c>
      <c r="I1787" s="166" t="s">
        <v>2524</v>
      </c>
      <c r="J1787" s="166" t="s">
        <v>3420</v>
      </c>
      <c r="K1787" s="166" t="s">
        <v>3418</v>
      </c>
      <c r="L1787" s="166" t="s">
        <v>2524</v>
      </c>
      <c r="M1787" s="166">
        <v>88806</v>
      </c>
      <c r="N1787" s="166" t="str">
        <f>_xlfn.IFNA(VLOOKUP($C1787,'20201102 Property'!C:C,1,FALSE),"FR")</f>
        <v>directe agglutinatie minor</v>
      </c>
    </row>
    <row r="1788" spans="1:14" hidden="1" x14ac:dyDescent="0.45">
      <c r="A1788" s="166" t="s">
        <v>2208</v>
      </c>
      <c r="B1788" s="166" t="s">
        <v>3421</v>
      </c>
      <c r="C1788" s="166" t="s">
        <v>5107</v>
      </c>
      <c r="D1788" s="166" t="s">
        <v>185</v>
      </c>
      <c r="E1788" s="166" t="s">
        <v>2524</v>
      </c>
      <c r="F1788" s="166" t="s">
        <v>2798</v>
      </c>
      <c r="G1788" s="166" t="s">
        <v>2524</v>
      </c>
      <c r="H1788" s="166" t="s">
        <v>8852</v>
      </c>
      <c r="I1788" s="166" t="s">
        <v>2524</v>
      </c>
      <c r="J1788" s="166" t="s">
        <v>3422</v>
      </c>
      <c r="K1788" s="166" t="s">
        <v>2208</v>
      </c>
      <c r="L1788" s="166" t="s">
        <v>2524</v>
      </c>
      <c r="M1788" s="166">
        <v>90902</v>
      </c>
      <c r="N1788" s="166" t="str">
        <f>_xlfn.IFNA(VLOOKUP($C1788,'20201102 Property'!C:C,1,FALSE),"FR")</f>
        <v>FR</v>
      </c>
    </row>
    <row r="1789" spans="1:14" x14ac:dyDescent="0.45">
      <c r="A1789" s="166" t="s">
        <v>7155</v>
      </c>
      <c r="B1789" s="166" t="s">
        <v>7155</v>
      </c>
      <c r="C1789" s="166" t="s">
        <v>7156</v>
      </c>
      <c r="D1789" s="166" t="s">
        <v>1357</v>
      </c>
      <c r="E1789" s="166" t="s">
        <v>2524</v>
      </c>
      <c r="F1789" s="166" t="s">
        <v>366</v>
      </c>
      <c r="G1789" s="166" t="s">
        <v>2524</v>
      </c>
      <c r="H1789" s="166" t="s">
        <v>2524</v>
      </c>
      <c r="I1789" s="166" t="s">
        <v>2524</v>
      </c>
      <c r="J1789" s="166" t="s">
        <v>2524</v>
      </c>
      <c r="K1789" s="166" t="s">
        <v>7155</v>
      </c>
      <c r="L1789" s="166" t="s">
        <v>2524</v>
      </c>
      <c r="M1789" s="166">
        <v>4705521</v>
      </c>
      <c r="N1789" s="166" t="str">
        <f>_xlfn.IFNA(VLOOKUP($C1789,'20201102 Property'!C:C,1,FALSE),"FR")</f>
        <v>Reagens Mastermix +Taq</v>
      </c>
    </row>
    <row r="1790" spans="1:14" hidden="1" x14ac:dyDescent="0.45">
      <c r="A1790" s="166" t="s">
        <v>2214</v>
      </c>
      <c r="B1790" s="166" t="s">
        <v>2214</v>
      </c>
      <c r="C1790" s="166" t="s">
        <v>8935</v>
      </c>
      <c r="D1790" s="166" t="s">
        <v>185</v>
      </c>
      <c r="E1790" s="166" t="s">
        <v>2524</v>
      </c>
      <c r="F1790" s="166" t="s">
        <v>2798</v>
      </c>
      <c r="G1790" s="166" t="s">
        <v>2524</v>
      </c>
      <c r="H1790" s="166" t="s">
        <v>2524</v>
      </c>
      <c r="I1790" s="166" t="s">
        <v>2524</v>
      </c>
      <c r="J1790" s="166" t="s">
        <v>2524</v>
      </c>
      <c r="K1790" s="166" t="s">
        <v>2214</v>
      </c>
      <c r="L1790" s="166" t="s">
        <v>2524</v>
      </c>
      <c r="M1790" s="166">
        <v>2174562</v>
      </c>
      <c r="N1790" s="166" t="str">
        <f>_xlfn.IFNA(VLOOKUP($C1790,'20201102 Property'!C:C,1,FALSE),"FR")</f>
        <v>FR</v>
      </c>
    </row>
    <row r="1791" spans="1:14" x14ac:dyDescent="0.45">
      <c r="A1791" s="166" t="s">
        <v>8663</v>
      </c>
      <c r="B1791" s="166" t="s">
        <v>8663</v>
      </c>
      <c r="C1791" s="166" t="s">
        <v>8784</v>
      </c>
      <c r="D1791" s="166" t="s">
        <v>1357</v>
      </c>
      <c r="E1791" s="166" t="s">
        <v>2524</v>
      </c>
      <c r="F1791" s="166" t="s">
        <v>366</v>
      </c>
      <c r="G1791" s="166" t="s">
        <v>2524</v>
      </c>
      <c r="H1791" s="166" t="s">
        <v>2524</v>
      </c>
      <c r="I1791" s="166" t="s">
        <v>2524</v>
      </c>
      <c r="J1791" s="166" t="s">
        <v>2524</v>
      </c>
      <c r="K1791" s="166" t="s">
        <v>8663</v>
      </c>
      <c r="L1791" s="166" t="s">
        <v>2524</v>
      </c>
      <c r="M1791" s="166">
        <v>7975650</v>
      </c>
      <c r="N1791" s="166" t="str">
        <f>_xlfn.IFNA(VLOOKUP($C1791,'20201102 Property'!C:C,1,FALSE),"FR")</f>
        <v>Reagens MSB1</v>
      </c>
    </row>
    <row r="1792" spans="1:14" x14ac:dyDescent="0.45">
      <c r="A1792" s="166" t="s">
        <v>8664</v>
      </c>
      <c r="B1792" s="166" t="s">
        <v>8664</v>
      </c>
      <c r="C1792" s="166" t="s">
        <v>8785</v>
      </c>
      <c r="D1792" s="166" t="s">
        <v>1357</v>
      </c>
      <c r="E1792" s="166" t="s">
        <v>2524</v>
      </c>
      <c r="F1792" s="166" t="s">
        <v>366</v>
      </c>
      <c r="G1792" s="166" t="s">
        <v>2524</v>
      </c>
      <c r="H1792" s="166" t="s">
        <v>2524</v>
      </c>
      <c r="I1792" s="166" t="s">
        <v>2524</v>
      </c>
      <c r="J1792" s="166" t="s">
        <v>2524</v>
      </c>
      <c r="K1792" s="166" t="s">
        <v>8664</v>
      </c>
      <c r="L1792" s="166" t="s">
        <v>2524</v>
      </c>
      <c r="M1792" s="166">
        <v>7975655</v>
      </c>
      <c r="N1792" s="166" t="str">
        <f>_xlfn.IFNA(VLOOKUP($C1792,'20201102 Property'!C:C,1,FALSE),"FR")</f>
        <v>Reagens MSB2</v>
      </c>
    </row>
    <row r="1793" spans="1:14" x14ac:dyDescent="0.45">
      <c r="A1793" s="166" t="s">
        <v>5108</v>
      </c>
      <c r="B1793" s="166" t="s">
        <v>5108</v>
      </c>
      <c r="C1793" s="166" t="s">
        <v>7157</v>
      </c>
      <c r="D1793" s="166" t="s">
        <v>1357</v>
      </c>
      <c r="E1793" s="166" t="s">
        <v>2524</v>
      </c>
      <c r="F1793" s="166" t="s">
        <v>366</v>
      </c>
      <c r="G1793" s="166" t="s">
        <v>2524</v>
      </c>
      <c r="H1793" s="166" t="s">
        <v>2524</v>
      </c>
      <c r="I1793" s="166" t="s">
        <v>2524</v>
      </c>
      <c r="J1793" s="166" t="s">
        <v>2524</v>
      </c>
      <c r="K1793" s="166" t="s">
        <v>5108</v>
      </c>
      <c r="L1793" s="166" t="s">
        <v>2524</v>
      </c>
      <c r="M1793" s="166">
        <v>3004054</v>
      </c>
      <c r="N1793" s="166" t="str">
        <f>_xlfn.IFNA(VLOOKUP($C1793,'20201102 Property'!C:C,1,FALSE),"FR")</f>
        <v>Reagens SSO A</v>
      </c>
    </row>
    <row r="1794" spans="1:14" x14ac:dyDescent="0.45">
      <c r="A1794" s="166" t="s">
        <v>5109</v>
      </c>
      <c r="B1794" s="166" t="s">
        <v>5109</v>
      </c>
      <c r="C1794" s="166" t="s">
        <v>7158</v>
      </c>
      <c r="D1794" s="166" t="s">
        <v>1357</v>
      </c>
      <c r="E1794" s="166" t="s">
        <v>2524</v>
      </c>
      <c r="F1794" s="166" t="s">
        <v>366</v>
      </c>
      <c r="G1794" s="166" t="s">
        <v>2524</v>
      </c>
      <c r="H1794" s="166" t="s">
        <v>2524</v>
      </c>
      <c r="I1794" s="166" t="s">
        <v>2524</v>
      </c>
      <c r="J1794" s="166" t="s">
        <v>2524</v>
      </c>
      <c r="K1794" s="166" t="s">
        <v>5109</v>
      </c>
      <c r="L1794" s="166" t="s">
        <v>2524</v>
      </c>
      <c r="M1794" s="166">
        <v>3206289</v>
      </c>
      <c r="N1794" s="166" t="str">
        <f>_xlfn.IFNA(VLOOKUP($C1794,'20201102 Property'!C:C,1,FALSE),"FR")</f>
        <v>Reagens SSO B</v>
      </c>
    </row>
    <row r="1795" spans="1:14" x14ac:dyDescent="0.45">
      <c r="A1795" s="166" t="s">
        <v>5110</v>
      </c>
      <c r="B1795" s="166" t="s">
        <v>5110</v>
      </c>
      <c r="C1795" s="166" t="s">
        <v>7159</v>
      </c>
      <c r="D1795" s="166" t="s">
        <v>1357</v>
      </c>
      <c r="E1795" s="166" t="s">
        <v>2524</v>
      </c>
      <c r="F1795" s="166" t="s">
        <v>366</v>
      </c>
      <c r="G1795" s="166" t="s">
        <v>2524</v>
      </c>
      <c r="H1795" s="166" t="s">
        <v>2524</v>
      </c>
      <c r="I1795" s="166" t="s">
        <v>2524</v>
      </c>
      <c r="J1795" s="166" t="s">
        <v>2524</v>
      </c>
      <c r="K1795" s="166" t="s">
        <v>5110</v>
      </c>
      <c r="L1795" s="166" t="s">
        <v>2524</v>
      </c>
      <c r="M1795" s="166">
        <v>3206311</v>
      </c>
      <c r="N1795" s="166" t="str">
        <f>_xlfn.IFNA(VLOOKUP($C1795,'20201102 Property'!C:C,1,FALSE),"FR")</f>
        <v>Reagens SSO C</v>
      </c>
    </row>
    <row r="1796" spans="1:14" x14ac:dyDescent="0.45">
      <c r="A1796" s="166" t="s">
        <v>5111</v>
      </c>
      <c r="B1796" s="166" t="s">
        <v>5111</v>
      </c>
      <c r="C1796" s="166" t="s">
        <v>7160</v>
      </c>
      <c r="D1796" s="166" t="s">
        <v>1357</v>
      </c>
      <c r="E1796" s="166" t="s">
        <v>2524</v>
      </c>
      <c r="F1796" s="166" t="s">
        <v>366</v>
      </c>
      <c r="G1796" s="166" t="s">
        <v>2524</v>
      </c>
      <c r="H1796" s="166" t="s">
        <v>2524</v>
      </c>
      <c r="I1796" s="166" t="s">
        <v>2524</v>
      </c>
      <c r="J1796" s="166" t="s">
        <v>2524</v>
      </c>
      <c r="K1796" s="166" t="s">
        <v>5111</v>
      </c>
      <c r="L1796" s="166" t="s">
        <v>2524</v>
      </c>
      <c r="M1796" s="166">
        <v>3206355</v>
      </c>
      <c r="N1796" s="166" t="str">
        <f>_xlfn.IFNA(VLOOKUP($C1796,'20201102 Property'!C:C,1,FALSE),"FR")</f>
        <v>Reagens SSO DS</v>
      </c>
    </row>
    <row r="1797" spans="1:14" x14ac:dyDescent="0.45">
      <c r="A1797" s="166" t="s">
        <v>5112</v>
      </c>
      <c r="B1797" s="166" t="s">
        <v>5112</v>
      </c>
      <c r="C1797" s="166" t="s">
        <v>7161</v>
      </c>
      <c r="D1797" s="166" t="s">
        <v>1357</v>
      </c>
      <c r="E1797" s="166" t="s">
        <v>2524</v>
      </c>
      <c r="F1797" s="166" t="s">
        <v>366</v>
      </c>
      <c r="G1797" s="166" t="s">
        <v>2524</v>
      </c>
      <c r="H1797" s="166" t="s">
        <v>2524</v>
      </c>
      <c r="I1797" s="166" t="s">
        <v>2524</v>
      </c>
      <c r="J1797" s="166" t="s">
        <v>2524</v>
      </c>
      <c r="K1797" s="166" t="s">
        <v>5112</v>
      </c>
      <c r="L1797" s="166" t="s">
        <v>2524</v>
      </c>
      <c r="M1797" s="166">
        <v>3206332</v>
      </c>
      <c r="N1797" s="166" t="str">
        <f>_xlfn.IFNA(VLOOKUP($C1797,'20201102 Property'!C:C,1,FALSE),"FR")</f>
        <v>Reagens SSO DR</v>
      </c>
    </row>
    <row r="1798" spans="1:14" x14ac:dyDescent="0.45">
      <c r="A1798" s="166" t="s">
        <v>1622</v>
      </c>
      <c r="B1798" s="166" t="s">
        <v>1628</v>
      </c>
      <c r="C1798" s="166" t="s">
        <v>1628</v>
      </c>
      <c r="D1798" s="166" t="s">
        <v>185</v>
      </c>
      <c r="E1798" s="166" t="s">
        <v>2524</v>
      </c>
      <c r="F1798" s="166" t="s">
        <v>366</v>
      </c>
      <c r="G1798" s="166" t="s">
        <v>2524</v>
      </c>
      <c r="H1798" s="166" t="s">
        <v>2524</v>
      </c>
      <c r="I1798" s="166" t="s">
        <v>2524</v>
      </c>
      <c r="J1798" s="166" t="s">
        <v>2052</v>
      </c>
      <c r="K1798" s="166" t="s">
        <v>1622</v>
      </c>
      <c r="L1798" s="166" t="s">
        <v>2524</v>
      </c>
      <c r="M1798" s="166">
        <v>3244503</v>
      </c>
      <c r="N1798" s="166" t="str">
        <f>_xlfn.IFNA(VLOOKUP($C1798,'20201102 Property'!C:C,1,FALSE),"FR")</f>
        <v>Bloedgroep ENIS</v>
      </c>
    </row>
    <row r="1799" spans="1:14" x14ac:dyDescent="0.45">
      <c r="A1799" s="166" t="s">
        <v>1624</v>
      </c>
      <c r="B1799" s="166" t="s">
        <v>1627</v>
      </c>
      <c r="C1799" s="166" t="s">
        <v>1627</v>
      </c>
      <c r="D1799" s="166" t="s">
        <v>185</v>
      </c>
      <c r="E1799" s="166" t="s">
        <v>2524</v>
      </c>
      <c r="F1799" s="166" t="s">
        <v>366</v>
      </c>
      <c r="G1799" s="166" t="s">
        <v>2524</v>
      </c>
      <c r="H1799" s="166" t="s">
        <v>2524</v>
      </c>
      <c r="I1799" s="166" t="s">
        <v>2524</v>
      </c>
      <c r="J1799" s="166" t="s">
        <v>2054</v>
      </c>
      <c r="K1799" s="166" t="s">
        <v>1624</v>
      </c>
      <c r="L1799" s="166" t="s">
        <v>2524</v>
      </c>
      <c r="M1799" s="166">
        <v>3244484</v>
      </c>
      <c r="N1799" s="166" t="str">
        <f>_xlfn.IFNA(VLOOKUP($C1799,'20201102 Property'!C:C,1,FALSE),"FR")</f>
        <v>Bloedgroep check</v>
      </c>
    </row>
    <row r="1800" spans="1:14" x14ac:dyDescent="0.45">
      <c r="A1800" s="166" t="s">
        <v>1623</v>
      </c>
      <c r="B1800" s="166" t="s">
        <v>1629</v>
      </c>
      <c r="C1800" s="166" t="s">
        <v>1629</v>
      </c>
      <c r="D1800" s="166" t="s">
        <v>185</v>
      </c>
      <c r="E1800" s="166" t="s">
        <v>2524</v>
      </c>
      <c r="F1800" s="166" t="s">
        <v>366</v>
      </c>
      <c r="G1800" s="166" t="s">
        <v>2524</v>
      </c>
      <c r="H1800" s="166" t="s">
        <v>2524</v>
      </c>
      <c r="I1800" s="166" t="s">
        <v>2524</v>
      </c>
      <c r="J1800" s="166" t="s">
        <v>2053</v>
      </c>
      <c r="K1800" s="166" t="s">
        <v>1623</v>
      </c>
      <c r="L1800" s="166" t="s">
        <v>2524</v>
      </c>
      <c r="M1800" s="166">
        <v>3244509</v>
      </c>
      <c r="N1800" s="166" t="str">
        <f>_xlfn.IFNA(VLOOKUP($C1800,'20201102 Property'!C:C,1,FALSE),"FR")</f>
        <v>Bloedgroep intern</v>
      </c>
    </row>
    <row r="1801" spans="1:14" x14ac:dyDescent="0.45">
      <c r="A1801" s="166" t="s">
        <v>1291</v>
      </c>
      <c r="B1801" s="166" t="s">
        <v>7162</v>
      </c>
      <c r="C1801" s="166" t="s">
        <v>7163</v>
      </c>
      <c r="D1801" s="166" t="s">
        <v>1357</v>
      </c>
      <c r="E1801" s="166" t="s">
        <v>2524</v>
      </c>
      <c r="F1801" s="166" t="s">
        <v>366</v>
      </c>
      <c r="G1801" s="166" t="s">
        <v>2524</v>
      </c>
      <c r="H1801" s="166" t="s">
        <v>2524</v>
      </c>
      <c r="I1801" s="166" t="s">
        <v>2524</v>
      </c>
      <c r="J1801" s="166" t="s">
        <v>2027</v>
      </c>
      <c r="K1801" s="166" t="s">
        <v>1291</v>
      </c>
      <c r="L1801" s="166" t="s">
        <v>2524</v>
      </c>
      <c r="M1801" s="166">
        <v>3101408</v>
      </c>
      <c r="N1801" s="166" t="str">
        <f>_xlfn.IFNA(VLOOKUP($C1801,'20201102 Property'!C:C,1,FALSE),"FR")</f>
        <v>AM aanvraag verzonden</v>
      </c>
    </row>
    <row r="1802" spans="1:14" x14ac:dyDescent="0.45">
      <c r="A1802" s="166" t="s">
        <v>1295</v>
      </c>
      <c r="B1802" s="166" t="s">
        <v>7164</v>
      </c>
      <c r="C1802" s="166" t="s">
        <v>7165</v>
      </c>
      <c r="D1802" s="166" t="s">
        <v>1357</v>
      </c>
      <c r="E1802" s="166" t="s">
        <v>2524</v>
      </c>
      <c r="F1802" s="166" t="s">
        <v>366</v>
      </c>
      <c r="G1802" s="166" t="s">
        <v>2524</v>
      </c>
      <c r="H1802" s="166" t="s">
        <v>2524</v>
      </c>
      <c r="I1802" s="166" t="s">
        <v>2524</v>
      </c>
      <c r="J1802" s="166" t="s">
        <v>2033</v>
      </c>
      <c r="K1802" s="166" t="s">
        <v>1295</v>
      </c>
      <c r="L1802" s="166" t="s">
        <v>2524</v>
      </c>
      <c r="M1802" s="166">
        <v>3101466</v>
      </c>
      <c r="N1802" s="166" t="str">
        <f>_xlfn.IFNA(VLOOKUP($C1802,'20201102 Property'!C:C,1,FALSE),"FR")</f>
        <v>AM ACC bij opname</v>
      </c>
    </row>
    <row r="1803" spans="1:14" x14ac:dyDescent="0.45">
      <c r="A1803" s="166" t="s">
        <v>1293</v>
      </c>
      <c r="B1803" s="166" t="s">
        <v>7166</v>
      </c>
      <c r="C1803" s="166" t="s">
        <v>7166</v>
      </c>
      <c r="D1803" s="166" t="s">
        <v>185</v>
      </c>
      <c r="E1803" s="166" t="s">
        <v>2524</v>
      </c>
      <c r="F1803" s="166" t="s">
        <v>366</v>
      </c>
      <c r="G1803" s="166" t="s">
        <v>2524</v>
      </c>
      <c r="H1803" s="166" t="s">
        <v>2524</v>
      </c>
      <c r="I1803" s="166" t="s">
        <v>2524</v>
      </c>
      <c r="J1803" s="166" t="s">
        <v>2029</v>
      </c>
      <c r="K1803" s="166" t="s">
        <v>1293</v>
      </c>
      <c r="L1803" s="166" t="s">
        <v>2524</v>
      </c>
      <c r="M1803" s="166">
        <v>3101442</v>
      </c>
      <c r="N1803" s="166" t="str">
        <f>_xlfn.IFNA(VLOOKUP($C1803,'20201102 Property'!C:C,1,FALSE),"FR")</f>
        <v>AM finale status</v>
      </c>
    </row>
    <row r="1804" spans="1:14" x14ac:dyDescent="0.45">
      <c r="A1804" s="166" t="s">
        <v>2251</v>
      </c>
      <c r="B1804" s="166" t="s">
        <v>7167</v>
      </c>
      <c r="C1804" s="166" t="s">
        <v>7168</v>
      </c>
      <c r="D1804" s="166" t="s">
        <v>1357</v>
      </c>
      <c r="E1804" s="166" t="s">
        <v>2524</v>
      </c>
      <c r="F1804" s="166" t="s">
        <v>366</v>
      </c>
      <c r="G1804" s="166" t="s">
        <v>2524</v>
      </c>
      <c r="H1804" s="166" t="s">
        <v>2524</v>
      </c>
      <c r="I1804" s="166" t="s">
        <v>2524</v>
      </c>
      <c r="J1804" s="166" t="s">
        <v>2031</v>
      </c>
      <c r="K1804" s="166" t="s">
        <v>2251</v>
      </c>
      <c r="L1804" s="166" t="s">
        <v>2524</v>
      </c>
      <c r="M1804" s="166">
        <v>3101454</v>
      </c>
      <c r="N1804" s="166" t="str">
        <f>_xlfn.IFNA(VLOOKUP($C1804,'20201102 Property'!C:C,1,FALSE),"FR")</f>
        <v>RPMM</v>
      </c>
    </row>
    <row r="1805" spans="1:14" x14ac:dyDescent="0.45">
      <c r="A1805" s="166" t="s">
        <v>1292</v>
      </c>
      <c r="B1805" s="166" t="s">
        <v>7169</v>
      </c>
      <c r="C1805" s="166" t="s">
        <v>7169</v>
      </c>
      <c r="D1805" s="166" t="s">
        <v>1357</v>
      </c>
      <c r="E1805" s="166" t="s">
        <v>2524</v>
      </c>
      <c r="F1805" s="166" t="s">
        <v>366</v>
      </c>
      <c r="G1805" s="166" t="s">
        <v>2524</v>
      </c>
      <c r="H1805" s="166" t="s">
        <v>2524</v>
      </c>
      <c r="I1805" s="166" t="s">
        <v>2524</v>
      </c>
      <c r="J1805" s="166" t="s">
        <v>2028</v>
      </c>
      <c r="K1805" s="166" t="s">
        <v>1292</v>
      </c>
      <c r="L1805" s="166" t="s">
        <v>2524</v>
      </c>
      <c r="M1805" s="166">
        <v>3101436</v>
      </c>
      <c r="N1805" s="166" t="str">
        <f>_xlfn.IFNA(VLOOKUP($C1805,'20201102 Property'!C:C,1,FALSE),"FR")</f>
        <v>AM staal verstuurd</v>
      </c>
    </row>
    <row r="1806" spans="1:14" x14ac:dyDescent="0.45">
      <c r="A1806" s="166" t="s">
        <v>1290</v>
      </c>
      <c r="B1806" s="166" t="s">
        <v>7170</v>
      </c>
      <c r="C1806" s="166" t="s">
        <v>7170</v>
      </c>
      <c r="D1806" s="166" t="s">
        <v>1357</v>
      </c>
      <c r="E1806" s="166" t="s">
        <v>2524</v>
      </c>
      <c r="F1806" s="166" t="s">
        <v>366</v>
      </c>
      <c r="G1806" s="166" t="s">
        <v>2524</v>
      </c>
      <c r="H1806" s="166" t="s">
        <v>2524</v>
      </c>
      <c r="I1806" s="166" t="s">
        <v>2524</v>
      </c>
      <c r="J1806" s="166" t="s">
        <v>2026</v>
      </c>
      <c r="K1806" s="166" t="s">
        <v>1290</v>
      </c>
      <c r="L1806" s="166" t="s">
        <v>2524</v>
      </c>
      <c r="M1806" s="166">
        <v>3101402</v>
      </c>
      <c r="N1806" s="166" t="str">
        <f>_xlfn.IFNA(VLOOKUP($C1806,'20201102 Property'!C:C,1,FALSE),"FR")</f>
        <v>AM te starten</v>
      </c>
    </row>
    <row r="1807" spans="1:14" x14ac:dyDescent="0.45">
      <c r="A1807" s="166" t="s">
        <v>5113</v>
      </c>
      <c r="B1807" s="166" t="s">
        <v>7171</v>
      </c>
      <c r="C1807" s="166" t="s">
        <v>7172</v>
      </c>
      <c r="D1807" s="166" t="s">
        <v>1357</v>
      </c>
      <c r="E1807" s="166" t="s">
        <v>2524</v>
      </c>
      <c r="F1807" s="166" t="s">
        <v>366</v>
      </c>
      <c r="G1807" s="166" t="s">
        <v>2524</v>
      </c>
      <c r="H1807" s="166" t="s">
        <v>2524</v>
      </c>
      <c r="I1807" s="166" t="s">
        <v>2524</v>
      </c>
      <c r="J1807" s="166" t="s">
        <v>2032</v>
      </c>
      <c r="K1807" s="166" t="s">
        <v>5113</v>
      </c>
      <c r="L1807" s="166" t="s">
        <v>2524</v>
      </c>
      <c r="M1807" s="166">
        <v>3101460</v>
      </c>
      <c r="N1807" s="166" t="str">
        <f>_xlfn.IFNA(VLOOKUP($C1807,'20201102 Property'!C:C,1,FALSE),"FR")</f>
        <v>AM UNACC bij opname</v>
      </c>
    </row>
    <row r="1808" spans="1:14" x14ac:dyDescent="0.45">
      <c r="A1808" s="166" t="s">
        <v>1294</v>
      </c>
      <c r="B1808" s="166" t="s">
        <v>7173</v>
      </c>
      <c r="C1808" s="166" t="s">
        <v>7174</v>
      </c>
      <c r="D1808" s="166" t="s">
        <v>1357</v>
      </c>
      <c r="E1808" s="166" t="s">
        <v>2524</v>
      </c>
      <c r="F1808" s="166" t="s">
        <v>366</v>
      </c>
      <c r="G1808" s="166" t="s">
        <v>2524</v>
      </c>
      <c r="H1808" s="166" t="s">
        <v>2524</v>
      </c>
      <c r="I1808" s="166" t="s">
        <v>2524</v>
      </c>
      <c r="J1808" s="166" t="s">
        <v>2030</v>
      </c>
      <c r="K1808" s="166" t="s">
        <v>1294</v>
      </c>
      <c r="L1808" s="166" t="s">
        <v>2524</v>
      </c>
      <c r="M1808" s="166">
        <v>3101449</v>
      </c>
      <c r="N1808" s="166" t="str">
        <f>_xlfn.IFNA(VLOOKUP($C1808,'20201102 Property'!C:C,1,FALSE),"FR")</f>
        <v>ACC</v>
      </c>
    </row>
    <row r="1809" spans="1:14" x14ac:dyDescent="0.45">
      <c r="A1809" s="166" t="s">
        <v>8848</v>
      </c>
      <c r="B1809" s="166" t="s">
        <v>8855</v>
      </c>
      <c r="C1809" s="166" t="s">
        <v>8855</v>
      </c>
      <c r="D1809" s="166" t="s">
        <v>1357</v>
      </c>
      <c r="E1809" s="166" t="s">
        <v>2524</v>
      </c>
      <c r="F1809" s="166" t="s">
        <v>2798</v>
      </c>
      <c r="G1809" s="166" t="s">
        <v>2524</v>
      </c>
      <c r="H1809" s="166" t="s">
        <v>2524</v>
      </c>
      <c r="I1809" s="166" t="s">
        <v>2524</v>
      </c>
      <c r="J1809" s="166" t="s">
        <v>8849</v>
      </c>
      <c r="K1809" s="166" t="s">
        <v>8848</v>
      </c>
      <c r="L1809" s="166" t="s">
        <v>2524</v>
      </c>
      <c r="M1809" s="166">
        <v>9035092</v>
      </c>
      <c r="N1809" s="166" t="str">
        <f>_xlfn.IFNA(VLOOKUP($C1809,'20201102 Property'!C:C,1,FALSE),"FR")</f>
        <v>Carry-over CDC</v>
      </c>
    </row>
    <row r="1810" spans="1:14" x14ac:dyDescent="0.45">
      <c r="A1810" s="166" t="s">
        <v>5114</v>
      </c>
      <c r="B1810" s="166" t="s">
        <v>7175</v>
      </c>
      <c r="C1810" s="166" t="s">
        <v>1257</v>
      </c>
      <c r="D1810" s="166" t="s">
        <v>1357</v>
      </c>
      <c r="E1810" s="166" t="s">
        <v>2524</v>
      </c>
      <c r="F1810" s="166" t="s">
        <v>366</v>
      </c>
      <c r="G1810" s="166" t="s">
        <v>2524</v>
      </c>
      <c r="H1810" s="166" t="s">
        <v>2524</v>
      </c>
      <c r="I1810" s="166" t="s">
        <v>2524</v>
      </c>
      <c r="J1810" s="166" t="s">
        <v>2044</v>
      </c>
      <c r="K1810" s="166" t="s">
        <v>5114</v>
      </c>
      <c r="L1810" s="166" t="s">
        <v>2524</v>
      </c>
      <c r="M1810" s="166">
        <v>3101715</v>
      </c>
      <c r="N1810" s="166" t="str">
        <f>_xlfn.IFNA(VLOOKUP($C1810,'20201102 Property'!C:C,1,FALSE),"FR")</f>
        <v>Donor typering</v>
      </c>
    </row>
    <row r="1811" spans="1:14" x14ac:dyDescent="0.45">
      <c r="A1811" s="166" t="s">
        <v>1387</v>
      </c>
      <c r="B1811" s="166" t="s">
        <v>7176</v>
      </c>
      <c r="C1811" s="166" t="s">
        <v>7176</v>
      </c>
      <c r="D1811" s="166" t="s">
        <v>1357</v>
      </c>
      <c r="E1811" s="166" t="s">
        <v>2524</v>
      </c>
      <c r="F1811" s="166" t="s">
        <v>366</v>
      </c>
      <c r="G1811" s="166" t="s">
        <v>2524</v>
      </c>
      <c r="H1811" s="166" t="s">
        <v>2524</v>
      </c>
      <c r="I1811" s="166" t="s">
        <v>2524</v>
      </c>
      <c r="J1811" s="166" t="s">
        <v>2740</v>
      </c>
      <c r="K1811" s="166" t="s">
        <v>1387</v>
      </c>
      <c r="L1811" s="166" t="s">
        <v>2524</v>
      </c>
      <c r="M1811" s="166">
        <v>3169807</v>
      </c>
      <c r="N1811" s="166" t="str">
        <f>_xlfn.IFNA(VLOOKUP($C1811,'20201102 Property'!C:C,1,FALSE),"FR")</f>
        <v>Deadline</v>
      </c>
    </row>
    <row r="1812" spans="1:14" x14ac:dyDescent="0.45">
      <c r="A1812" s="166" t="s">
        <v>1385</v>
      </c>
      <c r="B1812" s="166" t="s">
        <v>7177</v>
      </c>
      <c r="C1812" s="166" t="s">
        <v>7178</v>
      </c>
      <c r="D1812" s="166" t="s">
        <v>1357</v>
      </c>
      <c r="E1812" s="166" t="s">
        <v>2524</v>
      </c>
      <c r="F1812" s="166" t="s">
        <v>366</v>
      </c>
      <c r="G1812" s="166" t="s">
        <v>2524</v>
      </c>
      <c r="H1812" s="166" t="s">
        <v>2524</v>
      </c>
      <c r="I1812" s="166" t="s">
        <v>2524</v>
      </c>
      <c r="J1812" s="166" t="s">
        <v>2049</v>
      </c>
      <c r="K1812" s="166" t="s">
        <v>1385</v>
      </c>
      <c r="L1812" s="166" t="s">
        <v>2524</v>
      </c>
      <c r="M1812" s="166">
        <v>3174933</v>
      </c>
      <c r="N1812" s="166" t="str">
        <f>_xlfn.IFNA(VLOOKUP($C1812,'20201102 Property'!C:C,1,FALSE),"FR")</f>
        <v>Export Luminex</v>
      </c>
    </row>
    <row r="1813" spans="1:14" x14ac:dyDescent="0.45">
      <c r="A1813" s="166" t="s">
        <v>1206</v>
      </c>
      <c r="B1813" s="166" t="s">
        <v>7179</v>
      </c>
      <c r="C1813" s="166" t="s">
        <v>7179</v>
      </c>
      <c r="D1813" s="166" t="s">
        <v>1357</v>
      </c>
      <c r="E1813" s="166" t="s">
        <v>2524</v>
      </c>
      <c r="F1813" s="166" t="s">
        <v>366</v>
      </c>
      <c r="G1813" s="166" t="s">
        <v>2524</v>
      </c>
      <c r="H1813" s="166" t="s">
        <v>2524</v>
      </c>
      <c r="I1813" s="166" t="s">
        <v>2524</v>
      </c>
      <c r="J1813" s="166" t="s">
        <v>2046</v>
      </c>
      <c r="K1813" s="166" t="s">
        <v>1206</v>
      </c>
      <c r="L1813" s="166" t="s">
        <v>2524</v>
      </c>
      <c r="M1813" s="166">
        <v>3101730</v>
      </c>
      <c r="N1813" s="166" t="str">
        <f>_xlfn.IFNA(VLOOKUP($C1813,'20201102 Property'!C:C,1,FALSE),"FR")</f>
        <v>M HLAtyp BM donor</v>
      </c>
    </row>
    <row r="1814" spans="1:14" x14ac:dyDescent="0.45">
      <c r="A1814" s="166" t="s">
        <v>2755</v>
      </c>
      <c r="B1814" s="166" t="s">
        <v>7799</v>
      </c>
      <c r="C1814" s="166" t="s">
        <v>7799</v>
      </c>
      <c r="D1814" s="166" t="s">
        <v>1357</v>
      </c>
      <c r="E1814" s="166" t="s">
        <v>2524</v>
      </c>
      <c r="F1814" s="166" t="s">
        <v>366</v>
      </c>
      <c r="G1814" s="166" t="s">
        <v>2524</v>
      </c>
      <c r="H1814" s="166" t="s">
        <v>2524</v>
      </c>
      <c r="I1814" s="166" t="s">
        <v>2524</v>
      </c>
      <c r="J1814" s="166" t="s">
        <v>2756</v>
      </c>
      <c r="K1814" s="166" t="s">
        <v>2755</v>
      </c>
      <c r="L1814" s="166" t="s">
        <v>2524</v>
      </c>
      <c r="M1814" s="166">
        <v>6808053</v>
      </c>
      <c r="N1814" s="166" t="str">
        <f>_xlfn.IFNA(VLOOKUP($C1814,'20201102 Property'!C:C,1,FALSE),"FR")</f>
        <v>M HLAtyp BM donor2</v>
      </c>
    </row>
    <row r="1815" spans="1:14" x14ac:dyDescent="0.45">
      <c r="A1815" s="166" t="s">
        <v>1207</v>
      </c>
      <c r="B1815" s="166" t="s">
        <v>7180</v>
      </c>
      <c r="C1815" s="166" t="s">
        <v>7181</v>
      </c>
      <c r="D1815" s="166" t="s">
        <v>1357</v>
      </c>
      <c r="E1815" s="166" t="s">
        <v>2524</v>
      </c>
      <c r="F1815" s="166" t="s">
        <v>366</v>
      </c>
      <c r="G1815" s="166" t="s">
        <v>2524</v>
      </c>
      <c r="H1815" s="166" t="s">
        <v>2524</v>
      </c>
      <c r="I1815" s="166" t="s">
        <v>2524</v>
      </c>
      <c r="J1815" s="166" t="s">
        <v>2048</v>
      </c>
      <c r="K1815" s="166" t="s">
        <v>1207</v>
      </c>
      <c r="L1815" s="166" t="s">
        <v>2524</v>
      </c>
      <c r="M1815" s="166">
        <v>3101735</v>
      </c>
      <c r="N1815" s="166" t="str">
        <f>_xlfn.IFNA(VLOOKUP($C1815,'20201102 Property'!C:C,1,FALSE),"FR")</f>
        <v>M HLAtyp ETnier</v>
      </c>
    </row>
    <row r="1816" spans="1:14" x14ac:dyDescent="0.45">
      <c r="A1816" s="166" t="s">
        <v>8691</v>
      </c>
      <c r="B1816" s="166" t="s">
        <v>8691</v>
      </c>
      <c r="C1816" s="166" t="s">
        <v>8786</v>
      </c>
      <c r="D1816" s="166" t="s">
        <v>1357</v>
      </c>
      <c r="E1816" s="166" t="s">
        <v>2524</v>
      </c>
      <c r="F1816" s="166" t="s">
        <v>366</v>
      </c>
      <c r="G1816" s="166" t="s">
        <v>2524</v>
      </c>
      <c r="H1816" s="166" t="s">
        <v>2524</v>
      </c>
      <c r="I1816" s="166" t="s">
        <v>2524</v>
      </c>
      <c r="J1816" s="166" t="s">
        <v>8693</v>
      </c>
      <c r="K1816" s="166" t="s">
        <v>8691</v>
      </c>
      <c r="L1816" s="166" t="s">
        <v>2524</v>
      </c>
      <c r="M1816" s="166">
        <v>8780375</v>
      </c>
      <c r="N1816" s="166" t="str">
        <f>_xlfn.IFNA(VLOOKUP($C1816,'20201102 Property'!C:C,1,FALSE),"FR")</f>
        <v>Tarificatie LRD</v>
      </c>
    </row>
    <row r="1817" spans="1:14" x14ac:dyDescent="0.45">
      <c r="A1817" s="166" t="s">
        <v>8692</v>
      </c>
      <c r="B1817" s="166" t="s">
        <v>8692</v>
      </c>
      <c r="C1817" s="166" t="s">
        <v>8787</v>
      </c>
      <c r="D1817" s="166" t="s">
        <v>1357</v>
      </c>
      <c r="E1817" s="166" t="s">
        <v>2524</v>
      </c>
      <c r="F1817" s="166" t="s">
        <v>366</v>
      </c>
      <c r="G1817" s="166" t="s">
        <v>2524</v>
      </c>
      <c r="H1817" s="166" t="s">
        <v>2524</v>
      </c>
      <c r="I1817" s="166" t="s">
        <v>2524</v>
      </c>
      <c r="J1817" s="166" t="s">
        <v>8694</v>
      </c>
      <c r="K1817" s="166" t="s">
        <v>8692</v>
      </c>
      <c r="L1817" s="166" t="s">
        <v>2524</v>
      </c>
      <c r="M1817" s="166">
        <v>8780367</v>
      </c>
      <c r="N1817" s="166" t="str">
        <f>_xlfn.IFNA(VLOOKUP($C1817,'20201102 Property'!C:C,1,FALSE),"FR")</f>
        <v>Tarificatie overleden orgaandonor</v>
      </c>
    </row>
    <row r="1818" spans="1:14" x14ac:dyDescent="0.45">
      <c r="A1818" s="166" t="s">
        <v>2081</v>
      </c>
      <c r="B1818" s="166" t="s">
        <v>7182</v>
      </c>
      <c r="C1818" s="166" t="s">
        <v>7183</v>
      </c>
      <c r="D1818" s="166" t="s">
        <v>1357</v>
      </c>
      <c r="E1818" s="166" t="s">
        <v>2524</v>
      </c>
      <c r="F1818" s="166" t="s">
        <v>366</v>
      </c>
      <c r="G1818" s="166" t="s">
        <v>2524</v>
      </c>
      <c r="H1818" s="166" t="s">
        <v>2524</v>
      </c>
      <c r="I1818" s="166" t="s">
        <v>2524</v>
      </c>
      <c r="J1818" s="166" t="s">
        <v>2045</v>
      </c>
      <c r="K1818" s="166" t="s">
        <v>7184</v>
      </c>
      <c r="L1818" s="166" t="s">
        <v>2524</v>
      </c>
      <c r="M1818" s="166">
        <v>3101724</v>
      </c>
      <c r="N1818" s="166" t="str">
        <f>_xlfn.IFNA(VLOOKUP($C1818,'20201102 Property'!C:C,1,FALSE),"FR")</f>
        <v>M HLAtyp Tar donor</v>
      </c>
    </row>
    <row r="1819" spans="1:14" x14ac:dyDescent="0.45">
      <c r="A1819" s="166" t="s">
        <v>1297</v>
      </c>
      <c r="B1819" s="166" t="s">
        <v>7185</v>
      </c>
      <c r="C1819" s="166" t="s">
        <v>7185</v>
      </c>
      <c r="D1819" s="166" t="s">
        <v>1357</v>
      </c>
      <c r="E1819" s="166" t="s">
        <v>2524</v>
      </c>
      <c r="F1819" s="166" t="s">
        <v>366</v>
      </c>
      <c r="G1819" s="166" t="s">
        <v>2524</v>
      </c>
      <c r="H1819" s="166" t="s">
        <v>2524</v>
      </c>
      <c r="I1819" s="166" t="s">
        <v>2524</v>
      </c>
      <c r="J1819" s="166" t="s">
        <v>2047</v>
      </c>
      <c r="K1819" s="166" t="s">
        <v>1297</v>
      </c>
      <c r="L1819" s="166" t="s">
        <v>2524</v>
      </c>
      <c r="M1819" s="166">
        <v>3128791</v>
      </c>
      <c r="N1819" s="166" t="str">
        <f>_xlfn.IFNA(VLOOKUP($C1819,'20201102 Property'!C:C,1,FALSE),"FR")</f>
        <v>M HLAtyp TC</v>
      </c>
    </row>
    <row r="1820" spans="1:14" x14ac:dyDescent="0.45">
      <c r="A1820" s="166" t="s">
        <v>8843</v>
      </c>
      <c r="B1820" s="166" t="s">
        <v>8856</v>
      </c>
      <c r="C1820" s="166" t="s">
        <v>8856</v>
      </c>
      <c r="D1820" s="166" t="s">
        <v>1357</v>
      </c>
      <c r="E1820" s="166" t="s">
        <v>2524</v>
      </c>
      <c r="F1820" s="166" t="s">
        <v>366</v>
      </c>
      <c r="G1820" s="166" t="s">
        <v>2524</v>
      </c>
      <c r="H1820" s="166" t="s">
        <v>2524</v>
      </c>
      <c r="I1820" s="166" t="s">
        <v>2524</v>
      </c>
      <c r="J1820" s="166" t="s">
        <v>8844</v>
      </c>
      <c r="K1820" s="166" t="s">
        <v>8843</v>
      </c>
      <c r="L1820" s="166" t="s">
        <v>2524</v>
      </c>
      <c r="M1820" s="166">
        <v>9007816</v>
      </c>
      <c r="N1820" s="166" t="str">
        <f>_xlfn.IFNA(VLOOKUP($C1820,'20201102 Property'!C:C,1,FALSE),"FR")</f>
        <v>M HLAtyp TC LRD</v>
      </c>
    </row>
    <row r="1821" spans="1:14" x14ac:dyDescent="0.45">
      <c r="A1821" s="166" t="s">
        <v>2730</v>
      </c>
      <c r="B1821" s="166" t="s">
        <v>2730</v>
      </c>
      <c r="C1821" s="166" t="s">
        <v>7800</v>
      </c>
      <c r="D1821" s="166" t="s">
        <v>1357</v>
      </c>
      <c r="E1821" s="166" t="s">
        <v>2524</v>
      </c>
      <c r="F1821" s="166" t="s">
        <v>2798</v>
      </c>
      <c r="G1821" s="166" t="s">
        <v>2524</v>
      </c>
      <c r="H1821" s="166" t="s">
        <v>2524</v>
      </c>
      <c r="I1821" s="166" t="s">
        <v>2524</v>
      </c>
      <c r="J1821" s="166" t="s">
        <v>2739</v>
      </c>
      <c r="K1821" s="166" t="s">
        <v>2729</v>
      </c>
      <c r="L1821" s="166" t="s">
        <v>2524</v>
      </c>
      <c r="M1821" s="166">
        <v>5615291</v>
      </c>
      <c r="N1821" s="166" t="str">
        <f>_xlfn.IFNA(VLOOKUP($C1821,'20201102 Property'!C:C,1,FALSE),"FR")</f>
        <v xml:space="preserve">M_HLAtyp_TC_zGALA </v>
      </c>
    </row>
    <row r="1822" spans="1:14" x14ac:dyDescent="0.45">
      <c r="A1822" s="166" t="s">
        <v>2077</v>
      </c>
      <c r="B1822" s="166" t="s">
        <v>2077</v>
      </c>
      <c r="C1822" s="166" t="s">
        <v>2077</v>
      </c>
      <c r="D1822" s="166" t="s">
        <v>1357</v>
      </c>
      <c r="E1822" s="166" t="s">
        <v>2524</v>
      </c>
      <c r="F1822" s="166" t="s">
        <v>366</v>
      </c>
      <c r="G1822" s="166" t="s">
        <v>2524</v>
      </c>
      <c r="H1822" s="166" t="s">
        <v>2524</v>
      </c>
      <c r="I1822" s="166" t="s">
        <v>2524</v>
      </c>
      <c r="J1822" s="166" t="s">
        <v>2082</v>
      </c>
      <c r="K1822" s="166" t="s">
        <v>2077</v>
      </c>
      <c r="L1822" s="166" t="s">
        <v>2524</v>
      </c>
      <c r="M1822" s="166">
        <v>3436240</v>
      </c>
      <c r="N1822" s="166" t="str">
        <f>_xlfn.IFNA(VLOOKUP($C1822,'20201102 Property'!C:C,1,FALSE),"FR")</f>
        <v>M_ID_PLT</v>
      </c>
    </row>
    <row r="1823" spans="1:14" x14ac:dyDescent="0.45">
      <c r="A1823" s="166" t="s">
        <v>1604</v>
      </c>
      <c r="B1823" s="166" t="s">
        <v>7186</v>
      </c>
      <c r="C1823" s="166" t="s">
        <v>7187</v>
      </c>
      <c r="D1823" s="166" t="s">
        <v>185</v>
      </c>
      <c r="E1823" s="166" t="s">
        <v>2524</v>
      </c>
      <c r="F1823" s="166" t="s">
        <v>2798</v>
      </c>
      <c r="G1823" s="166" t="s">
        <v>2524</v>
      </c>
      <c r="H1823" s="166" t="s">
        <v>2524</v>
      </c>
      <c r="I1823" s="166" t="s">
        <v>2524</v>
      </c>
      <c r="J1823" s="166" t="s">
        <v>1858</v>
      </c>
      <c r="K1823" s="166" t="s">
        <v>1604</v>
      </c>
      <c r="L1823" s="166" t="s">
        <v>2524</v>
      </c>
      <c r="M1823" s="166">
        <v>3229237</v>
      </c>
      <c r="N1823" s="166" t="str">
        <f>_xlfn.IFNA(VLOOKUP($C1823,'20201102 Property'!C:C,1,FALSE),"FR")</f>
        <v>Historische stalen geselecteerd</v>
      </c>
    </row>
    <row r="1824" spans="1:14" x14ac:dyDescent="0.45">
      <c r="A1824" s="166" t="s">
        <v>239</v>
      </c>
      <c r="B1824" s="166" t="s">
        <v>7188</v>
      </c>
      <c r="C1824" s="166" t="s">
        <v>1220</v>
      </c>
      <c r="D1824" s="166" t="s">
        <v>185</v>
      </c>
      <c r="E1824" s="166" t="s">
        <v>2524</v>
      </c>
      <c r="F1824" s="166" t="s">
        <v>366</v>
      </c>
      <c r="G1824" s="166" t="s">
        <v>2524</v>
      </c>
      <c r="H1824" s="166" t="s">
        <v>8852</v>
      </c>
      <c r="I1824" s="166" t="s">
        <v>8852</v>
      </c>
      <c r="J1824" s="166" t="s">
        <v>1792</v>
      </c>
      <c r="K1824" s="166" t="s">
        <v>239</v>
      </c>
      <c r="L1824" s="166" t="s">
        <v>2524</v>
      </c>
      <c r="M1824" s="166">
        <v>3098536</v>
      </c>
      <c r="N1824" s="166" t="str">
        <f>_xlfn.IFNA(VLOOKUP($C1824,'20201102 Property'!C:C,1,FALSE),"FR")</f>
        <v>Anti-HLA-A, -B, -Cw (single Ag)</v>
      </c>
    </row>
    <row r="1825" spans="1:14" x14ac:dyDescent="0.45">
      <c r="A1825" s="166" t="s">
        <v>238</v>
      </c>
      <c r="B1825" s="166" t="s">
        <v>7189</v>
      </c>
      <c r="C1825" s="166" t="s">
        <v>1345</v>
      </c>
      <c r="D1825" s="166" t="s">
        <v>185</v>
      </c>
      <c r="E1825" s="166" t="s">
        <v>2524</v>
      </c>
      <c r="F1825" s="166" t="s">
        <v>366</v>
      </c>
      <c r="G1825" s="166" t="s">
        <v>2524</v>
      </c>
      <c r="H1825" s="166" t="s">
        <v>8852</v>
      </c>
      <c r="I1825" s="166" t="s">
        <v>8852</v>
      </c>
      <c r="J1825" s="166" t="s">
        <v>1793</v>
      </c>
      <c r="K1825" s="166" t="s">
        <v>238</v>
      </c>
      <c r="L1825" s="166" t="s">
        <v>2524</v>
      </c>
      <c r="M1825" s="166">
        <v>3098558</v>
      </c>
      <c r="N1825" s="166" t="str">
        <f>_xlfn.IFNA(VLOOKUP($C1825,'20201102 Property'!C:C,1,FALSE),"FR")</f>
        <v>Anti-HLA-DR, -DQ, -DP (single Ag)</v>
      </c>
    </row>
    <row r="1826" spans="1:14" hidden="1" x14ac:dyDescent="0.45">
      <c r="A1826" s="166" t="s">
        <v>131</v>
      </c>
      <c r="B1826" s="166" t="s">
        <v>7190</v>
      </c>
      <c r="C1826" s="166" t="s">
        <v>5100</v>
      </c>
      <c r="D1826" s="166" t="s">
        <v>185</v>
      </c>
      <c r="E1826" s="166" t="s">
        <v>2524</v>
      </c>
      <c r="F1826" s="166" t="s">
        <v>2798</v>
      </c>
      <c r="G1826" s="166" t="s">
        <v>102</v>
      </c>
      <c r="H1826" s="166" t="s">
        <v>8852</v>
      </c>
      <c r="I1826" s="166" t="s">
        <v>2524</v>
      </c>
      <c r="J1826" s="166" t="s">
        <v>1906</v>
      </c>
      <c r="K1826" s="166" t="s">
        <v>131</v>
      </c>
      <c r="L1826" s="166" t="s">
        <v>2524</v>
      </c>
      <c r="M1826" s="166">
        <v>1478042</v>
      </c>
      <c r="N1826" s="166" t="str">
        <f>_xlfn.IFNA(VLOOKUP($C1826,'20201102 Property'!C:C,1,FALSE),"FR")</f>
        <v>FR</v>
      </c>
    </row>
    <row r="1827" spans="1:14" hidden="1" x14ac:dyDescent="0.45">
      <c r="A1827" s="166" t="s">
        <v>1415</v>
      </c>
      <c r="B1827" s="166" t="s">
        <v>7191</v>
      </c>
      <c r="C1827" s="166" t="s">
        <v>5100</v>
      </c>
      <c r="D1827" s="166" t="s">
        <v>185</v>
      </c>
      <c r="E1827" s="166" t="s">
        <v>2524</v>
      </c>
      <c r="F1827" s="166" t="s">
        <v>2798</v>
      </c>
      <c r="G1827" s="166" t="s">
        <v>102</v>
      </c>
      <c r="H1827" s="166" t="s">
        <v>8852</v>
      </c>
      <c r="I1827" s="166" t="s">
        <v>2524</v>
      </c>
      <c r="J1827" s="166" t="s">
        <v>1907</v>
      </c>
      <c r="K1827" s="166" t="s">
        <v>1415</v>
      </c>
      <c r="L1827" s="166" t="s">
        <v>2524</v>
      </c>
      <c r="M1827" s="166">
        <v>3222490</v>
      </c>
      <c r="N1827" s="166" t="str">
        <f>_xlfn.IFNA(VLOOKUP($C1827,'20201102 Property'!C:C,1,FALSE),"FR")</f>
        <v>FR</v>
      </c>
    </row>
    <row r="1828" spans="1:14" x14ac:dyDescent="0.45">
      <c r="A1828" s="166" t="s">
        <v>1420</v>
      </c>
      <c r="B1828" s="166" t="s">
        <v>7193</v>
      </c>
      <c r="C1828" s="166" t="s">
        <v>7194</v>
      </c>
      <c r="D1828" s="166" t="s">
        <v>185</v>
      </c>
      <c r="E1828" s="166" t="s">
        <v>2524</v>
      </c>
      <c r="F1828" s="166" t="s">
        <v>2798</v>
      </c>
      <c r="G1828" s="166" t="s">
        <v>2524</v>
      </c>
      <c r="H1828" s="166" t="s">
        <v>2524</v>
      </c>
      <c r="I1828" s="166" t="s">
        <v>2524</v>
      </c>
      <c r="J1828" s="166" t="s">
        <v>1879</v>
      </c>
      <c r="K1828" s="166" t="s">
        <v>1420</v>
      </c>
      <c r="L1828" s="166" t="s">
        <v>2524</v>
      </c>
      <c r="M1828" s="166">
        <v>3222240</v>
      </c>
      <c r="N1828" s="166" t="str">
        <f>_xlfn.IFNA(VLOOKUP($C1828,'20201102 Property'!C:C,1,FALSE),"FR")</f>
        <v>M STAT conclusie fenotype (MNS)</v>
      </c>
    </row>
    <row r="1829" spans="1:14" x14ac:dyDescent="0.45">
      <c r="A1829" s="166" t="s">
        <v>1419</v>
      </c>
      <c r="B1829" s="166" t="s">
        <v>7195</v>
      </c>
      <c r="C1829" s="166" t="s">
        <v>7196</v>
      </c>
      <c r="D1829" s="166" t="s">
        <v>185</v>
      </c>
      <c r="E1829" s="166" t="s">
        <v>2524</v>
      </c>
      <c r="F1829" s="166" t="s">
        <v>2798</v>
      </c>
      <c r="G1829" s="166" t="s">
        <v>2524</v>
      </c>
      <c r="H1829" s="166" t="s">
        <v>2524</v>
      </c>
      <c r="I1829" s="166" t="s">
        <v>2524</v>
      </c>
      <c r="J1829" s="166" t="s">
        <v>1878</v>
      </c>
      <c r="K1829" s="166" t="s">
        <v>1419</v>
      </c>
      <c r="L1829" s="166" t="s">
        <v>2524</v>
      </c>
      <c r="M1829" s="166">
        <v>3222225</v>
      </c>
      <c r="N1829" s="166" t="str">
        <f>_xlfn.IFNA(VLOOKUP($C1829,'20201102 Property'!C:C,1,FALSE),"FR")</f>
        <v>M STAT bep. genotype (MNS)</v>
      </c>
    </row>
    <row r="1830" spans="1:14" x14ac:dyDescent="0.45">
      <c r="A1830" s="166" t="s">
        <v>2079</v>
      </c>
      <c r="B1830" s="166" t="s">
        <v>2079</v>
      </c>
      <c r="C1830" s="166" t="s">
        <v>2079</v>
      </c>
      <c r="D1830" s="166" t="s">
        <v>1357</v>
      </c>
      <c r="E1830" s="166" t="s">
        <v>2524</v>
      </c>
      <c r="F1830" s="166" t="s">
        <v>366</v>
      </c>
      <c r="G1830" s="166" t="s">
        <v>2524</v>
      </c>
      <c r="H1830" s="166" t="s">
        <v>2524</v>
      </c>
      <c r="I1830" s="166" t="s">
        <v>2524</v>
      </c>
      <c r="J1830" s="166" t="s">
        <v>2050</v>
      </c>
      <c r="K1830" s="166" t="s">
        <v>2078</v>
      </c>
      <c r="L1830" s="166" t="s">
        <v>2524</v>
      </c>
      <c r="M1830" s="166">
        <v>3436212</v>
      </c>
      <c r="N1830" s="166" t="str">
        <f>_xlfn.IFNA(VLOOKUP($C1830,'20201102 Property'!C:C,1,FALSE),"FR")</f>
        <v>M_MUD_SearchINI</v>
      </c>
    </row>
    <row r="1831" spans="1:14" x14ac:dyDescent="0.45">
      <c r="A1831" s="166" t="s">
        <v>5115</v>
      </c>
      <c r="B1831" s="166" t="s">
        <v>7197</v>
      </c>
      <c r="C1831" s="166" t="s">
        <v>5115</v>
      </c>
      <c r="D1831" s="166" t="s">
        <v>1357</v>
      </c>
      <c r="E1831" s="166" t="s">
        <v>2524</v>
      </c>
      <c r="F1831" s="166" t="s">
        <v>366</v>
      </c>
      <c r="G1831" s="166" t="s">
        <v>2524</v>
      </c>
      <c r="H1831" s="166" t="s">
        <v>2524</v>
      </c>
      <c r="I1831" s="166" t="s">
        <v>2524</v>
      </c>
      <c r="J1831" s="166" t="s">
        <v>2051</v>
      </c>
      <c r="K1831" s="166" t="s">
        <v>2080</v>
      </c>
      <c r="L1831" s="166" t="s">
        <v>2524</v>
      </c>
      <c r="M1831" s="166">
        <v>3436218</v>
      </c>
      <c r="N1831" s="166" t="str">
        <f>_xlfn.IFNA(VLOOKUP($C1831,'20201102 Property'!C:C,1,FALSE),"FR")</f>
        <v>M_MUD_SearchReactivate</v>
      </c>
    </row>
    <row r="1832" spans="1:14" x14ac:dyDescent="0.45">
      <c r="A1832" s="166" t="s">
        <v>315</v>
      </c>
      <c r="B1832" s="166" t="s">
        <v>7198</v>
      </c>
      <c r="C1832" s="166" t="s">
        <v>1232</v>
      </c>
      <c r="D1832" s="166" t="s">
        <v>185</v>
      </c>
      <c r="E1832" s="166" t="s">
        <v>2524</v>
      </c>
      <c r="F1832" s="166" t="s">
        <v>366</v>
      </c>
      <c r="G1832" s="166" t="s">
        <v>2524</v>
      </c>
      <c r="H1832" s="166" t="s">
        <v>2524</v>
      </c>
      <c r="I1832" s="166" t="s">
        <v>2524</v>
      </c>
      <c r="J1832" s="166" t="s">
        <v>2003</v>
      </c>
      <c r="K1832" s="166" t="s">
        <v>315</v>
      </c>
      <c r="L1832" s="166" t="s">
        <v>2524</v>
      </c>
      <c r="M1832" s="166">
        <v>3101367</v>
      </c>
      <c r="N1832" s="166" t="str">
        <f>_xlfn.IFNA(VLOOKUP($C1832,'20201102 Property'!C:C,1,FALSE),"FR")</f>
        <v>Orgaan</v>
      </c>
    </row>
    <row r="1833" spans="1:14" x14ac:dyDescent="0.45">
      <c r="A1833" s="166" t="s">
        <v>316</v>
      </c>
      <c r="B1833" s="166" t="s">
        <v>7199</v>
      </c>
      <c r="C1833" s="166" t="s">
        <v>1232</v>
      </c>
      <c r="D1833" s="166" t="s">
        <v>1357</v>
      </c>
      <c r="E1833" s="166" t="s">
        <v>2524</v>
      </c>
      <c r="F1833" s="166" t="s">
        <v>366</v>
      </c>
      <c r="G1833" s="166" t="s">
        <v>2524</v>
      </c>
      <c r="H1833" s="166" t="s">
        <v>2524</v>
      </c>
      <c r="I1833" s="166" t="s">
        <v>2524</v>
      </c>
      <c r="J1833" s="166" t="s">
        <v>2004</v>
      </c>
      <c r="K1833" s="166" t="s">
        <v>316</v>
      </c>
      <c r="L1833" s="166" t="s">
        <v>2524</v>
      </c>
      <c r="M1833" s="166">
        <v>3109678</v>
      </c>
      <c r="N1833" s="166" t="str">
        <f>_xlfn.IFNA(VLOOKUP($C1833,'20201102 Property'!C:C,1,FALSE),"FR")</f>
        <v>Orgaan</v>
      </c>
    </row>
    <row r="1834" spans="1:14" x14ac:dyDescent="0.45">
      <c r="A1834" s="166" t="s">
        <v>314</v>
      </c>
      <c r="B1834" s="166" t="s">
        <v>7200</v>
      </c>
      <c r="C1834" s="166" t="s">
        <v>1232</v>
      </c>
      <c r="D1834" s="166" t="s">
        <v>185</v>
      </c>
      <c r="E1834" s="166" t="s">
        <v>2524</v>
      </c>
      <c r="F1834" s="166" t="s">
        <v>366</v>
      </c>
      <c r="G1834" s="166" t="s">
        <v>2524</v>
      </c>
      <c r="H1834" s="166" t="s">
        <v>2524</v>
      </c>
      <c r="I1834" s="166" t="s">
        <v>2524</v>
      </c>
      <c r="J1834" s="166" t="s">
        <v>2002</v>
      </c>
      <c r="K1834" s="166" t="s">
        <v>314</v>
      </c>
      <c r="L1834" s="166" t="s">
        <v>2524</v>
      </c>
      <c r="M1834" s="166">
        <v>3101357</v>
      </c>
      <c r="N1834" s="166" t="str">
        <f>_xlfn.IFNA(VLOOKUP($C1834,'20201102 Property'!C:C,1,FALSE),"FR")</f>
        <v>Orgaan</v>
      </c>
    </row>
    <row r="1835" spans="1:14" x14ac:dyDescent="0.45">
      <c r="A1835" s="166" t="s">
        <v>313</v>
      </c>
      <c r="B1835" s="166" t="s">
        <v>7201</v>
      </c>
      <c r="C1835" s="166" t="s">
        <v>1235</v>
      </c>
      <c r="D1835" s="166" t="s">
        <v>1357</v>
      </c>
      <c r="E1835" s="166" t="s">
        <v>2524</v>
      </c>
      <c r="F1835" s="166" t="s">
        <v>366</v>
      </c>
      <c r="G1835" s="166" t="s">
        <v>2524</v>
      </c>
      <c r="H1835" s="166" t="s">
        <v>2524</v>
      </c>
      <c r="I1835" s="166" t="s">
        <v>2524</v>
      </c>
      <c r="J1835" s="166" t="s">
        <v>1993</v>
      </c>
      <c r="K1835" s="166" t="s">
        <v>313</v>
      </c>
      <c r="L1835" s="166" t="s">
        <v>2524</v>
      </c>
      <c r="M1835" s="166">
        <v>3100487</v>
      </c>
      <c r="N1835" s="166" t="str">
        <f>_xlfn.IFNA(VLOOKUP($C1835,'20201102 Property'!C:C,1,FALSE),"FR")</f>
        <v>Aangevraagd pad</v>
      </c>
    </row>
    <row r="1836" spans="1:14" x14ac:dyDescent="0.45">
      <c r="A1836" s="166" t="s">
        <v>5116</v>
      </c>
      <c r="B1836" s="166" t="s">
        <v>7202</v>
      </c>
      <c r="C1836" s="166" t="s">
        <v>7203</v>
      </c>
      <c r="D1836" s="166" t="s">
        <v>1357</v>
      </c>
      <c r="E1836" s="166" t="s">
        <v>2524</v>
      </c>
      <c r="F1836" s="166" t="s">
        <v>366</v>
      </c>
      <c r="G1836" s="166" t="s">
        <v>2524</v>
      </c>
      <c r="H1836" s="166" t="s">
        <v>2524</v>
      </c>
      <c r="I1836" s="166" t="s">
        <v>2524</v>
      </c>
      <c r="J1836" s="166" t="s">
        <v>1796</v>
      </c>
      <c r="K1836" s="166" t="s">
        <v>5116</v>
      </c>
      <c r="L1836" s="166" t="s">
        <v>2524</v>
      </c>
      <c r="M1836" s="166">
        <v>3100399</v>
      </c>
      <c r="N1836" s="166" t="str">
        <f>_xlfn.IFNA(VLOOKUP($C1836,'20201102 Property'!C:C,1,FALSE),"FR")</f>
        <v>Positie</v>
      </c>
    </row>
    <row r="1837" spans="1:14" x14ac:dyDescent="0.45">
      <c r="A1837" s="166" t="s">
        <v>5117</v>
      </c>
      <c r="B1837" s="166" t="s">
        <v>7204</v>
      </c>
      <c r="C1837" s="166" t="s">
        <v>7203</v>
      </c>
      <c r="D1837" s="166" t="s">
        <v>1357</v>
      </c>
      <c r="E1837" s="166" t="s">
        <v>2524</v>
      </c>
      <c r="F1837" s="166" t="s">
        <v>366</v>
      </c>
      <c r="G1837" s="166" t="s">
        <v>2524</v>
      </c>
      <c r="H1837" s="166" t="s">
        <v>2524</v>
      </c>
      <c r="I1837" s="166" t="s">
        <v>2524</v>
      </c>
      <c r="J1837" s="166" t="s">
        <v>1635</v>
      </c>
      <c r="K1837" s="166" t="s">
        <v>5117</v>
      </c>
      <c r="L1837" s="166" t="s">
        <v>2524</v>
      </c>
      <c r="M1837" s="166">
        <v>3143439</v>
      </c>
      <c r="N1837" s="166" t="str">
        <f>_xlfn.IFNA(VLOOKUP($C1837,'20201102 Property'!C:C,1,FALSE),"FR")</f>
        <v>Positie</v>
      </c>
    </row>
    <row r="1838" spans="1:14" x14ac:dyDescent="0.45">
      <c r="A1838" s="166" t="s">
        <v>5118</v>
      </c>
      <c r="B1838" s="166" t="s">
        <v>7205</v>
      </c>
      <c r="C1838" s="166" t="s">
        <v>7203</v>
      </c>
      <c r="D1838" s="166" t="s">
        <v>1357</v>
      </c>
      <c r="E1838" s="166" t="s">
        <v>2524</v>
      </c>
      <c r="F1838" s="166" t="s">
        <v>366</v>
      </c>
      <c r="G1838" s="166" t="s">
        <v>2524</v>
      </c>
      <c r="H1838" s="166" t="s">
        <v>2524</v>
      </c>
      <c r="I1838" s="166" t="s">
        <v>2524</v>
      </c>
      <c r="J1838" s="166" t="s">
        <v>1995</v>
      </c>
      <c r="K1838" s="166" t="s">
        <v>5118</v>
      </c>
      <c r="L1838" s="166" t="s">
        <v>2524</v>
      </c>
      <c r="M1838" s="166">
        <v>3143445</v>
      </c>
      <c r="N1838" s="166" t="str">
        <f>_xlfn.IFNA(VLOOKUP($C1838,'20201102 Property'!C:C,1,FALSE),"FR")</f>
        <v>Positie</v>
      </c>
    </row>
    <row r="1839" spans="1:14" x14ac:dyDescent="0.45">
      <c r="A1839" s="166" t="s">
        <v>1631</v>
      </c>
      <c r="B1839" s="166" t="s">
        <v>7206</v>
      </c>
      <c r="C1839" s="166" t="s">
        <v>7207</v>
      </c>
      <c r="D1839" s="166" t="s">
        <v>185</v>
      </c>
      <c r="E1839" s="166" t="s">
        <v>2524</v>
      </c>
      <c r="F1839" s="166" t="s">
        <v>366</v>
      </c>
      <c r="G1839" s="166" t="s">
        <v>2524</v>
      </c>
      <c r="H1839" s="166" t="s">
        <v>2524</v>
      </c>
      <c r="I1839" s="166" t="s">
        <v>2524</v>
      </c>
      <c r="J1839" s="166" t="s">
        <v>2056</v>
      </c>
      <c r="K1839" s="166" t="s">
        <v>1631</v>
      </c>
      <c r="L1839" s="166" t="s">
        <v>2524</v>
      </c>
      <c r="M1839" s="166">
        <v>3244522</v>
      </c>
      <c r="N1839" s="166" t="str">
        <f>_xlfn.IFNA(VLOOKUP($C1839,'20201102 Property'!C:C,1,FALSE),"FR")</f>
        <v>Prospectieve kruisproef vereist</v>
      </c>
    </row>
    <row r="1840" spans="1:14" x14ac:dyDescent="0.45">
      <c r="A1840" s="166" t="s">
        <v>7801</v>
      </c>
      <c r="B1840" s="166" t="s">
        <v>7801</v>
      </c>
      <c r="C1840" s="166" t="s">
        <v>7802</v>
      </c>
      <c r="D1840" s="166" t="s">
        <v>1357</v>
      </c>
      <c r="E1840" s="166" t="s">
        <v>2524</v>
      </c>
      <c r="F1840" s="166" t="s">
        <v>366</v>
      </c>
      <c r="G1840" s="166" t="s">
        <v>2524</v>
      </c>
      <c r="H1840" s="166" t="s">
        <v>2524</v>
      </c>
      <c r="I1840" s="166" t="s">
        <v>2524</v>
      </c>
      <c r="J1840" s="166" t="s">
        <v>2524</v>
      </c>
      <c r="K1840" s="166" t="s">
        <v>7801</v>
      </c>
      <c r="L1840" s="166" t="s">
        <v>2524</v>
      </c>
      <c r="M1840" s="166">
        <v>5439971</v>
      </c>
      <c r="N1840" s="166" t="str">
        <f>_xlfn.IFNA(VLOOKUP($C1840,'20201102 Property'!C:C,1,FALSE),"FR")</f>
        <v>Conclusie M_QCP</v>
      </c>
    </row>
    <row r="1841" spans="1:14" x14ac:dyDescent="0.45">
      <c r="A1841" s="166" t="s">
        <v>1625</v>
      </c>
      <c r="B1841" s="166" t="s">
        <v>1626</v>
      </c>
      <c r="C1841" s="166" t="s">
        <v>1626</v>
      </c>
      <c r="D1841" s="166" t="s">
        <v>1357</v>
      </c>
      <c r="E1841" s="166" t="s">
        <v>2524</v>
      </c>
      <c r="F1841" s="166" t="s">
        <v>366</v>
      </c>
      <c r="G1841" s="166" t="s">
        <v>2524</v>
      </c>
      <c r="H1841" s="166" t="s">
        <v>2524</v>
      </c>
      <c r="I1841" s="166" t="s">
        <v>2524</v>
      </c>
      <c r="J1841" s="166" t="s">
        <v>2055</v>
      </c>
      <c r="K1841" s="166" t="s">
        <v>1625</v>
      </c>
      <c r="L1841" s="166" t="s">
        <v>2524</v>
      </c>
      <c r="M1841" s="166">
        <v>3244527</v>
      </c>
      <c r="N1841" s="166" t="str">
        <f>_xlfn.IFNA(VLOOKUP($C1841,'20201102 Property'!C:C,1,FALSE),"FR")</f>
        <v>Datum recent staal</v>
      </c>
    </row>
    <row r="1842" spans="1:14" x14ac:dyDescent="0.45">
      <c r="A1842" s="166" t="s">
        <v>5119</v>
      </c>
      <c r="B1842" s="166" t="s">
        <v>7208</v>
      </c>
      <c r="C1842" s="166" t="s">
        <v>7209</v>
      </c>
      <c r="D1842" s="166" t="s">
        <v>1357</v>
      </c>
      <c r="E1842" s="166" t="s">
        <v>2524</v>
      </c>
      <c r="F1842" s="166" t="s">
        <v>366</v>
      </c>
      <c r="G1842" s="166" t="s">
        <v>2524</v>
      </c>
      <c r="H1842" s="166" t="s">
        <v>2524</v>
      </c>
      <c r="I1842" s="166" t="s">
        <v>2524</v>
      </c>
      <c r="J1842" s="166" t="s">
        <v>2741</v>
      </c>
      <c r="K1842" s="166" t="s">
        <v>5119</v>
      </c>
      <c r="L1842" s="166" t="s">
        <v>2524</v>
      </c>
      <c r="M1842" s="166">
        <v>3169802</v>
      </c>
      <c r="N1842" s="166" t="str">
        <f>_xlfn.IFNA(VLOOKUP($C1842,'20201102 Property'!C:C,1,FALSE),"FR")</f>
        <v>Referentienr van EKE org</v>
      </c>
    </row>
    <row r="1843" spans="1:14" x14ac:dyDescent="0.45">
      <c r="A1843" s="166" t="s">
        <v>2776</v>
      </c>
      <c r="B1843" s="166" t="s">
        <v>2776</v>
      </c>
      <c r="C1843" s="166" t="s">
        <v>2780</v>
      </c>
      <c r="D1843" s="166" t="s">
        <v>1357</v>
      </c>
      <c r="E1843" s="166" t="s">
        <v>2524</v>
      </c>
      <c r="F1843" s="166" t="s">
        <v>366</v>
      </c>
      <c r="G1843" s="166" t="s">
        <v>2524</v>
      </c>
      <c r="H1843" s="166" t="s">
        <v>2524</v>
      </c>
      <c r="I1843" s="166" t="s">
        <v>2524</v>
      </c>
      <c r="J1843" s="166" t="s">
        <v>2276</v>
      </c>
      <c r="K1843" s="166" t="s">
        <v>2776</v>
      </c>
      <c r="L1843" s="166" t="s">
        <v>2524</v>
      </c>
      <c r="M1843" s="166">
        <v>7036365</v>
      </c>
      <c r="N1843" s="166" t="str">
        <f>_xlfn.IFNA(VLOOKUP($C1843,'20201102 Property'!C:C,1,FALSE),"FR")</f>
        <v>Tarificatie BG Genotypering via hoofdaanneming</v>
      </c>
    </row>
    <row r="1844" spans="1:14" x14ac:dyDescent="0.45">
      <c r="A1844" s="166" t="s">
        <v>2275</v>
      </c>
      <c r="B1844" s="166" t="s">
        <v>7210</v>
      </c>
      <c r="C1844" s="166" t="s">
        <v>7211</v>
      </c>
      <c r="D1844" s="166" t="s">
        <v>1357</v>
      </c>
      <c r="E1844" s="166" t="s">
        <v>2524</v>
      </c>
      <c r="F1844" s="166" t="s">
        <v>366</v>
      </c>
      <c r="G1844" s="166" t="s">
        <v>2524</v>
      </c>
      <c r="H1844" s="166" t="s">
        <v>2524</v>
      </c>
      <c r="I1844" s="166" t="s">
        <v>2524</v>
      </c>
      <c r="J1844" s="166" t="s">
        <v>2276</v>
      </c>
      <c r="K1844" s="166" t="s">
        <v>2275</v>
      </c>
      <c r="L1844" s="166" t="s">
        <v>2524</v>
      </c>
      <c r="M1844" s="166">
        <v>3701265</v>
      </c>
      <c r="N1844" s="166" t="str">
        <f>_xlfn.IFNA(VLOOKUP($C1844,'20201102 Property'!C:C,1,FALSE),"FR")</f>
        <v>Tarificatie DP donor</v>
      </c>
    </row>
    <row r="1845" spans="1:14" x14ac:dyDescent="0.45">
      <c r="A1845" s="166" t="s">
        <v>2777</v>
      </c>
      <c r="B1845" s="166" t="s">
        <v>2777</v>
      </c>
      <c r="C1845" s="166" t="s">
        <v>2781</v>
      </c>
      <c r="D1845" s="166" t="s">
        <v>1357</v>
      </c>
      <c r="E1845" s="166" t="s">
        <v>2524</v>
      </c>
      <c r="F1845" s="166" t="s">
        <v>366</v>
      </c>
      <c r="G1845" s="166" t="s">
        <v>2524</v>
      </c>
      <c r="H1845" s="166" t="s">
        <v>2524</v>
      </c>
      <c r="I1845" s="166" t="s">
        <v>2524</v>
      </c>
      <c r="J1845" s="166" t="s">
        <v>2276</v>
      </c>
      <c r="K1845" s="166" t="s">
        <v>2777</v>
      </c>
      <c r="L1845" s="166" t="s">
        <v>2524</v>
      </c>
      <c r="M1845" s="166">
        <v>7036354</v>
      </c>
      <c r="N1845" s="166" t="str">
        <f>_xlfn.IFNA(VLOOKUP($C1845,'20201102 Property'!C:C,1,FALSE),"FR")</f>
        <v>Tarificatie partiele D via hoofdaanneming</v>
      </c>
    </row>
    <row r="1846" spans="1:14" x14ac:dyDescent="0.45">
      <c r="A1846" s="166" t="s">
        <v>2778</v>
      </c>
      <c r="B1846" s="166" t="s">
        <v>2778</v>
      </c>
      <c r="C1846" s="166" t="s">
        <v>2782</v>
      </c>
      <c r="D1846" s="166" t="s">
        <v>1357</v>
      </c>
      <c r="E1846" s="166" t="s">
        <v>2524</v>
      </c>
      <c r="F1846" s="166" t="s">
        <v>366</v>
      </c>
      <c r="G1846" s="166" t="s">
        <v>2524</v>
      </c>
      <c r="H1846" s="166" t="s">
        <v>2524</v>
      </c>
      <c r="I1846" s="166" t="s">
        <v>2524</v>
      </c>
      <c r="J1846" s="166" t="s">
        <v>2276</v>
      </c>
      <c r="K1846" s="166" t="s">
        <v>2778</v>
      </c>
      <c r="L1846" s="166" t="s">
        <v>2524</v>
      </c>
      <c r="M1846" s="166">
        <v>7036359</v>
      </c>
      <c r="N1846" s="166" t="str">
        <f>_xlfn.IFNA(VLOOKUP($C1846,'20201102 Property'!C:C,1,FALSE),"FR")</f>
        <v>Tarificatie zwakke D via hoofdaanneming</v>
      </c>
    </row>
    <row r="1847" spans="1:14" x14ac:dyDescent="0.45">
      <c r="A1847" s="166" t="s">
        <v>2521</v>
      </c>
      <c r="B1847" s="166" t="s">
        <v>7212</v>
      </c>
      <c r="C1847" s="166" t="s">
        <v>7213</v>
      </c>
      <c r="D1847" s="166" t="s">
        <v>1357</v>
      </c>
      <c r="E1847" s="166" t="s">
        <v>2524</v>
      </c>
      <c r="F1847" s="166" t="s">
        <v>366</v>
      </c>
      <c r="G1847" s="166" t="s">
        <v>2524</v>
      </c>
      <c r="H1847" s="166" t="s">
        <v>2524</v>
      </c>
      <c r="I1847" s="166" t="s">
        <v>2524</v>
      </c>
      <c r="J1847" s="166" t="s">
        <v>2522</v>
      </c>
      <c r="K1847" s="166" t="s">
        <v>2521</v>
      </c>
      <c r="L1847" s="166" t="s">
        <v>2524</v>
      </c>
      <c r="M1847" s="166">
        <v>3997557</v>
      </c>
      <c r="N1847" s="166" t="str">
        <f>_xlfn.IFNA(VLOOKUP($C1847,'20201102 Property'!C:C,1,FALSE),"FR")</f>
        <v>Tarificatie SC receptor</v>
      </c>
    </row>
    <row r="1848" spans="1:14" x14ac:dyDescent="0.45">
      <c r="A1848" s="166" t="s">
        <v>7803</v>
      </c>
      <c r="B1848" s="166" t="s">
        <v>7803</v>
      </c>
      <c r="C1848" s="166" t="s">
        <v>7804</v>
      </c>
      <c r="D1848" s="166" t="s">
        <v>1357</v>
      </c>
      <c r="E1848" s="166" t="s">
        <v>2524</v>
      </c>
      <c r="F1848" s="166" t="s">
        <v>366</v>
      </c>
      <c r="G1848" s="166" t="s">
        <v>2524</v>
      </c>
      <c r="H1848" s="166" t="s">
        <v>2524</v>
      </c>
      <c r="I1848" s="166" t="s">
        <v>2524</v>
      </c>
      <c r="J1848" s="166" t="s">
        <v>8846</v>
      </c>
      <c r="K1848" s="166" t="s">
        <v>7803</v>
      </c>
      <c r="L1848" s="166" t="s">
        <v>2524</v>
      </c>
      <c r="M1848" s="166">
        <v>7083437</v>
      </c>
      <c r="N1848" s="166" t="str">
        <f>_xlfn.IFNA(VLOOKUP($C1848,'20201102 Property'!C:C,1,FALSE),"FR")</f>
        <v>Unacceptables plaatjes</v>
      </c>
    </row>
    <row r="1849" spans="1:14" x14ac:dyDescent="0.45">
      <c r="A1849" s="166" t="s">
        <v>2062</v>
      </c>
      <c r="B1849" s="166" t="s">
        <v>7214</v>
      </c>
      <c r="C1849" s="166" t="s">
        <v>7215</v>
      </c>
      <c r="D1849" s="166" t="s">
        <v>1357</v>
      </c>
      <c r="E1849" s="166" t="s">
        <v>2524</v>
      </c>
      <c r="F1849" s="166" t="s">
        <v>366</v>
      </c>
      <c r="G1849" s="166" t="s">
        <v>2524</v>
      </c>
      <c r="H1849" s="166" t="s">
        <v>2524</v>
      </c>
      <c r="I1849" s="166" t="s">
        <v>2524</v>
      </c>
      <c r="J1849" s="166" t="s">
        <v>2063</v>
      </c>
      <c r="K1849" s="166" t="s">
        <v>2062</v>
      </c>
      <c r="L1849" s="166" t="s">
        <v>2524</v>
      </c>
      <c r="M1849" s="166">
        <v>3309522</v>
      </c>
      <c r="N1849" s="166" t="str">
        <f>_xlfn.IFNA(VLOOKUP($C1849,'20201102 Property'!C:C,1,FALSE),"FR")</f>
        <v>Verification Typing extern</v>
      </c>
    </row>
    <row r="1850" spans="1:14" x14ac:dyDescent="0.45">
      <c r="A1850" s="166" t="s">
        <v>3003</v>
      </c>
      <c r="B1850" s="166" t="s">
        <v>7216</v>
      </c>
      <c r="C1850" s="166" t="s">
        <v>3004</v>
      </c>
      <c r="D1850" s="166" t="s">
        <v>185</v>
      </c>
      <c r="E1850" s="166" t="s">
        <v>2524</v>
      </c>
      <c r="F1850" s="166" t="s">
        <v>2798</v>
      </c>
      <c r="G1850" s="166" t="s">
        <v>5449</v>
      </c>
      <c r="H1850" s="166" t="s">
        <v>2524</v>
      </c>
      <c r="I1850" s="166" t="s">
        <v>2524</v>
      </c>
      <c r="J1850" s="166" t="s">
        <v>3005</v>
      </c>
      <c r="K1850" s="166" t="s">
        <v>3002</v>
      </c>
      <c r="L1850" s="166" t="s">
        <v>2524</v>
      </c>
      <c r="M1850" s="166">
        <v>3278</v>
      </c>
      <c r="N1850" s="166" t="str">
        <f>_xlfn.IFNA(VLOOKUP($C1850,'20201102 Property'!C:C,1,FALSE),"FR")</f>
        <v>M bepaling</v>
      </c>
    </row>
    <row r="1851" spans="1:14" hidden="1" x14ac:dyDescent="0.45">
      <c r="A1851" s="166" t="s">
        <v>2131</v>
      </c>
      <c r="B1851" s="166" t="s">
        <v>2131</v>
      </c>
      <c r="C1851" s="166" t="s">
        <v>5120</v>
      </c>
      <c r="D1851" s="166" t="s">
        <v>185</v>
      </c>
      <c r="E1851" s="166" t="s">
        <v>2524</v>
      </c>
      <c r="F1851" s="166" t="s">
        <v>2798</v>
      </c>
      <c r="G1851" s="166" t="s">
        <v>5449</v>
      </c>
      <c r="H1851" s="166" t="s">
        <v>8852</v>
      </c>
      <c r="I1851" s="166" t="s">
        <v>2524</v>
      </c>
      <c r="J1851" s="166" t="s">
        <v>3013</v>
      </c>
      <c r="K1851" s="166" t="s">
        <v>2131</v>
      </c>
      <c r="L1851" s="166" t="s">
        <v>2524</v>
      </c>
      <c r="M1851" s="166">
        <v>3117</v>
      </c>
      <c r="N1851" s="166" t="str">
        <f>_xlfn.IFNA(VLOOKUP($C1851,'20201102 Property'!C:C,1,FALSE),"FR")</f>
        <v>FR</v>
      </c>
    </row>
    <row r="1852" spans="1:14" hidden="1" x14ac:dyDescent="0.45">
      <c r="A1852" s="166" t="s">
        <v>2166</v>
      </c>
      <c r="B1852" s="166" t="s">
        <v>7217</v>
      </c>
      <c r="C1852" s="166" t="s">
        <v>5121</v>
      </c>
      <c r="D1852" s="166" t="s">
        <v>185</v>
      </c>
      <c r="E1852" s="166" t="s">
        <v>2524</v>
      </c>
      <c r="F1852" s="166" t="s">
        <v>2798</v>
      </c>
      <c r="G1852" s="166" t="s">
        <v>404</v>
      </c>
      <c r="H1852" s="166" t="s">
        <v>8852</v>
      </c>
      <c r="I1852" s="166" t="s">
        <v>2524</v>
      </c>
      <c r="J1852" s="166" t="s">
        <v>3195</v>
      </c>
      <c r="K1852" s="166" t="s">
        <v>2166</v>
      </c>
      <c r="L1852" s="166" t="s">
        <v>2524</v>
      </c>
      <c r="M1852" s="166">
        <v>5514</v>
      </c>
      <c r="N1852" s="166" t="str">
        <f>_xlfn.IFNA(VLOOKUP($C1852,'20201102 Property'!C:C,1,FALSE),"FR")</f>
        <v>FR</v>
      </c>
    </row>
    <row r="1853" spans="1:14" hidden="1" x14ac:dyDescent="0.45">
      <c r="A1853" s="166" t="s">
        <v>2170</v>
      </c>
      <c r="B1853" s="166" t="s">
        <v>7218</v>
      </c>
      <c r="C1853" s="166" t="s">
        <v>5122</v>
      </c>
      <c r="D1853" s="166" t="s">
        <v>185</v>
      </c>
      <c r="E1853" s="166" t="s">
        <v>2524</v>
      </c>
      <c r="F1853" s="166" t="s">
        <v>2798</v>
      </c>
      <c r="G1853" s="166" t="s">
        <v>404</v>
      </c>
      <c r="H1853" s="166" t="s">
        <v>8852</v>
      </c>
      <c r="I1853" s="166" t="s">
        <v>2524</v>
      </c>
      <c r="J1853" s="166" t="s">
        <v>3197</v>
      </c>
      <c r="K1853" s="166" t="s">
        <v>2170</v>
      </c>
      <c r="L1853" s="166" t="s">
        <v>2524</v>
      </c>
      <c r="M1853" s="166">
        <v>5517</v>
      </c>
      <c r="N1853" s="166" t="str">
        <f>_xlfn.IFNA(VLOOKUP($C1853,'20201102 Property'!C:C,1,FALSE),"FR")</f>
        <v>FR</v>
      </c>
    </row>
    <row r="1854" spans="1:14" x14ac:dyDescent="0.45">
      <c r="A1854" s="166" t="s">
        <v>5123</v>
      </c>
      <c r="B1854" s="166" t="s">
        <v>5123</v>
      </c>
      <c r="C1854" s="166" t="s">
        <v>7219</v>
      </c>
      <c r="D1854" s="166" t="s">
        <v>1357</v>
      </c>
      <c r="E1854" s="166" t="s">
        <v>2524</v>
      </c>
      <c r="F1854" s="166" t="s">
        <v>366</v>
      </c>
      <c r="G1854" s="166" t="s">
        <v>2524</v>
      </c>
      <c r="H1854" s="166" t="s">
        <v>2524</v>
      </c>
      <c r="I1854" s="166" t="s">
        <v>2524</v>
      </c>
      <c r="J1854" s="166" t="s">
        <v>2524</v>
      </c>
      <c r="K1854" s="166" t="s">
        <v>5123</v>
      </c>
      <c r="L1854" s="166" t="s">
        <v>2524</v>
      </c>
      <c r="M1854" s="166">
        <v>1620866</v>
      </c>
      <c r="N1854" s="166" t="str">
        <f>_xlfn.IFNA(VLOOKUP($C1854,'20201102 Property'!C:C,1,FALSE),"FR")</f>
        <v>Oorspronkelijk monster:</v>
      </c>
    </row>
    <row r="1855" spans="1:14" x14ac:dyDescent="0.45">
      <c r="A1855" s="166" t="s">
        <v>7805</v>
      </c>
      <c r="B1855" s="166" t="s">
        <v>7805</v>
      </c>
      <c r="C1855" s="166" t="s">
        <v>3312</v>
      </c>
      <c r="D1855" s="166" t="s">
        <v>1357</v>
      </c>
      <c r="E1855" s="166" t="s">
        <v>2524</v>
      </c>
      <c r="F1855" s="166" t="s">
        <v>366</v>
      </c>
      <c r="G1855" s="166" t="s">
        <v>2524</v>
      </c>
      <c r="H1855" s="166" t="s">
        <v>2524</v>
      </c>
      <c r="I1855" s="166" t="s">
        <v>2524</v>
      </c>
      <c r="J1855" s="166" t="s">
        <v>3313</v>
      </c>
      <c r="K1855" s="166" t="s">
        <v>7805</v>
      </c>
      <c r="L1855" s="166" t="s">
        <v>2524</v>
      </c>
      <c r="M1855" s="166">
        <v>5488696</v>
      </c>
      <c r="N1855" s="166" t="str">
        <f>_xlfn.IFNA(VLOOKUP($C1855,'20201102 Property'!C:C,1,FALSE),"FR")</f>
        <v>EnkelBestraald inactiveren</v>
      </c>
    </row>
    <row r="1856" spans="1:14" x14ac:dyDescent="0.45">
      <c r="A1856" s="166" t="s">
        <v>228</v>
      </c>
      <c r="B1856" s="166" t="s">
        <v>228</v>
      </c>
      <c r="C1856" s="166" t="s">
        <v>228</v>
      </c>
      <c r="D1856" s="166" t="s">
        <v>1357</v>
      </c>
      <c r="E1856" s="166" t="s">
        <v>2524</v>
      </c>
      <c r="F1856" s="166" t="s">
        <v>366</v>
      </c>
      <c r="G1856" s="166" t="s">
        <v>2524</v>
      </c>
      <c r="H1856" s="166" t="s">
        <v>2524</v>
      </c>
      <c r="I1856" s="166" t="s">
        <v>2524</v>
      </c>
      <c r="J1856" s="166" t="s">
        <v>1778</v>
      </c>
      <c r="K1856" s="166" t="s">
        <v>228</v>
      </c>
      <c r="L1856" s="166" t="s">
        <v>2524</v>
      </c>
      <c r="M1856" s="166">
        <v>3100003</v>
      </c>
      <c r="N1856" s="166" t="str">
        <f>_xlfn.IFNA(VLOOKUP($C1856,'20201102 Property'!C:C,1,FALSE),"FR")</f>
        <v>NIMA</v>
      </c>
    </row>
    <row r="1857" spans="1:14" x14ac:dyDescent="0.45">
      <c r="A1857" s="166" t="s">
        <v>3711</v>
      </c>
      <c r="B1857" s="166" t="s">
        <v>3711</v>
      </c>
      <c r="C1857" s="166" t="s">
        <v>3712</v>
      </c>
      <c r="D1857" s="166" t="s">
        <v>185</v>
      </c>
      <c r="E1857" s="166" t="s">
        <v>2524</v>
      </c>
      <c r="F1857" s="166" t="s">
        <v>2798</v>
      </c>
      <c r="G1857" s="166" t="s">
        <v>2524</v>
      </c>
      <c r="H1857" s="166" t="s">
        <v>2524</v>
      </c>
      <c r="I1857" s="166" t="s">
        <v>2524</v>
      </c>
      <c r="J1857" s="166" t="s">
        <v>3713</v>
      </c>
      <c r="K1857" s="166" t="s">
        <v>3711</v>
      </c>
      <c r="L1857" s="166" t="s">
        <v>2524</v>
      </c>
      <c r="M1857" s="166">
        <v>5748629</v>
      </c>
      <c r="N1857" s="166" t="str">
        <f>_xlfn.IFNA(VLOOKUP($C1857,'20201102 Property'!C:C,1,FALSE),"FR")</f>
        <v>NI Resultaat</v>
      </c>
    </row>
    <row r="1858" spans="1:14" hidden="1" x14ac:dyDescent="0.45">
      <c r="A1858" s="166" t="s">
        <v>132</v>
      </c>
      <c r="B1858" s="166" t="s">
        <v>7220</v>
      </c>
      <c r="C1858" s="166" t="s">
        <v>5120</v>
      </c>
      <c r="D1858" s="166" t="s">
        <v>185</v>
      </c>
      <c r="E1858" s="166" t="s">
        <v>2524</v>
      </c>
      <c r="F1858" s="166" t="s">
        <v>2798</v>
      </c>
      <c r="G1858" s="166" t="s">
        <v>102</v>
      </c>
      <c r="H1858" s="166" t="s">
        <v>8852</v>
      </c>
      <c r="I1858" s="166" t="s">
        <v>2524</v>
      </c>
      <c r="J1858" s="166" t="s">
        <v>1908</v>
      </c>
      <c r="K1858" s="166" t="s">
        <v>132</v>
      </c>
      <c r="L1858" s="166" t="s">
        <v>2524</v>
      </c>
      <c r="M1858" s="166">
        <v>1477983</v>
      </c>
      <c r="N1858" s="166" t="str">
        <f>_xlfn.IFNA(VLOOKUP($C1858,'20201102 Property'!C:C,1,FALSE),"FR")</f>
        <v>FR</v>
      </c>
    </row>
    <row r="1859" spans="1:14" hidden="1" x14ac:dyDescent="0.45">
      <c r="A1859" s="166" t="s">
        <v>1416</v>
      </c>
      <c r="B1859" s="166" t="s">
        <v>7221</v>
      </c>
      <c r="C1859" s="166" t="s">
        <v>5120</v>
      </c>
      <c r="D1859" s="166" t="s">
        <v>185</v>
      </c>
      <c r="E1859" s="166" t="s">
        <v>2524</v>
      </c>
      <c r="F1859" s="166" t="s">
        <v>2798</v>
      </c>
      <c r="G1859" s="166" t="s">
        <v>102</v>
      </c>
      <c r="H1859" s="166" t="s">
        <v>8852</v>
      </c>
      <c r="I1859" s="166" t="s">
        <v>2524</v>
      </c>
      <c r="J1859" s="166" t="s">
        <v>1909</v>
      </c>
      <c r="K1859" s="166" t="s">
        <v>1416</v>
      </c>
      <c r="L1859" s="166" t="s">
        <v>2524</v>
      </c>
      <c r="M1859" s="166">
        <v>3222499</v>
      </c>
      <c r="N1859" s="166" t="str">
        <f>_xlfn.IFNA(VLOOKUP($C1859,'20201102 Property'!C:C,1,FALSE),"FR")</f>
        <v>FR</v>
      </c>
    </row>
    <row r="1860" spans="1:14" x14ac:dyDescent="0.45">
      <c r="A1860" s="166" t="s">
        <v>1426</v>
      </c>
      <c r="B1860" s="166" t="s">
        <v>7222</v>
      </c>
      <c r="C1860" s="166" t="s">
        <v>1573</v>
      </c>
      <c r="D1860" s="166" t="s">
        <v>185</v>
      </c>
      <c r="E1860" s="166" t="s">
        <v>2524</v>
      </c>
      <c r="F1860" s="166" t="s">
        <v>2798</v>
      </c>
      <c r="G1860" s="166" t="s">
        <v>2524</v>
      </c>
      <c r="H1860" s="166" t="s">
        <v>2524</v>
      </c>
      <c r="I1860" s="166" t="s">
        <v>2524</v>
      </c>
      <c r="J1860" s="166" t="s">
        <v>1881</v>
      </c>
      <c r="K1860" s="166" t="s">
        <v>1426</v>
      </c>
      <c r="L1860" s="166" t="s">
        <v>2524</v>
      </c>
      <c r="M1860" s="166">
        <v>3222260</v>
      </c>
      <c r="N1860" s="166" t="str">
        <f>_xlfn.IFNA(VLOOKUP($C1860,'20201102 Property'!C:C,1,FALSE),"FR")</f>
        <v>N STAT conclusie fenotype (MNS)</v>
      </c>
    </row>
    <row r="1861" spans="1:14" x14ac:dyDescent="0.45">
      <c r="A1861" s="166" t="s">
        <v>1425</v>
      </c>
      <c r="B1861" s="166" t="s">
        <v>7223</v>
      </c>
      <c r="C1861" s="166" t="s">
        <v>7224</v>
      </c>
      <c r="D1861" s="166" t="s">
        <v>185</v>
      </c>
      <c r="E1861" s="166" t="s">
        <v>2524</v>
      </c>
      <c r="F1861" s="166" t="s">
        <v>2798</v>
      </c>
      <c r="G1861" s="166" t="s">
        <v>2524</v>
      </c>
      <c r="H1861" s="166" t="s">
        <v>2524</v>
      </c>
      <c r="I1861" s="166" t="s">
        <v>2524</v>
      </c>
      <c r="J1861" s="166" t="s">
        <v>1880</v>
      </c>
      <c r="K1861" s="166" t="s">
        <v>1425</v>
      </c>
      <c r="L1861" s="166" t="s">
        <v>2524</v>
      </c>
      <c r="M1861" s="166">
        <v>3222252</v>
      </c>
      <c r="N1861" s="166" t="str">
        <f>_xlfn.IFNA(VLOOKUP($C1861,'20201102 Property'!C:C,1,FALSE),"FR")</f>
        <v>N STAT bep. genotype (MNS)</v>
      </c>
    </row>
    <row r="1862" spans="1:14" x14ac:dyDescent="0.45">
      <c r="A1862" s="166" t="s">
        <v>3009</v>
      </c>
      <c r="B1862" s="166" t="s">
        <v>7225</v>
      </c>
      <c r="C1862" s="166" t="s">
        <v>3010</v>
      </c>
      <c r="D1862" s="166" t="s">
        <v>185</v>
      </c>
      <c r="E1862" s="166" t="s">
        <v>2524</v>
      </c>
      <c r="F1862" s="166" t="s">
        <v>2798</v>
      </c>
      <c r="G1862" s="166" t="s">
        <v>5449</v>
      </c>
      <c r="H1862" s="166" t="s">
        <v>2524</v>
      </c>
      <c r="I1862" s="166" t="s">
        <v>2524</v>
      </c>
      <c r="J1862" s="166" t="s">
        <v>3011</v>
      </c>
      <c r="K1862" s="166" t="s">
        <v>3008</v>
      </c>
      <c r="L1862" s="166" t="s">
        <v>2524</v>
      </c>
      <c r="M1862" s="166">
        <v>3281</v>
      </c>
      <c r="N1862" s="166" t="str">
        <f>_xlfn.IFNA(VLOOKUP($C1862,'20201102 Property'!C:C,1,FALSE),"FR")</f>
        <v>N bepaling</v>
      </c>
    </row>
    <row r="1863" spans="1:14" x14ac:dyDescent="0.45">
      <c r="A1863" s="166" t="s">
        <v>5124</v>
      </c>
      <c r="B1863" s="166" t="s">
        <v>5124</v>
      </c>
      <c r="C1863" s="166" t="s">
        <v>7226</v>
      </c>
      <c r="D1863" s="166" t="s">
        <v>1246</v>
      </c>
      <c r="F1863" s="166" t="s">
        <v>366</v>
      </c>
      <c r="G1863" s="166" t="s">
        <v>2524</v>
      </c>
      <c r="H1863" s="166" t="s">
        <v>2524</v>
      </c>
      <c r="I1863" s="166" t="s">
        <v>2524</v>
      </c>
      <c r="J1863" s="166" t="s">
        <v>2524</v>
      </c>
      <c r="K1863" s="166" t="s">
        <v>5124</v>
      </c>
      <c r="L1863" s="166" t="s">
        <v>2524</v>
      </c>
      <c r="M1863" s="166">
        <v>4124</v>
      </c>
      <c r="N1863" s="166" t="str">
        <f>_xlfn.IFNA(VLOOKUP($C1863,'20201102 Property'!C:C,1,FALSE),"FR")</f>
        <v>titer koude agglutinines op O volwassene</v>
      </c>
    </row>
    <row r="1864" spans="1:14" x14ac:dyDescent="0.45">
      <c r="A1864" s="166" t="s">
        <v>5125</v>
      </c>
      <c r="B1864" s="166" t="s">
        <v>7227</v>
      </c>
      <c r="C1864" s="166" t="s">
        <v>2524</v>
      </c>
      <c r="D1864" s="166" t="s">
        <v>185</v>
      </c>
      <c r="E1864" s="166" t="s">
        <v>2524</v>
      </c>
      <c r="F1864" s="166" t="s">
        <v>366</v>
      </c>
      <c r="G1864" s="166" t="s">
        <v>2524</v>
      </c>
      <c r="H1864" s="166" t="s">
        <v>2524</v>
      </c>
      <c r="I1864" s="166" t="s">
        <v>2524</v>
      </c>
      <c r="J1864" s="166" t="s">
        <v>2524</v>
      </c>
      <c r="K1864" s="166" t="s">
        <v>5125</v>
      </c>
      <c r="L1864" s="166" t="s">
        <v>2524</v>
      </c>
      <c r="M1864" s="166">
        <v>90182</v>
      </c>
      <c r="N1864" s="166" t="str">
        <f>_xlfn.IFNA(VLOOKUP($C1864,'20201102 Property'!C:C,1,FALSE),"FR")</f>
        <v>?</v>
      </c>
    </row>
    <row r="1865" spans="1:14" x14ac:dyDescent="0.45">
      <c r="A1865" s="166" t="s">
        <v>5126</v>
      </c>
      <c r="B1865" s="166" t="s">
        <v>5126</v>
      </c>
      <c r="C1865" s="166" t="s">
        <v>7228</v>
      </c>
      <c r="D1865" s="166" t="s">
        <v>1246</v>
      </c>
      <c r="F1865" s="166" t="s">
        <v>366</v>
      </c>
      <c r="G1865" s="166" t="s">
        <v>2524</v>
      </c>
      <c r="H1865" s="166" t="s">
        <v>2524</v>
      </c>
      <c r="I1865" s="166" t="s">
        <v>2524</v>
      </c>
      <c r="J1865" s="166" t="s">
        <v>2524</v>
      </c>
      <c r="K1865" s="166" t="s">
        <v>5126</v>
      </c>
      <c r="L1865" s="166" t="s">
        <v>2524</v>
      </c>
      <c r="M1865" s="166">
        <v>4130</v>
      </c>
      <c r="N1865" s="166" t="str">
        <f>_xlfn.IFNA(VLOOKUP($C1865,'20201102 Property'!C:C,1,FALSE),"FR")</f>
        <v>titer koude agglutinines op O cord blood</v>
      </c>
    </row>
    <row r="1866" spans="1:14" x14ac:dyDescent="0.45">
      <c r="A1866" s="166" t="s">
        <v>5127</v>
      </c>
      <c r="B1866" s="166" t="s">
        <v>7229</v>
      </c>
      <c r="C1866" s="166" t="s">
        <v>2524</v>
      </c>
      <c r="D1866" s="166" t="s">
        <v>185</v>
      </c>
      <c r="E1866" s="166" t="s">
        <v>2524</v>
      </c>
      <c r="F1866" s="166" t="s">
        <v>366</v>
      </c>
      <c r="G1866" s="166" t="s">
        <v>2524</v>
      </c>
      <c r="H1866" s="166" t="s">
        <v>2524</v>
      </c>
      <c r="I1866" s="166" t="s">
        <v>2524</v>
      </c>
      <c r="J1866" s="166" t="s">
        <v>2524</v>
      </c>
      <c r="K1866" s="166" t="s">
        <v>5127</v>
      </c>
      <c r="L1866" s="166" t="s">
        <v>2524</v>
      </c>
      <c r="M1866" s="166">
        <v>90274</v>
      </c>
      <c r="N1866" s="166" t="str">
        <f>_xlfn.IFNA(VLOOKUP($C1866,'20201102 Property'!C:C,1,FALSE),"FR")</f>
        <v>?</v>
      </c>
    </row>
    <row r="1867" spans="1:14" x14ac:dyDescent="0.45">
      <c r="A1867" s="166" t="s">
        <v>3358</v>
      </c>
      <c r="B1867" s="166" t="s">
        <v>3358</v>
      </c>
      <c r="C1867" s="166" t="s">
        <v>3359</v>
      </c>
      <c r="D1867" s="166" t="s">
        <v>185</v>
      </c>
      <c r="E1867" s="166" t="s">
        <v>2524</v>
      </c>
      <c r="F1867" s="166" t="s">
        <v>2798</v>
      </c>
      <c r="G1867" s="166" t="s">
        <v>2524</v>
      </c>
      <c r="H1867" s="166" t="s">
        <v>2524</v>
      </c>
      <c r="I1867" s="166" t="s">
        <v>2524</v>
      </c>
      <c r="J1867" s="166" t="s">
        <v>3360</v>
      </c>
      <c r="K1867" s="166" t="s">
        <v>3358</v>
      </c>
      <c r="L1867" s="166" t="s">
        <v>2524</v>
      </c>
      <c r="M1867" s="166">
        <v>3124632</v>
      </c>
      <c r="N1867" s="166" t="str">
        <f>_xlfn.IFNA(VLOOKUP($C1867,'20201102 Property'!C:C,1,FALSE),"FR")</f>
        <v>aantal Octaplas SD Plasma</v>
      </c>
    </row>
    <row r="1868" spans="1:14" x14ac:dyDescent="0.45">
      <c r="A1868" s="166" t="s">
        <v>5128</v>
      </c>
      <c r="B1868" s="166" t="s">
        <v>5128</v>
      </c>
      <c r="C1868" s="166" t="s">
        <v>7230</v>
      </c>
      <c r="D1868" s="166" t="s">
        <v>1246</v>
      </c>
      <c r="F1868" s="166" t="s">
        <v>366</v>
      </c>
      <c r="G1868" s="166" t="s">
        <v>2524</v>
      </c>
      <c r="H1868" s="166" t="s">
        <v>2524</v>
      </c>
      <c r="I1868" s="166" t="s">
        <v>2524</v>
      </c>
      <c r="J1868" s="166" t="s">
        <v>2524</v>
      </c>
      <c r="K1868" s="166" t="s">
        <v>5128</v>
      </c>
      <c r="L1868" s="166" t="s">
        <v>2524</v>
      </c>
      <c r="M1868" s="166">
        <v>4127</v>
      </c>
      <c r="N1868" s="166" t="str">
        <f>_xlfn.IFNA(VLOOKUP($C1868,'20201102 Property'!C:C,1,FALSE),"FR")</f>
        <v>titer koude agglutinines op papaine behandelde O cellen</v>
      </c>
    </row>
    <row r="1869" spans="1:14" hidden="1" x14ac:dyDescent="0.45">
      <c r="A1869" s="166" t="s">
        <v>2212</v>
      </c>
      <c r="B1869" s="166" t="s">
        <v>7231</v>
      </c>
      <c r="C1869" s="166" t="s">
        <v>5129</v>
      </c>
      <c r="D1869" s="166" t="s">
        <v>1357</v>
      </c>
      <c r="E1869" s="166" t="s">
        <v>2524</v>
      </c>
      <c r="F1869" s="166" t="s">
        <v>366</v>
      </c>
      <c r="G1869" s="166" t="s">
        <v>2524</v>
      </c>
      <c r="H1869" s="166" t="s">
        <v>2524</v>
      </c>
      <c r="I1869" s="166" t="s">
        <v>2524</v>
      </c>
      <c r="J1869" s="166" t="s">
        <v>3432</v>
      </c>
      <c r="K1869" s="166" t="s">
        <v>2212</v>
      </c>
      <c r="L1869" s="166" t="s">
        <v>2524</v>
      </c>
      <c r="M1869" s="166">
        <v>9734</v>
      </c>
      <c r="N1869" s="166" t="str">
        <f>_xlfn.IFNA(VLOOKUP($C1869,'20201102 Property'!C:C,1,FALSE),"FR")</f>
        <v>FR</v>
      </c>
    </row>
    <row r="1870" spans="1:14" x14ac:dyDescent="0.45">
      <c r="A1870" s="166" t="s">
        <v>5130</v>
      </c>
      <c r="B1870" s="166" t="s">
        <v>7231</v>
      </c>
      <c r="C1870" s="166" t="s">
        <v>7232</v>
      </c>
      <c r="D1870" s="166" t="s">
        <v>1357</v>
      </c>
      <c r="E1870" s="166" t="s">
        <v>2524</v>
      </c>
      <c r="F1870" s="166" t="s">
        <v>366</v>
      </c>
      <c r="G1870" s="166" t="s">
        <v>2524</v>
      </c>
      <c r="H1870" s="166" t="s">
        <v>2524</v>
      </c>
      <c r="I1870" s="166" t="s">
        <v>2524</v>
      </c>
      <c r="J1870" s="166" t="s">
        <v>2524</v>
      </c>
      <c r="K1870" s="166" t="s">
        <v>5130</v>
      </c>
      <c r="L1870" s="166" t="s">
        <v>2524</v>
      </c>
      <c r="M1870" s="166">
        <v>198415</v>
      </c>
      <c r="N1870" s="166" t="str">
        <f>_xlfn.IFNA(VLOOKUP($C1870,'20201102 Property'!C:C,1,FALSE),"FR")</f>
        <v>Opmerkingen: enkel gegevensblad A'pen</v>
      </c>
    </row>
    <row r="1871" spans="1:14" x14ac:dyDescent="0.45">
      <c r="A1871" s="166" t="s">
        <v>5131</v>
      </c>
      <c r="B1871" s="166" t="s">
        <v>7233</v>
      </c>
      <c r="C1871" s="166" t="s">
        <v>7234</v>
      </c>
      <c r="D1871" s="166" t="s">
        <v>1357</v>
      </c>
      <c r="E1871" s="166" t="s">
        <v>2524</v>
      </c>
      <c r="F1871" s="166" t="s">
        <v>366</v>
      </c>
      <c r="G1871" s="166" t="s">
        <v>2524</v>
      </c>
      <c r="H1871" s="166" t="s">
        <v>2524</v>
      </c>
      <c r="I1871" s="166" t="s">
        <v>2524</v>
      </c>
      <c r="J1871" s="166" t="s">
        <v>2524</v>
      </c>
      <c r="K1871" s="166" t="s">
        <v>5131</v>
      </c>
      <c r="L1871" s="166" t="s">
        <v>2524</v>
      </c>
      <c r="M1871" s="166">
        <v>409079</v>
      </c>
      <c r="N1871" s="166" t="str">
        <f>_xlfn.IFNA(VLOOKUP($C1871,'20201102 Property'!C:C,1,FALSE),"FR")</f>
        <v>Opmerkingen HRT:</v>
      </c>
    </row>
    <row r="1872" spans="1:14" x14ac:dyDescent="0.45">
      <c r="A1872" s="166" t="s">
        <v>276</v>
      </c>
      <c r="B1872" s="166" t="s">
        <v>7235</v>
      </c>
      <c r="C1872" s="166" t="s">
        <v>7236</v>
      </c>
      <c r="D1872" s="166" t="s">
        <v>1357</v>
      </c>
      <c r="E1872" s="166" t="s">
        <v>2524</v>
      </c>
      <c r="F1872" s="166" t="s">
        <v>366</v>
      </c>
      <c r="G1872" s="166" t="s">
        <v>2524</v>
      </c>
      <c r="H1872" s="166" t="s">
        <v>2524</v>
      </c>
      <c r="I1872" s="166" t="s">
        <v>2524</v>
      </c>
      <c r="J1872" s="166" t="s">
        <v>1991</v>
      </c>
      <c r="K1872" s="166" t="s">
        <v>276</v>
      </c>
      <c r="L1872" s="166" t="s">
        <v>2524</v>
      </c>
      <c r="M1872" s="166">
        <v>3100451</v>
      </c>
      <c r="N1872" s="166" t="str">
        <f>_xlfn.IFNA(VLOOKUP($C1872,'20201102 Property'!C:C,1,FALSE),"FR")</f>
        <v>Opmerking Orgaan Wacht</v>
      </c>
    </row>
    <row r="1873" spans="1:14" x14ac:dyDescent="0.45">
      <c r="A1873" s="166" t="s">
        <v>85</v>
      </c>
      <c r="B1873" s="166" t="s">
        <v>7231</v>
      </c>
      <c r="C1873" s="166" t="s">
        <v>1587</v>
      </c>
      <c r="D1873" s="166" t="s">
        <v>1357</v>
      </c>
      <c r="E1873" s="166" t="s">
        <v>2524</v>
      </c>
      <c r="F1873" s="166" t="s">
        <v>366</v>
      </c>
      <c r="G1873" s="166" t="s">
        <v>2524</v>
      </c>
      <c r="H1873" s="166" t="s">
        <v>2524</v>
      </c>
      <c r="I1873" s="166" t="s">
        <v>2524</v>
      </c>
      <c r="J1873" s="166" t="s">
        <v>1989</v>
      </c>
      <c r="K1873" s="166" t="s">
        <v>85</v>
      </c>
      <c r="L1873" s="166" t="s">
        <v>2524</v>
      </c>
      <c r="M1873" s="166">
        <v>2459806</v>
      </c>
      <c r="N1873" s="166" t="str">
        <f>_xlfn.IFNA(VLOOKUP($C1873,'20201102 Property'!C:C,1,FALSE),"FR")</f>
        <v>Opmerkingen:</v>
      </c>
    </row>
    <row r="1874" spans="1:14" hidden="1" x14ac:dyDescent="0.45">
      <c r="A1874" s="166" t="s">
        <v>5132</v>
      </c>
      <c r="B1874" s="166" t="s">
        <v>7231</v>
      </c>
      <c r="C1874" s="166" t="s">
        <v>5129</v>
      </c>
      <c r="D1874" s="166" t="s">
        <v>1357</v>
      </c>
      <c r="E1874" s="166" t="s">
        <v>2524</v>
      </c>
      <c r="F1874" s="166" t="s">
        <v>366</v>
      </c>
      <c r="G1874" s="166" t="s">
        <v>2524</v>
      </c>
      <c r="H1874" s="166" t="s">
        <v>2524</v>
      </c>
      <c r="I1874" s="166" t="s">
        <v>2524</v>
      </c>
      <c r="J1874" s="166" t="s">
        <v>2524</v>
      </c>
      <c r="K1874" s="166" t="s">
        <v>5132</v>
      </c>
      <c r="L1874" s="166" t="s">
        <v>2524</v>
      </c>
      <c r="M1874" s="166">
        <v>91315</v>
      </c>
      <c r="N1874" s="166" t="str">
        <f>_xlfn.IFNA(VLOOKUP($C1874,'20201102 Property'!C:C,1,FALSE),"FR")</f>
        <v>FR</v>
      </c>
    </row>
    <row r="1875" spans="1:14" x14ac:dyDescent="0.45">
      <c r="A1875" s="166" t="s">
        <v>5133</v>
      </c>
      <c r="B1875" s="166" t="s">
        <v>5133</v>
      </c>
      <c r="C1875" s="166" t="s">
        <v>7237</v>
      </c>
      <c r="D1875" s="166" t="s">
        <v>1357</v>
      </c>
      <c r="E1875" s="166" t="s">
        <v>2524</v>
      </c>
      <c r="F1875" s="166" t="s">
        <v>366</v>
      </c>
      <c r="G1875" s="166" t="s">
        <v>2524</v>
      </c>
      <c r="H1875" s="166" t="s">
        <v>2524</v>
      </c>
      <c r="I1875" s="166" t="s">
        <v>2524</v>
      </c>
      <c r="J1875" s="166" t="s">
        <v>1990</v>
      </c>
      <c r="K1875" s="166" t="s">
        <v>5133</v>
      </c>
      <c r="L1875" s="166" t="s">
        <v>2524</v>
      </c>
      <c r="M1875" s="166">
        <v>2102567</v>
      </c>
      <c r="N1875" s="166" t="str">
        <f>_xlfn.IFNA(VLOOKUP($C1875,'20201102 Property'!C:C,1,FALSE),"FR")</f>
        <v>Opmerking kwartaalscreening</v>
      </c>
    </row>
    <row r="1876" spans="1:14" x14ac:dyDescent="0.45">
      <c r="A1876" s="166" t="s">
        <v>1585</v>
      </c>
      <c r="B1876" s="166" t="s">
        <v>1585</v>
      </c>
      <c r="C1876" s="166" t="s">
        <v>1586</v>
      </c>
      <c r="D1876" s="166" t="s">
        <v>1357</v>
      </c>
      <c r="E1876" s="166" t="s">
        <v>2524</v>
      </c>
      <c r="F1876" s="166" t="s">
        <v>366</v>
      </c>
      <c r="G1876" s="166" t="s">
        <v>2524</v>
      </c>
      <c r="H1876" s="166" t="s">
        <v>2524</v>
      </c>
      <c r="I1876" s="166" t="s">
        <v>2524</v>
      </c>
      <c r="J1876" s="166" t="s">
        <v>1983</v>
      </c>
      <c r="K1876" s="166" t="s">
        <v>1585</v>
      </c>
      <c r="L1876" s="166" t="s">
        <v>2524</v>
      </c>
      <c r="M1876" s="166">
        <v>3225836</v>
      </c>
      <c r="N1876" s="166" t="str">
        <f>_xlfn.IFNA(VLOOKUP($C1876,'20201102 Property'!C:C,1,FALSE),"FR")</f>
        <v>Opmerking RBG Ag typering:</v>
      </c>
    </row>
    <row r="1877" spans="1:14" x14ac:dyDescent="0.45">
      <c r="A1877" s="166" t="s">
        <v>3433</v>
      </c>
      <c r="B1877" s="166" t="s">
        <v>7231</v>
      </c>
      <c r="C1877" s="166" t="s">
        <v>1587</v>
      </c>
      <c r="D1877" s="166" t="s">
        <v>1357</v>
      </c>
      <c r="E1877" s="166" t="s">
        <v>2524</v>
      </c>
      <c r="F1877" s="166" t="s">
        <v>366</v>
      </c>
      <c r="G1877" s="166" t="s">
        <v>2524</v>
      </c>
      <c r="H1877" s="166" t="s">
        <v>2524</v>
      </c>
      <c r="I1877" s="166" t="s">
        <v>2524</v>
      </c>
      <c r="J1877" s="166" t="s">
        <v>3434</v>
      </c>
      <c r="K1877" s="166" t="s">
        <v>3433</v>
      </c>
      <c r="L1877" s="166" t="s">
        <v>2524</v>
      </c>
      <c r="M1877" s="166">
        <v>146019</v>
      </c>
      <c r="N1877" s="166" t="str">
        <f>_xlfn.IFNA(VLOOKUP($C1877,'20201102 Property'!C:C,1,FALSE),"FR")</f>
        <v>Opmerkingen:</v>
      </c>
    </row>
    <row r="1878" spans="1:14" x14ac:dyDescent="0.45">
      <c r="A1878" s="166" t="s">
        <v>5134</v>
      </c>
      <c r="B1878" s="166" t="s">
        <v>5134</v>
      </c>
      <c r="C1878" s="166" t="s">
        <v>7238</v>
      </c>
      <c r="D1878" s="166" t="s">
        <v>1357</v>
      </c>
      <c r="E1878" s="166" t="s">
        <v>2524</v>
      </c>
      <c r="F1878" s="166" t="s">
        <v>366</v>
      </c>
      <c r="G1878" s="166" t="s">
        <v>2524</v>
      </c>
      <c r="H1878" s="166" t="s">
        <v>2524</v>
      </c>
      <c r="I1878" s="166" t="s">
        <v>2524</v>
      </c>
      <c r="J1878" s="166" t="s">
        <v>2524</v>
      </c>
      <c r="K1878" s="166" t="s">
        <v>5134</v>
      </c>
      <c r="L1878" s="166" t="s">
        <v>2524</v>
      </c>
      <c r="M1878" s="166">
        <v>3184762</v>
      </c>
      <c r="N1878" s="166" t="str">
        <f>_xlfn.IFNA(VLOOKUP($C1878,'20201102 Property'!C:C,1,FALSE),"FR")</f>
        <v>Informatieve test UZG met volume zuigeling bij bloedaanvraag</v>
      </c>
    </row>
    <row r="1879" spans="1:14" x14ac:dyDescent="0.45">
      <c r="A1879" s="166" t="s">
        <v>5135</v>
      </c>
      <c r="B1879" s="166" t="s">
        <v>5135</v>
      </c>
      <c r="C1879" s="166" t="s">
        <v>7239</v>
      </c>
      <c r="D1879" s="166" t="s">
        <v>1357</v>
      </c>
      <c r="E1879" s="166" t="s">
        <v>2524</v>
      </c>
      <c r="F1879" s="166" t="s">
        <v>366</v>
      </c>
      <c r="G1879" s="166" t="s">
        <v>2524</v>
      </c>
      <c r="H1879" s="166" t="s">
        <v>2524</v>
      </c>
      <c r="I1879" s="166" t="s">
        <v>2524</v>
      </c>
      <c r="J1879" s="166" t="s">
        <v>2524</v>
      </c>
      <c r="K1879" s="166" t="s">
        <v>5135</v>
      </c>
      <c r="L1879" s="166" t="s">
        <v>2524</v>
      </c>
      <c r="M1879" s="166">
        <v>3184777</v>
      </c>
      <c r="N1879" s="166" t="str">
        <f>_xlfn.IFNA(VLOOKUP($C1879,'20201102 Property'!C:C,1,FALSE),"FR")</f>
        <v>Informatieve test UZG met indicatie voor transfusie ECL</v>
      </c>
    </row>
    <row r="1880" spans="1:14" x14ac:dyDescent="0.45">
      <c r="A1880" s="166" t="s">
        <v>5136</v>
      </c>
      <c r="B1880" s="166" t="s">
        <v>5136</v>
      </c>
      <c r="C1880" s="166" t="s">
        <v>7240</v>
      </c>
      <c r="D1880" s="166" t="s">
        <v>1357</v>
      </c>
      <c r="E1880" s="166" t="s">
        <v>2524</v>
      </c>
      <c r="F1880" s="166" t="s">
        <v>366</v>
      </c>
      <c r="G1880" s="166" t="s">
        <v>2524</v>
      </c>
      <c r="H1880" s="166" t="s">
        <v>2524</v>
      </c>
      <c r="I1880" s="166" t="s">
        <v>2524</v>
      </c>
      <c r="J1880" s="166" t="s">
        <v>2524</v>
      </c>
      <c r="K1880" s="166" t="s">
        <v>5136</v>
      </c>
      <c r="L1880" s="166" t="s">
        <v>2524</v>
      </c>
      <c r="M1880" s="166">
        <v>3184733</v>
      </c>
      <c r="N1880" s="166" t="str">
        <f>_xlfn.IFNA(VLOOKUP($C1880,'20201102 Property'!C:C,1,FALSE),"FR")</f>
        <v>Informatieve test UZG met Indicatie CMV negatief bij bloedaanvraag</v>
      </c>
    </row>
    <row r="1881" spans="1:14" x14ac:dyDescent="0.45">
      <c r="A1881" s="166" t="s">
        <v>5137</v>
      </c>
      <c r="B1881" s="166" t="s">
        <v>5137</v>
      </c>
      <c r="C1881" s="166" t="s">
        <v>7241</v>
      </c>
      <c r="D1881" s="166" t="s">
        <v>1357</v>
      </c>
      <c r="E1881" s="166" t="s">
        <v>2524</v>
      </c>
      <c r="F1881" s="166" t="s">
        <v>366</v>
      </c>
      <c r="G1881" s="166" t="s">
        <v>2524</v>
      </c>
      <c r="H1881" s="166" t="s">
        <v>2524</v>
      </c>
      <c r="I1881" s="166" t="s">
        <v>2524</v>
      </c>
      <c r="J1881" s="166" t="s">
        <v>2524</v>
      </c>
      <c r="K1881" s="166" t="s">
        <v>5137</v>
      </c>
      <c r="L1881" s="166" t="s">
        <v>2524</v>
      </c>
      <c r="M1881" s="166">
        <v>3184756</v>
      </c>
      <c r="N1881" s="166" t="str">
        <f>_xlfn.IFNA(VLOOKUP($C1881,'20201102 Property'!C:C,1,FALSE),"FR")</f>
        <v>Informatieve test UZG met gewicht patient bij bloedaanvraag</v>
      </c>
    </row>
    <row r="1882" spans="1:14" x14ac:dyDescent="0.45">
      <c r="A1882" s="166" t="s">
        <v>5138</v>
      </c>
      <c r="B1882" s="166" t="s">
        <v>5138</v>
      </c>
      <c r="C1882" s="166" t="s">
        <v>7242</v>
      </c>
      <c r="D1882" s="166" t="s">
        <v>1357</v>
      </c>
      <c r="E1882" s="166" t="s">
        <v>2524</v>
      </c>
      <c r="F1882" s="166" t="s">
        <v>366</v>
      </c>
      <c r="G1882" s="166" t="s">
        <v>2524</v>
      </c>
      <c r="H1882" s="166" t="s">
        <v>2524</v>
      </c>
      <c r="I1882" s="166" t="s">
        <v>2524</v>
      </c>
      <c r="J1882" s="166" t="s">
        <v>2524</v>
      </c>
      <c r="K1882" s="166" t="s">
        <v>5138</v>
      </c>
      <c r="L1882" s="166" t="s">
        <v>2524</v>
      </c>
      <c r="M1882" s="166">
        <v>3184793</v>
      </c>
      <c r="N1882" s="166" t="str">
        <f>_xlfn.IFNA(VLOOKUP($C1882,'20201102 Property'!C:C,1,FALSE),"FR")</f>
        <v>Informatieve test UZG met Indicatie voor gewassen ECL bij bloedaanvraag</v>
      </c>
    </row>
    <row r="1883" spans="1:14" x14ac:dyDescent="0.45">
      <c r="A1883" s="166" t="s">
        <v>7243</v>
      </c>
      <c r="B1883" s="166" t="s">
        <v>7243</v>
      </c>
      <c r="C1883" s="166" t="s">
        <v>7244</v>
      </c>
      <c r="D1883" s="166" t="s">
        <v>1357</v>
      </c>
      <c r="E1883" s="166" t="s">
        <v>2524</v>
      </c>
      <c r="F1883" s="166" t="s">
        <v>366</v>
      </c>
      <c r="G1883" s="166" t="s">
        <v>2524</v>
      </c>
      <c r="H1883" s="166" t="s">
        <v>2524</v>
      </c>
      <c r="I1883" s="166" t="s">
        <v>2524</v>
      </c>
      <c r="J1883" s="166" t="s">
        <v>2524</v>
      </c>
      <c r="K1883" s="166" t="s">
        <v>7243</v>
      </c>
      <c r="L1883" s="166" t="s">
        <v>2524</v>
      </c>
      <c r="M1883" s="166">
        <v>3906648</v>
      </c>
      <c r="N1883" s="166" t="str">
        <f>_xlfn.IFNA(VLOOKUP($C1883,'20201102 Property'!C:C,1,FALSE),"FR")</f>
        <v>Informatieve test met Indicatie plaatjes</v>
      </c>
    </row>
    <row r="1884" spans="1:14" x14ac:dyDescent="0.45">
      <c r="A1884" s="166" t="s">
        <v>7245</v>
      </c>
      <c r="B1884" s="166" t="s">
        <v>7245</v>
      </c>
      <c r="C1884" s="166" t="s">
        <v>7246</v>
      </c>
      <c r="D1884" s="166" t="s">
        <v>1357</v>
      </c>
      <c r="E1884" s="166" t="s">
        <v>2524</v>
      </c>
      <c r="F1884" s="166" t="s">
        <v>366</v>
      </c>
      <c r="G1884" s="166" t="s">
        <v>2524</v>
      </c>
      <c r="H1884" s="166" t="s">
        <v>2524</v>
      </c>
      <c r="I1884" s="166" t="s">
        <v>2524</v>
      </c>
      <c r="J1884" s="166" t="s">
        <v>2524</v>
      </c>
      <c r="K1884" s="166" t="s">
        <v>7245</v>
      </c>
      <c r="L1884" s="166" t="s">
        <v>2524</v>
      </c>
      <c r="M1884" s="166">
        <v>3906658</v>
      </c>
      <c r="N1884" s="166" t="str">
        <f>_xlfn.IFNA(VLOOKUP($C1884,'20201102 Property'!C:C,1,FALSE),"FR")</f>
        <v>Informatieve test met Indicatie ECL</v>
      </c>
    </row>
    <row r="1885" spans="1:14" x14ac:dyDescent="0.45">
      <c r="A1885" s="166" t="s">
        <v>5139</v>
      </c>
      <c r="B1885" s="166" t="s">
        <v>5139</v>
      </c>
      <c r="C1885" s="166" t="s">
        <v>7247</v>
      </c>
      <c r="D1885" s="166" t="s">
        <v>1357</v>
      </c>
      <c r="E1885" s="166" t="s">
        <v>2524</v>
      </c>
      <c r="F1885" s="166" t="s">
        <v>366</v>
      </c>
      <c r="G1885" s="166" t="s">
        <v>2524</v>
      </c>
      <c r="H1885" s="166" t="s">
        <v>2524</v>
      </c>
      <c r="I1885" s="166" t="s">
        <v>2524</v>
      </c>
      <c r="J1885" s="166" t="s">
        <v>2524</v>
      </c>
      <c r="K1885" s="166" t="s">
        <v>5139</v>
      </c>
      <c r="L1885" s="166" t="s">
        <v>2524</v>
      </c>
      <c r="M1885" s="166">
        <v>3184671</v>
      </c>
      <c r="N1885" s="166" t="str">
        <f>_xlfn.IFNA(VLOOKUP($C1885,'20201102 Property'!C:C,1,FALSE),"FR")</f>
        <v>Informatieve test met Indicatie plasma</v>
      </c>
    </row>
    <row r="1886" spans="1:14" x14ac:dyDescent="0.45">
      <c r="A1886" s="166" t="s">
        <v>5140</v>
      </c>
      <c r="B1886" s="166" t="s">
        <v>7248</v>
      </c>
      <c r="C1886" s="166" t="s">
        <v>1587</v>
      </c>
      <c r="D1886" s="166" t="s">
        <v>1357</v>
      </c>
      <c r="E1886" s="166" t="s">
        <v>2524</v>
      </c>
      <c r="F1886" s="166" t="s">
        <v>366</v>
      </c>
      <c r="G1886" s="166" t="s">
        <v>2524</v>
      </c>
      <c r="H1886" s="166" t="s">
        <v>2524</v>
      </c>
      <c r="I1886" s="166" t="s">
        <v>2524</v>
      </c>
      <c r="J1886" s="166" t="s">
        <v>2524</v>
      </c>
      <c r="K1886" s="166" t="s">
        <v>5140</v>
      </c>
      <c r="L1886" s="166" t="s">
        <v>2524</v>
      </c>
      <c r="M1886" s="166">
        <v>627165</v>
      </c>
      <c r="N1886" s="166" t="str">
        <f>_xlfn.IFNA(VLOOKUP($C1886,'20201102 Property'!C:C,1,FALSE),"FR")</f>
        <v>Opmerkingen:</v>
      </c>
    </row>
    <row r="1887" spans="1:14" x14ac:dyDescent="0.45">
      <c r="A1887" s="166" t="s">
        <v>120</v>
      </c>
      <c r="B1887" s="166" t="s">
        <v>7249</v>
      </c>
      <c r="C1887" s="166" t="s">
        <v>7250</v>
      </c>
      <c r="D1887" s="166" t="s">
        <v>1357</v>
      </c>
      <c r="E1887" s="166" t="s">
        <v>2524</v>
      </c>
      <c r="F1887" s="166" t="s">
        <v>366</v>
      </c>
      <c r="G1887" s="166" t="s">
        <v>2524</v>
      </c>
      <c r="H1887" s="166" t="s">
        <v>2524</v>
      </c>
      <c r="I1887" s="166" t="s">
        <v>2524</v>
      </c>
      <c r="J1887" s="166" t="s">
        <v>1866</v>
      </c>
      <c r="K1887" s="166" t="s">
        <v>120</v>
      </c>
      <c r="L1887" s="166" t="s">
        <v>2524</v>
      </c>
      <c r="M1887" s="166">
        <v>18809</v>
      </c>
      <c r="N1887" s="166" t="str">
        <f>_xlfn.IFNA(VLOOKUP($C1887,'20201102 Property'!C:C,1,FALSE),"FR")</f>
        <v>Typering zie order</v>
      </c>
    </row>
    <row r="1888" spans="1:14" x14ac:dyDescent="0.45">
      <c r="A1888" s="166" t="s">
        <v>8686</v>
      </c>
      <c r="B1888" s="166" t="s">
        <v>8788</v>
      </c>
      <c r="C1888" s="166" t="s">
        <v>8687</v>
      </c>
      <c r="D1888" s="166" t="s">
        <v>1357</v>
      </c>
      <c r="E1888" s="166" t="s">
        <v>2524</v>
      </c>
      <c r="F1888" s="166" t="s">
        <v>366</v>
      </c>
      <c r="G1888" s="166" t="s">
        <v>2524</v>
      </c>
      <c r="H1888" s="166" t="s">
        <v>2524</v>
      </c>
      <c r="I1888" s="166" t="s">
        <v>2524</v>
      </c>
      <c r="J1888" s="166" t="s">
        <v>8688</v>
      </c>
      <c r="K1888" s="166" t="s">
        <v>8686</v>
      </c>
      <c r="L1888" s="166" t="s">
        <v>2524</v>
      </c>
      <c r="M1888" s="166">
        <v>8729633</v>
      </c>
      <c r="N1888" s="166" t="str">
        <f>_xlfn.IFNA(VLOOKUP($C1888,'20201102 Property'!C:C,1,FALSE),"FR")</f>
        <v>Ordernummer van patiënt</v>
      </c>
    </row>
    <row r="1889" spans="1:14" x14ac:dyDescent="0.45">
      <c r="A1889" s="166" t="s">
        <v>5141</v>
      </c>
      <c r="B1889" s="166" t="s">
        <v>6928</v>
      </c>
      <c r="C1889" s="166" t="s">
        <v>7251</v>
      </c>
      <c r="D1889" s="166" t="s">
        <v>185</v>
      </c>
      <c r="E1889" s="166" t="s">
        <v>2524</v>
      </c>
      <c r="F1889" s="166" t="s">
        <v>366</v>
      </c>
      <c r="G1889" s="166" t="s">
        <v>2524</v>
      </c>
      <c r="H1889" s="166" t="s">
        <v>2524</v>
      </c>
      <c r="I1889" s="166" t="s">
        <v>2524</v>
      </c>
      <c r="J1889" s="166" t="s">
        <v>2524</v>
      </c>
      <c r="K1889" s="166" t="s">
        <v>5141</v>
      </c>
      <c r="L1889" s="166" t="s">
        <v>2524</v>
      </c>
      <c r="M1889" s="166">
        <v>146784</v>
      </c>
      <c r="N1889" s="166" t="str">
        <f>_xlfn.IFNA(VLOOKUP($C1889,'20201102 Property'!C:C,1,FALSE),"FR")</f>
        <v>KA O cel 1</v>
      </c>
    </row>
    <row r="1890" spans="1:14" x14ac:dyDescent="0.45">
      <c r="A1890" s="166" t="s">
        <v>5142</v>
      </c>
      <c r="B1890" s="166" t="s">
        <v>6930</v>
      </c>
      <c r="C1890" s="166" t="s">
        <v>7252</v>
      </c>
      <c r="D1890" s="166" t="s">
        <v>185</v>
      </c>
      <c r="E1890" s="166" t="s">
        <v>2524</v>
      </c>
      <c r="F1890" s="166" t="s">
        <v>366</v>
      </c>
      <c r="G1890" s="166" t="s">
        <v>2524</v>
      </c>
      <c r="H1890" s="166" t="s">
        <v>2524</v>
      </c>
      <c r="I1890" s="166" t="s">
        <v>2524</v>
      </c>
      <c r="J1890" s="166" t="s">
        <v>2524</v>
      </c>
      <c r="K1890" s="166" t="s">
        <v>5142</v>
      </c>
      <c r="L1890" s="166" t="s">
        <v>2524</v>
      </c>
      <c r="M1890" s="166">
        <v>146788</v>
      </c>
      <c r="N1890" s="166" t="str">
        <f>_xlfn.IFNA(VLOOKUP($C1890,'20201102 Property'!C:C,1,FALSE),"FR")</f>
        <v>KA O cel 2</v>
      </c>
    </row>
    <row r="1891" spans="1:14" x14ac:dyDescent="0.45">
      <c r="A1891" s="166" t="s">
        <v>5143</v>
      </c>
      <c r="B1891" s="166" t="s">
        <v>6932</v>
      </c>
      <c r="C1891" s="166" t="s">
        <v>7253</v>
      </c>
      <c r="D1891" s="166" t="s">
        <v>185</v>
      </c>
      <c r="E1891" s="166" t="s">
        <v>2524</v>
      </c>
      <c r="F1891" s="166" t="s">
        <v>366</v>
      </c>
      <c r="G1891" s="166" t="s">
        <v>2524</v>
      </c>
      <c r="H1891" s="166" t="s">
        <v>2524</v>
      </c>
      <c r="I1891" s="166" t="s">
        <v>2524</v>
      </c>
      <c r="J1891" s="166" t="s">
        <v>2524</v>
      </c>
      <c r="K1891" s="166" t="s">
        <v>5143</v>
      </c>
      <c r="L1891" s="166" t="s">
        <v>2524</v>
      </c>
      <c r="M1891" s="166">
        <v>146792</v>
      </c>
      <c r="N1891" s="166" t="str">
        <f>_xlfn.IFNA(VLOOKUP($C1891,'20201102 Property'!C:C,1,FALSE),"FR")</f>
        <v>KA O cel 3</v>
      </c>
    </row>
    <row r="1892" spans="1:14" x14ac:dyDescent="0.45">
      <c r="A1892" s="166" t="s">
        <v>2831</v>
      </c>
      <c r="B1892" s="166" t="s">
        <v>2831</v>
      </c>
      <c r="C1892" s="166" t="s">
        <v>7972</v>
      </c>
      <c r="D1892" s="166" t="s">
        <v>185</v>
      </c>
      <c r="E1892" s="166" t="s">
        <v>2524</v>
      </c>
      <c r="F1892" s="166" t="s">
        <v>2798</v>
      </c>
      <c r="G1892" s="166" t="s">
        <v>2524</v>
      </c>
      <c r="H1892" s="166" t="s">
        <v>8851</v>
      </c>
      <c r="I1892" s="166" t="s">
        <v>2524</v>
      </c>
      <c r="J1892" s="166" t="s">
        <v>3174</v>
      </c>
      <c r="K1892" s="166" t="s">
        <v>2831</v>
      </c>
      <c r="L1892" s="166" t="s">
        <v>2524</v>
      </c>
      <c r="M1892" s="166">
        <v>7289510</v>
      </c>
      <c r="N1892" s="166" t="str">
        <f>_xlfn.IFNA(VLOOKUP($C1892,'20201102 Property'!C:C,1,FALSE),"FR")</f>
        <v>P Antigeen</v>
      </c>
    </row>
    <row r="1893" spans="1:14" hidden="1" x14ac:dyDescent="0.45">
      <c r="A1893" s="166" t="s">
        <v>2136</v>
      </c>
      <c r="B1893" s="166" t="s">
        <v>2136</v>
      </c>
      <c r="C1893" s="166" t="s">
        <v>5144</v>
      </c>
      <c r="D1893" s="166" t="s">
        <v>185</v>
      </c>
      <c r="E1893" s="166" t="s">
        <v>2524</v>
      </c>
      <c r="F1893" s="166" t="s">
        <v>2798</v>
      </c>
      <c r="G1893" s="166" t="s">
        <v>5449</v>
      </c>
      <c r="H1893" s="166" t="s">
        <v>8852</v>
      </c>
      <c r="I1893" s="166" t="s">
        <v>2524</v>
      </c>
      <c r="J1893" s="166" t="s">
        <v>3039</v>
      </c>
      <c r="K1893" s="166" t="s">
        <v>2136</v>
      </c>
      <c r="L1893" s="166" t="s">
        <v>2524</v>
      </c>
      <c r="M1893" s="166">
        <v>3110</v>
      </c>
      <c r="N1893" s="166" t="str">
        <f>_xlfn.IFNA(VLOOKUP($C1893,'20201102 Property'!C:C,1,FALSE),"FR")</f>
        <v>FR</v>
      </c>
    </row>
    <row r="1894" spans="1:14" x14ac:dyDescent="0.45">
      <c r="A1894" s="166" t="s">
        <v>8400</v>
      </c>
      <c r="B1894" s="166" t="s">
        <v>8400</v>
      </c>
      <c r="C1894" s="166" t="s">
        <v>8401</v>
      </c>
      <c r="D1894" s="166" t="s">
        <v>1357</v>
      </c>
      <c r="E1894" s="166" t="s">
        <v>2524</v>
      </c>
      <c r="F1894" s="166" t="s">
        <v>366</v>
      </c>
      <c r="G1894" s="166" t="s">
        <v>2524</v>
      </c>
      <c r="H1894" s="166" t="s">
        <v>2524</v>
      </c>
      <c r="I1894" s="166" t="s">
        <v>2524</v>
      </c>
      <c r="J1894" s="166" t="s">
        <v>2524</v>
      </c>
      <c r="K1894" s="166" t="s">
        <v>8400</v>
      </c>
      <c r="L1894" s="166" t="s">
        <v>2524</v>
      </c>
      <c r="M1894" s="166">
        <v>7271551</v>
      </c>
      <c r="N1894" s="166" t="str">
        <f>_xlfn.IFNA(VLOOKUP($C1894,'20201102 Property'!C:C,1,FALSE),"FR")</f>
        <v>Reagens P1A</v>
      </c>
    </row>
    <row r="1895" spans="1:14" x14ac:dyDescent="0.45">
      <c r="A1895" s="166" t="s">
        <v>3035</v>
      </c>
      <c r="B1895" s="166" t="s">
        <v>7254</v>
      </c>
      <c r="C1895" s="166" t="s">
        <v>3036</v>
      </c>
      <c r="D1895" s="166" t="s">
        <v>185</v>
      </c>
      <c r="E1895" s="166" t="s">
        <v>2524</v>
      </c>
      <c r="F1895" s="166" t="s">
        <v>2798</v>
      </c>
      <c r="G1895" s="166" t="s">
        <v>5449</v>
      </c>
      <c r="H1895" s="166" t="s">
        <v>2524</v>
      </c>
      <c r="I1895" s="166" t="s">
        <v>2524</v>
      </c>
      <c r="J1895" s="166" t="s">
        <v>3037</v>
      </c>
      <c r="K1895" s="166" t="s">
        <v>3034</v>
      </c>
      <c r="L1895" s="166" t="s">
        <v>2524</v>
      </c>
      <c r="M1895" s="166">
        <v>3284</v>
      </c>
      <c r="N1895" s="166" t="str">
        <f>_xlfn.IFNA(VLOOKUP($C1895,'20201102 Property'!C:C,1,FALSE),"FR")</f>
        <v>P1 bepaling</v>
      </c>
    </row>
    <row r="1896" spans="1:14" x14ac:dyDescent="0.45">
      <c r="A1896" s="166" t="s">
        <v>8402</v>
      </c>
      <c r="B1896" s="166" t="s">
        <v>8402</v>
      </c>
      <c r="C1896" s="166" t="s">
        <v>8403</v>
      </c>
      <c r="D1896" s="166" t="s">
        <v>1357</v>
      </c>
      <c r="E1896" s="166" t="s">
        <v>2524</v>
      </c>
      <c r="F1896" s="166" t="s">
        <v>366</v>
      </c>
      <c r="G1896" s="166" t="s">
        <v>2524</v>
      </c>
      <c r="H1896" s="166" t="s">
        <v>2524</v>
      </c>
      <c r="I1896" s="166" t="s">
        <v>2524</v>
      </c>
      <c r="J1896" s="166" t="s">
        <v>2524</v>
      </c>
      <c r="K1896" s="166" t="s">
        <v>8402</v>
      </c>
      <c r="L1896" s="166" t="s">
        <v>2524</v>
      </c>
      <c r="M1896" s="166">
        <v>7271560</v>
      </c>
      <c r="N1896" s="166" t="str">
        <f>_xlfn.IFNA(VLOOKUP($C1896,'20201102 Property'!C:C,1,FALSE),"FR")</f>
        <v>Reagens P2B</v>
      </c>
    </row>
    <row r="1897" spans="1:14" x14ac:dyDescent="0.45">
      <c r="A1897" s="166" t="s">
        <v>8404</v>
      </c>
      <c r="B1897" s="166" t="s">
        <v>8404</v>
      </c>
      <c r="C1897" s="166" t="s">
        <v>8405</v>
      </c>
      <c r="D1897" s="166" t="s">
        <v>1357</v>
      </c>
      <c r="E1897" s="166" t="s">
        <v>2524</v>
      </c>
      <c r="F1897" s="166" t="s">
        <v>366</v>
      </c>
      <c r="G1897" s="166" t="s">
        <v>2524</v>
      </c>
      <c r="H1897" s="166" t="s">
        <v>2524</v>
      </c>
      <c r="I1897" s="166" t="s">
        <v>2524</v>
      </c>
      <c r="J1897" s="166" t="s">
        <v>2524</v>
      </c>
      <c r="K1897" s="166" t="s">
        <v>8404</v>
      </c>
      <c r="L1897" s="166" t="s">
        <v>2524</v>
      </c>
      <c r="M1897" s="166">
        <v>7271568</v>
      </c>
      <c r="N1897" s="166" t="str">
        <f>_xlfn.IFNA(VLOOKUP($C1897,'20201102 Property'!C:C,1,FALSE),"FR")</f>
        <v>Reagens P3C</v>
      </c>
    </row>
    <row r="1898" spans="1:14" x14ac:dyDescent="0.45">
      <c r="A1898" s="166" t="s">
        <v>5145</v>
      </c>
      <c r="B1898" s="166" t="s">
        <v>5145</v>
      </c>
      <c r="C1898" s="166" t="s">
        <v>7255</v>
      </c>
      <c r="D1898" s="166" t="s">
        <v>185</v>
      </c>
      <c r="E1898" s="166" t="s">
        <v>2524</v>
      </c>
      <c r="F1898" s="166" t="s">
        <v>366</v>
      </c>
      <c r="G1898" s="166" t="s">
        <v>2524</v>
      </c>
      <c r="H1898" s="166" t="s">
        <v>2524</v>
      </c>
      <c r="I1898" s="166" t="s">
        <v>2524</v>
      </c>
      <c r="J1898" s="166" t="s">
        <v>2524</v>
      </c>
      <c r="K1898" s="166" t="s">
        <v>7256</v>
      </c>
      <c r="L1898" s="166" t="s">
        <v>2524</v>
      </c>
      <c r="M1898" s="166">
        <v>10823</v>
      </c>
      <c r="N1898" s="166" t="str">
        <f>_xlfn.IFNA(VLOOKUP($C1898,'20201102 Property'!C:C,1,FALSE),"FR")</f>
        <v>spec. anti-D,IgM (P3x212 11F1)</v>
      </c>
    </row>
    <row r="1899" spans="1:14" x14ac:dyDescent="0.45">
      <c r="A1899" s="166" t="s">
        <v>5146</v>
      </c>
      <c r="B1899" s="166" t="s">
        <v>5146</v>
      </c>
      <c r="C1899" s="166" t="s">
        <v>7257</v>
      </c>
      <c r="D1899" s="166" t="s">
        <v>185</v>
      </c>
      <c r="E1899" s="166" t="s">
        <v>2524</v>
      </c>
      <c r="F1899" s="166" t="s">
        <v>366</v>
      </c>
      <c r="G1899" s="166" t="s">
        <v>2524</v>
      </c>
      <c r="H1899" s="166" t="s">
        <v>2524</v>
      </c>
      <c r="I1899" s="166" t="s">
        <v>2524</v>
      </c>
      <c r="J1899" s="166" t="s">
        <v>2524</v>
      </c>
      <c r="K1899" s="166" t="s">
        <v>7258</v>
      </c>
      <c r="L1899" s="166" t="s">
        <v>2524</v>
      </c>
      <c r="M1899" s="166">
        <v>10829</v>
      </c>
      <c r="N1899" s="166" t="str">
        <f>_xlfn.IFNA(VLOOKUP($C1899,'20201102 Property'!C:C,1,FALSE),"FR")</f>
        <v>spec. anti-D, IgM (P3x212 23 B10)</v>
      </c>
    </row>
    <row r="1900" spans="1:14" x14ac:dyDescent="0.45">
      <c r="A1900" s="166" t="s">
        <v>5147</v>
      </c>
      <c r="B1900" s="166" t="s">
        <v>5147</v>
      </c>
      <c r="C1900" s="166" t="s">
        <v>7259</v>
      </c>
      <c r="D1900" s="166" t="s">
        <v>185</v>
      </c>
      <c r="E1900" s="166" t="s">
        <v>2524</v>
      </c>
      <c r="F1900" s="166" t="s">
        <v>366</v>
      </c>
      <c r="G1900" s="166" t="s">
        <v>2524</v>
      </c>
      <c r="H1900" s="166" t="s">
        <v>2524</v>
      </c>
      <c r="I1900" s="166" t="s">
        <v>2524</v>
      </c>
      <c r="J1900" s="166" t="s">
        <v>2524</v>
      </c>
      <c r="K1900" s="166" t="s">
        <v>7260</v>
      </c>
      <c r="L1900" s="166" t="s">
        <v>2524</v>
      </c>
      <c r="M1900" s="166">
        <v>10835</v>
      </c>
      <c r="N1900" s="166" t="str">
        <f>_xlfn.IFNA(VLOOKUP($C1900,'20201102 Property'!C:C,1,FALSE),"FR")</f>
        <v>spec. anti-D, IgG (P3x241)</v>
      </c>
    </row>
    <row r="1901" spans="1:14" x14ac:dyDescent="0.45">
      <c r="A1901" s="166" t="s">
        <v>5148</v>
      </c>
      <c r="B1901" s="166" t="s">
        <v>5148</v>
      </c>
      <c r="C1901" s="166" t="s">
        <v>7261</v>
      </c>
      <c r="D1901" s="166" t="s">
        <v>185</v>
      </c>
      <c r="E1901" s="166" t="s">
        <v>2524</v>
      </c>
      <c r="F1901" s="166" t="s">
        <v>366</v>
      </c>
      <c r="G1901" s="166" t="s">
        <v>2524</v>
      </c>
      <c r="H1901" s="166" t="s">
        <v>2524</v>
      </c>
      <c r="I1901" s="166" t="s">
        <v>2524</v>
      </c>
      <c r="J1901" s="166" t="s">
        <v>2524</v>
      </c>
      <c r="K1901" s="166" t="s">
        <v>7262</v>
      </c>
      <c r="L1901" s="166" t="s">
        <v>2524</v>
      </c>
      <c r="M1901" s="166">
        <v>10841</v>
      </c>
      <c r="N1901" s="166" t="str">
        <f>_xlfn.IFNA(VLOOKUP($C1901,'20201102 Property'!C:C,1,FALSE),"FR")</f>
        <v>spec. anti-D, IgG (P3x249)</v>
      </c>
    </row>
    <row r="1902" spans="1:14" x14ac:dyDescent="0.45">
      <c r="A1902" s="166" t="s">
        <v>5149</v>
      </c>
      <c r="B1902" s="166" t="s">
        <v>5149</v>
      </c>
      <c r="C1902" s="166" t="s">
        <v>7263</v>
      </c>
      <c r="D1902" s="166" t="s">
        <v>185</v>
      </c>
      <c r="E1902" s="166" t="s">
        <v>2524</v>
      </c>
      <c r="F1902" s="166" t="s">
        <v>366</v>
      </c>
      <c r="G1902" s="166" t="s">
        <v>2524</v>
      </c>
      <c r="H1902" s="166" t="s">
        <v>2524</v>
      </c>
      <c r="I1902" s="166" t="s">
        <v>2524</v>
      </c>
      <c r="J1902" s="166" t="s">
        <v>2524</v>
      </c>
      <c r="K1902" s="166" t="s">
        <v>7264</v>
      </c>
      <c r="L1902" s="166" t="s">
        <v>2524</v>
      </c>
      <c r="M1902" s="166">
        <v>10847</v>
      </c>
      <c r="N1902" s="166" t="str">
        <f>_xlfn.IFNA(VLOOKUP($C1902,'20201102 Property'!C:C,1,FALSE),"FR")</f>
        <v>spec. anti-D, IgG (P3x290)</v>
      </c>
    </row>
    <row r="1903" spans="1:14" x14ac:dyDescent="0.45">
      <c r="A1903" s="166" t="s">
        <v>5150</v>
      </c>
      <c r="B1903" s="166" t="s">
        <v>5150</v>
      </c>
      <c r="C1903" s="166" t="s">
        <v>7265</v>
      </c>
      <c r="D1903" s="166" t="s">
        <v>185</v>
      </c>
      <c r="E1903" s="166" t="s">
        <v>2524</v>
      </c>
      <c r="F1903" s="166" t="s">
        <v>366</v>
      </c>
      <c r="G1903" s="166" t="s">
        <v>2524</v>
      </c>
      <c r="H1903" s="166" t="s">
        <v>2524</v>
      </c>
      <c r="I1903" s="166" t="s">
        <v>2524</v>
      </c>
      <c r="J1903" s="166" t="s">
        <v>2524</v>
      </c>
      <c r="K1903" s="166" t="s">
        <v>7266</v>
      </c>
      <c r="L1903" s="166" t="s">
        <v>2524</v>
      </c>
      <c r="M1903" s="166">
        <v>10815</v>
      </c>
      <c r="N1903" s="166" t="str">
        <f>_xlfn.IFNA(VLOOKUP($C1903,'20201102 Property'!C:C,1,FALSE),"FR")</f>
        <v>spec. anti-D, IgG (P3x35)</v>
      </c>
    </row>
    <row r="1904" spans="1:14" x14ac:dyDescent="0.45">
      <c r="A1904" s="166" t="s">
        <v>5151</v>
      </c>
      <c r="B1904" s="166" t="s">
        <v>5151</v>
      </c>
      <c r="C1904" s="166" t="s">
        <v>7267</v>
      </c>
      <c r="D1904" s="166" t="s">
        <v>185</v>
      </c>
      <c r="E1904" s="166" t="s">
        <v>2524</v>
      </c>
      <c r="F1904" s="166" t="s">
        <v>366</v>
      </c>
      <c r="G1904" s="166" t="s">
        <v>2524</v>
      </c>
      <c r="H1904" s="166" t="s">
        <v>2524</v>
      </c>
      <c r="I1904" s="166" t="s">
        <v>2524</v>
      </c>
      <c r="J1904" s="166" t="s">
        <v>2524</v>
      </c>
      <c r="K1904" s="166" t="s">
        <v>7268</v>
      </c>
      <c r="L1904" s="166" t="s">
        <v>2524</v>
      </c>
      <c r="M1904" s="166">
        <v>10809</v>
      </c>
      <c r="N1904" s="166" t="str">
        <f>_xlfn.IFNA(VLOOKUP($C1904,'20201102 Property'!C:C,1,FALSE),"FR")</f>
        <v>spec. anti D, IgM (P3x61)</v>
      </c>
    </row>
    <row r="1905" spans="1:14" x14ac:dyDescent="0.45">
      <c r="A1905" s="166" t="s">
        <v>8406</v>
      </c>
      <c r="B1905" s="166" t="s">
        <v>8406</v>
      </c>
      <c r="C1905" s="166" t="s">
        <v>8407</v>
      </c>
      <c r="D1905" s="166" t="s">
        <v>1357</v>
      </c>
      <c r="E1905" s="166" t="s">
        <v>2524</v>
      </c>
      <c r="F1905" s="166" t="s">
        <v>366</v>
      </c>
      <c r="G1905" s="166" t="s">
        <v>2524</v>
      </c>
      <c r="H1905" s="166" t="s">
        <v>2524</v>
      </c>
      <c r="I1905" s="166" t="s">
        <v>2524</v>
      </c>
      <c r="J1905" s="166" t="s">
        <v>2524</v>
      </c>
      <c r="K1905" s="166" t="s">
        <v>8406</v>
      </c>
      <c r="L1905" s="166" t="s">
        <v>2524</v>
      </c>
      <c r="M1905" s="166">
        <v>7271576</v>
      </c>
      <c r="N1905" s="166" t="str">
        <f>_xlfn.IFNA(VLOOKUP($C1905,'20201102 Property'!C:C,1,FALSE),"FR")</f>
        <v>Reagens P4DRBS</v>
      </c>
    </row>
    <row r="1906" spans="1:14" x14ac:dyDescent="0.45">
      <c r="A1906" s="166" t="s">
        <v>8408</v>
      </c>
      <c r="B1906" s="166" t="s">
        <v>8408</v>
      </c>
      <c r="C1906" s="166" t="s">
        <v>8409</v>
      </c>
      <c r="D1906" s="166" t="s">
        <v>1357</v>
      </c>
      <c r="E1906" s="166" t="s">
        <v>2524</v>
      </c>
      <c r="F1906" s="166" t="s">
        <v>366</v>
      </c>
      <c r="G1906" s="166" t="s">
        <v>2524</v>
      </c>
      <c r="H1906" s="166" t="s">
        <v>2524</v>
      </c>
      <c r="I1906" s="166" t="s">
        <v>2524</v>
      </c>
      <c r="J1906" s="166" t="s">
        <v>2524</v>
      </c>
      <c r="K1906" s="166" t="s">
        <v>8408</v>
      </c>
      <c r="L1906" s="166" t="s">
        <v>2524</v>
      </c>
      <c r="M1906" s="166">
        <v>7271584</v>
      </c>
      <c r="N1906" s="166" t="str">
        <f>_xlfn.IFNA(VLOOKUP($C1906,'20201102 Property'!C:C,1,FALSE),"FR")</f>
        <v>Reagens P5DRBL</v>
      </c>
    </row>
    <row r="1907" spans="1:14" x14ac:dyDescent="0.45">
      <c r="A1907" s="166" t="s">
        <v>8410</v>
      </c>
      <c r="B1907" s="166" t="s">
        <v>8410</v>
      </c>
      <c r="C1907" s="166" t="s">
        <v>8411</v>
      </c>
      <c r="D1907" s="166" t="s">
        <v>1357</v>
      </c>
      <c r="E1907" s="166" t="s">
        <v>2524</v>
      </c>
      <c r="F1907" s="166" t="s">
        <v>366</v>
      </c>
      <c r="G1907" s="166" t="s">
        <v>2524</v>
      </c>
      <c r="H1907" s="166" t="s">
        <v>2524</v>
      </c>
      <c r="I1907" s="166" t="s">
        <v>2524</v>
      </c>
      <c r="J1907" s="166" t="s">
        <v>2524</v>
      </c>
      <c r="K1907" s="166" t="s">
        <v>8410</v>
      </c>
      <c r="L1907" s="166" t="s">
        <v>2524</v>
      </c>
      <c r="M1907" s="166">
        <v>7271589</v>
      </c>
      <c r="N1907" s="166" t="str">
        <f>_xlfn.IFNA(VLOOKUP($C1907,'20201102 Property'!C:C,1,FALSE),"FR")</f>
        <v>Reagens P6DQB1</v>
      </c>
    </row>
    <row r="1908" spans="1:14" x14ac:dyDescent="0.45">
      <c r="A1908" s="166" t="s">
        <v>8412</v>
      </c>
      <c r="B1908" s="166" t="s">
        <v>8412</v>
      </c>
      <c r="C1908" s="166" t="s">
        <v>8413</v>
      </c>
      <c r="D1908" s="166" t="s">
        <v>1357</v>
      </c>
      <c r="E1908" s="166" t="s">
        <v>2524</v>
      </c>
      <c r="F1908" s="166" t="s">
        <v>366</v>
      </c>
      <c r="G1908" s="166" t="s">
        <v>2524</v>
      </c>
      <c r="H1908" s="166" t="s">
        <v>2524</v>
      </c>
      <c r="I1908" s="166" t="s">
        <v>2524</v>
      </c>
      <c r="J1908" s="166" t="s">
        <v>2524</v>
      </c>
      <c r="K1908" s="166" t="s">
        <v>8412</v>
      </c>
      <c r="L1908" s="166" t="s">
        <v>2524</v>
      </c>
      <c r="M1908" s="166">
        <v>7271599</v>
      </c>
      <c r="N1908" s="166" t="str">
        <f>_xlfn.IFNA(VLOOKUP($C1908,'20201102 Property'!C:C,1,FALSE),"FR")</f>
        <v>Reagens P7DPB1</v>
      </c>
    </row>
    <row r="1909" spans="1:14" x14ac:dyDescent="0.45">
      <c r="A1909" s="166" t="s">
        <v>8414</v>
      </c>
      <c r="B1909" s="166" t="s">
        <v>8414</v>
      </c>
      <c r="C1909" s="166" t="s">
        <v>8415</v>
      </c>
      <c r="D1909" s="166" t="s">
        <v>1357</v>
      </c>
      <c r="E1909" s="166" t="s">
        <v>2524</v>
      </c>
      <c r="F1909" s="166" t="s">
        <v>366</v>
      </c>
      <c r="G1909" s="166" t="s">
        <v>2524</v>
      </c>
      <c r="H1909" s="166" t="s">
        <v>2524</v>
      </c>
      <c r="I1909" s="166" t="s">
        <v>2524</v>
      </c>
      <c r="J1909" s="166" t="s">
        <v>2524</v>
      </c>
      <c r="K1909" s="166" t="s">
        <v>8414</v>
      </c>
      <c r="L1909" s="166" t="s">
        <v>2524</v>
      </c>
      <c r="M1909" s="166">
        <v>7271605</v>
      </c>
      <c r="N1909" s="166" t="str">
        <f>_xlfn.IFNA(VLOOKUP($C1909,'20201102 Property'!C:C,1,FALSE),"FR")</f>
        <v>Reagens P8DPA1</v>
      </c>
    </row>
    <row r="1910" spans="1:14" x14ac:dyDescent="0.45">
      <c r="A1910" s="166" t="s">
        <v>8416</v>
      </c>
      <c r="B1910" s="166" t="s">
        <v>8416</v>
      </c>
      <c r="C1910" s="166" t="s">
        <v>8417</v>
      </c>
      <c r="D1910" s="166" t="s">
        <v>1357</v>
      </c>
      <c r="E1910" s="166" t="s">
        <v>2524</v>
      </c>
      <c r="F1910" s="166" t="s">
        <v>366</v>
      </c>
      <c r="G1910" s="166" t="s">
        <v>2524</v>
      </c>
      <c r="H1910" s="166" t="s">
        <v>2524</v>
      </c>
      <c r="I1910" s="166" t="s">
        <v>2524</v>
      </c>
      <c r="J1910" s="166" t="s">
        <v>2524</v>
      </c>
      <c r="K1910" s="166" t="s">
        <v>8416</v>
      </c>
      <c r="L1910" s="166" t="s">
        <v>2524</v>
      </c>
      <c r="M1910" s="166">
        <v>7271610</v>
      </c>
      <c r="N1910" s="166" t="str">
        <f>_xlfn.IFNA(VLOOKUP($C1910,'20201102 Property'!C:C,1,FALSE),"FR")</f>
        <v>Reagens P9DQA1</v>
      </c>
    </row>
    <row r="1911" spans="1:14" x14ac:dyDescent="0.45">
      <c r="A1911" s="166" t="s">
        <v>5152</v>
      </c>
      <c r="B1911" s="166" t="s">
        <v>7269</v>
      </c>
      <c r="C1911" s="166" t="s">
        <v>7270</v>
      </c>
      <c r="D1911" s="166" t="s">
        <v>185</v>
      </c>
      <c r="E1911" s="166" t="s">
        <v>2524</v>
      </c>
      <c r="F1911" s="166" t="s">
        <v>366</v>
      </c>
      <c r="G1911" s="166" t="s">
        <v>2524</v>
      </c>
      <c r="H1911" s="166" t="s">
        <v>2524</v>
      </c>
      <c r="I1911" s="166" t="s">
        <v>2524</v>
      </c>
      <c r="J1911" s="166" t="s">
        <v>2524</v>
      </c>
      <c r="K1911" s="166" t="s">
        <v>7271</v>
      </c>
      <c r="L1911" s="166" t="s">
        <v>2524</v>
      </c>
      <c r="M1911" s="166">
        <v>3595</v>
      </c>
      <c r="N1911" s="166" t="str">
        <f>_xlfn.IFNA(VLOOKUP($C1911,'20201102 Property'!C:C,1,FALSE),"FR")</f>
        <v>screenen op irr antistoffen/papaine cel1</v>
      </c>
    </row>
    <row r="1912" spans="1:14" x14ac:dyDescent="0.45">
      <c r="A1912" s="166" t="s">
        <v>5153</v>
      </c>
      <c r="B1912" s="166" t="s">
        <v>7272</v>
      </c>
      <c r="C1912" s="166" t="s">
        <v>7273</v>
      </c>
      <c r="D1912" s="166" t="s">
        <v>185</v>
      </c>
      <c r="E1912" s="166" t="s">
        <v>2524</v>
      </c>
      <c r="F1912" s="166" t="s">
        <v>366</v>
      </c>
      <c r="G1912" s="166" t="s">
        <v>2524</v>
      </c>
      <c r="H1912" s="166" t="s">
        <v>2524</v>
      </c>
      <c r="I1912" s="166" t="s">
        <v>2524</v>
      </c>
      <c r="J1912" s="166" t="s">
        <v>2524</v>
      </c>
      <c r="K1912" s="166" t="s">
        <v>7274</v>
      </c>
      <c r="L1912" s="166" t="s">
        <v>2524</v>
      </c>
      <c r="M1912" s="166">
        <v>3598</v>
      </c>
      <c r="N1912" s="166" t="str">
        <f>_xlfn.IFNA(VLOOKUP($C1912,'20201102 Property'!C:C,1,FALSE),"FR")</f>
        <v>screenen op irr antistoffen/papaine cel2</v>
      </c>
    </row>
    <row r="1913" spans="1:14" x14ac:dyDescent="0.45">
      <c r="A1913" s="166" t="s">
        <v>5154</v>
      </c>
      <c r="B1913" s="166" t="s">
        <v>7275</v>
      </c>
      <c r="C1913" s="166" t="s">
        <v>7276</v>
      </c>
      <c r="D1913" s="166" t="s">
        <v>185</v>
      </c>
      <c r="E1913" s="166" t="s">
        <v>2524</v>
      </c>
      <c r="F1913" s="166" t="s">
        <v>366</v>
      </c>
      <c r="G1913" s="166" t="s">
        <v>2524</v>
      </c>
      <c r="H1913" s="166" t="s">
        <v>2524</v>
      </c>
      <c r="I1913" s="166" t="s">
        <v>2524</v>
      </c>
      <c r="J1913" s="166" t="s">
        <v>2524</v>
      </c>
      <c r="K1913" s="166" t="s">
        <v>7277</v>
      </c>
      <c r="L1913" s="166" t="s">
        <v>2524</v>
      </c>
      <c r="M1913" s="166">
        <v>3602</v>
      </c>
      <c r="N1913" s="166" t="str">
        <f>_xlfn.IFNA(VLOOKUP($C1913,'20201102 Property'!C:C,1,FALSE),"FR")</f>
        <v>screenen op irr antistoffen/papaine cel 3</v>
      </c>
    </row>
    <row r="1914" spans="1:14" x14ac:dyDescent="0.45">
      <c r="A1914" s="166" t="s">
        <v>8418</v>
      </c>
      <c r="B1914" s="166" t="s">
        <v>8418</v>
      </c>
      <c r="C1914" s="166" t="s">
        <v>8419</v>
      </c>
      <c r="D1914" s="166" t="s">
        <v>1357</v>
      </c>
      <c r="E1914" s="166" t="s">
        <v>2524</v>
      </c>
      <c r="F1914" s="166" t="s">
        <v>366</v>
      </c>
      <c r="G1914" s="166" t="s">
        <v>2524</v>
      </c>
      <c r="H1914" s="166" t="s">
        <v>2524</v>
      </c>
      <c r="I1914" s="166" t="s">
        <v>2524</v>
      </c>
      <c r="J1914" s="166" t="s">
        <v>2524</v>
      </c>
      <c r="K1914" s="166" t="s">
        <v>8418</v>
      </c>
      <c r="L1914" s="166" t="s">
        <v>2524</v>
      </c>
      <c r="M1914" s="166">
        <v>7405756</v>
      </c>
      <c r="N1914" s="166" t="str">
        <f>_xlfn.IFNA(VLOOKUP($C1914,'20201102 Property'!C:C,1,FALSE),"FR")</f>
        <v>Reagens Pico Green</v>
      </c>
    </row>
    <row r="1915" spans="1:14" x14ac:dyDescent="0.45">
      <c r="A1915" s="166" t="s">
        <v>113</v>
      </c>
      <c r="B1915" s="166" t="s">
        <v>7278</v>
      </c>
      <c r="C1915" s="166" t="s">
        <v>7279</v>
      </c>
      <c r="D1915" s="166" t="s">
        <v>185</v>
      </c>
      <c r="E1915" s="166" t="s">
        <v>2524</v>
      </c>
      <c r="F1915" s="166" t="s">
        <v>2798</v>
      </c>
      <c r="G1915" s="166" t="s">
        <v>2524</v>
      </c>
      <c r="H1915" s="166" t="s">
        <v>2524</v>
      </c>
      <c r="I1915" s="166" t="s">
        <v>2524</v>
      </c>
      <c r="J1915" s="166" t="s">
        <v>1822</v>
      </c>
      <c r="K1915" s="166" t="s">
        <v>113</v>
      </c>
      <c r="L1915" s="166" t="s">
        <v>2524</v>
      </c>
      <c r="M1915" s="166">
        <v>1512017</v>
      </c>
      <c r="N1915" s="166" t="str">
        <f>_xlfn.IFNA(VLOOKUP($C1915,'20201102 Property'!C:C,1,FALSE),"FR")</f>
        <v>Piekserum aanvragen</v>
      </c>
    </row>
    <row r="1916" spans="1:14" x14ac:dyDescent="0.45">
      <c r="A1916" s="166" t="s">
        <v>1285</v>
      </c>
      <c r="B1916" s="166" t="s">
        <v>7280</v>
      </c>
      <c r="C1916" s="166" t="s">
        <v>7281</v>
      </c>
      <c r="D1916" s="166" t="s">
        <v>185</v>
      </c>
      <c r="E1916" s="166" t="s">
        <v>2524</v>
      </c>
      <c r="F1916" s="166" t="s">
        <v>366</v>
      </c>
      <c r="G1916" s="166" t="s">
        <v>2524</v>
      </c>
      <c r="H1916" s="166" t="s">
        <v>2524</v>
      </c>
      <c r="I1916" s="166" t="s">
        <v>2524</v>
      </c>
      <c r="J1916" s="166" t="s">
        <v>1823</v>
      </c>
      <c r="K1916" s="166" t="s">
        <v>1285</v>
      </c>
      <c r="L1916" s="166" t="s">
        <v>2524</v>
      </c>
      <c r="M1916" s="166">
        <v>3098766</v>
      </c>
      <c r="N1916" s="166" t="str">
        <f>_xlfn.IFNA(VLOOKUP($C1916,'20201102 Property'!C:C,1,FALSE),"FR")</f>
        <v>Piekserum DTT aanvragen</v>
      </c>
    </row>
    <row r="1917" spans="1:14" x14ac:dyDescent="0.45">
      <c r="A1917" s="166" t="s">
        <v>8420</v>
      </c>
      <c r="B1917" s="166" t="s">
        <v>8420</v>
      </c>
      <c r="C1917" s="166" t="s">
        <v>8421</v>
      </c>
      <c r="D1917" s="166" t="s">
        <v>1357</v>
      </c>
      <c r="E1917" s="166" t="s">
        <v>2524</v>
      </c>
      <c r="F1917" s="166" t="s">
        <v>366</v>
      </c>
      <c r="G1917" s="166" t="s">
        <v>2524</v>
      </c>
      <c r="H1917" s="166" t="s">
        <v>2524</v>
      </c>
      <c r="I1917" s="166" t="s">
        <v>2524</v>
      </c>
      <c r="J1917" s="166" t="s">
        <v>2524</v>
      </c>
      <c r="K1917" s="166" t="s">
        <v>8420</v>
      </c>
      <c r="L1917" s="166" t="s">
        <v>2524</v>
      </c>
      <c r="M1917" s="166">
        <v>7405795</v>
      </c>
      <c r="N1917" s="166" t="str">
        <f>_xlfn.IFNA(VLOOKUP($C1917,'20201102 Property'!C:C,1,FALSE),"FR")</f>
        <v>Reagens Pippin buffer</v>
      </c>
    </row>
    <row r="1918" spans="1:14" x14ac:dyDescent="0.45">
      <c r="A1918" s="166" t="s">
        <v>8422</v>
      </c>
      <c r="B1918" s="166" t="s">
        <v>8422</v>
      </c>
      <c r="C1918" s="166" t="s">
        <v>8423</v>
      </c>
      <c r="D1918" s="166" t="s">
        <v>1357</v>
      </c>
      <c r="E1918" s="166" t="s">
        <v>2524</v>
      </c>
      <c r="F1918" s="166" t="s">
        <v>366</v>
      </c>
      <c r="G1918" s="166" t="s">
        <v>2524</v>
      </c>
      <c r="H1918" s="166" t="s">
        <v>2524</v>
      </c>
      <c r="I1918" s="166" t="s">
        <v>2524</v>
      </c>
      <c r="J1918" s="166" t="s">
        <v>2524</v>
      </c>
      <c r="K1918" s="166" t="s">
        <v>8422</v>
      </c>
      <c r="L1918" s="166" t="s">
        <v>2524</v>
      </c>
      <c r="M1918" s="166">
        <v>7405805</v>
      </c>
      <c r="N1918" s="166" t="str">
        <f>_xlfn.IFNA(VLOOKUP($C1918,'20201102 Property'!C:C,1,FALSE),"FR")</f>
        <v>Reagens Pippin Cassette</v>
      </c>
    </row>
    <row r="1919" spans="1:14" x14ac:dyDescent="0.45">
      <c r="A1919" s="166" t="s">
        <v>8424</v>
      </c>
      <c r="B1919" s="166" t="s">
        <v>8424</v>
      </c>
      <c r="C1919" s="166" t="s">
        <v>8425</v>
      </c>
      <c r="D1919" s="166" t="s">
        <v>1357</v>
      </c>
      <c r="E1919" s="166" t="s">
        <v>2524</v>
      </c>
      <c r="F1919" s="166" t="s">
        <v>366</v>
      </c>
      <c r="G1919" s="166" t="s">
        <v>2524</v>
      </c>
      <c r="H1919" s="166" t="s">
        <v>2524</v>
      </c>
      <c r="I1919" s="166" t="s">
        <v>2524</v>
      </c>
      <c r="J1919" s="166" t="s">
        <v>2524</v>
      </c>
      <c r="K1919" s="166" t="s">
        <v>8424</v>
      </c>
      <c r="L1919" s="166" t="s">
        <v>2524</v>
      </c>
      <c r="M1919" s="166">
        <v>7405800</v>
      </c>
      <c r="N1919" s="166" t="str">
        <f>_xlfn.IFNA(VLOOKUP($C1919,'20201102 Property'!C:C,1,FALSE),"FR")</f>
        <v>Reagens Pippin mastermix</v>
      </c>
    </row>
    <row r="1920" spans="1:14" x14ac:dyDescent="0.45">
      <c r="A1920" s="166" t="s">
        <v>5155</v>
      </c>
      <c r="B1920" s="166" t="s">
        <v>5155</v>
      </c>
      <c r="C1920" s="166" t="s">
        <v>7282</v>
      </c>
      <c r="D1920" s="166" t="s">
        <v>1357</v>
      </c>
      <c r="E1920" s="166" t="s">
        <v>2524</v>
      </c>
      <c r="F1920" s="166" t="s">
        <v>366</v>
      </c>
      <c r="G1920" s="166" t="s">
        <v>2524</v>
      </c>
      <c r="H1920" s="166" t="s">
        <v>2524</v>
      </c>
      <c r="I1920" s="166" t="s">
        <v>2524</v>
      </c>
      <c r="J1920" s="166" t="s">
        <v>2524</v>
      </c>
      <c r="K1920" s="166" t="s">
        <v>5155</v>
      </c>
      <c r="L1920" s="166" t="s">
        <v>2524</v>
      </c>
      <c r="M1920" s="166">
        <v>3433073</v>
      </c>
      <c r="N1920" s="166" t="str">
        <f>_xlfn.IFNA(VLOOKUP($C1920,'20201102 Property'!C:C,1,FALSE),"FR")</f>
        <v>Reagens POP7</v>
      </c>
    </row>
    <row r="1921" spans="1:14" x14ac:dyDescent="0.45">
      <c r="A1921" s="166" t="s">
        <v>76</v>
      </c>
      <c r="B1921" s="166" t="s">
        <v>76</v>
      </c>
      <c r="C1921" s="166" t="s">
        <v>7283</v>
      </c>
      <c r="D1921" s="166" t="s">
        <v>1246</v>
      </c>
      <c r="F1921" s="166" t="s">
        <v>366</v>
      </c>
      <c r="G1921" s="166" t="s">
        <v>2524</v>
      </c>
      <c r="H1921" s="166" t="s">
        <v>2524</v>
      </c>
      <c r="I1921" s="166" t="s">
        <v>2524</v>
      </c>
      <c r="J1921" s="166" t="s">
        <v>1819</v>
      </c>
      <c r="K1921" s="166" t="s">
        <v>7284</v>
      </c>
      <c r="L1921" s="166" t="s">
        <v>2524</v>
      </c>
      <c r="M1921" s="166">
        <v>1698</v>
      </c>
      <c r="N1921" s="166" t="str">
        <f>_xlfn.IFNA(VLOOKUP($C1921,'20201102 Property'!C:C,1,FALSE),"FR")</f>
        <v>aantal positief</v>
      </c>
    </row>
    <row r="1922" spans="1:14" x14ac:dyDescent="0.45">
      <c r="A1922" s="166" t="s">
        <v>5156</v>
      </c>
      <c r="B1922" s="166" t="s">
        <v>5156</v>
      </c>
      <c r="C1922" s="166" t="s">
        <v>7285</v>
      </c>
      <c r="D1922" s="166" t="s">
        <v>1246</v>
      </c>
      <c r="F1922" s="166" t="s">
        <v>366</v>
      </c>
      <c r="G1922" s="166" t="s">
        <v>2524</v>
      </c>
      <c r="H1922" s="166" t="s">
        <v>2524</v>
      </c>
      <c r="I1922" s="166" t="s">
        <v>2524</v>
      </c>
      <c r="J1922" s="166" t="s">
        <v>2524</v>
      </c>
      <c r="K1922" s="166" t="s">
        <v>5156</v>
      </c>
      <c r="L1922" s="166" t="s">
        <v>2524</v>
      </c>
      <c r="M1922" s="166">
        <v>122707</v>
      </c>
      <c r="N1922" s="166" t="str">
        <f>_xlfn.IFNA(VLOOKUP($C1922,'20201102 Property'!C:C,1,FALSE),"FR")</f>
        <v>Aantal positief + DTT</v>
      </c>
    </row>
    <row r="1923" spans="1:14" x14ac:dyDescent="0.45">
      <c r="A1923" s="166" t="s">
        <v>154</v>
      </c>
      <c r="B1923" s="166" t="s">
        <v>7286</v>
      </c>
      <c r="C1923" s="166" t="s">
        <v>7287</v>
      </c>
      <c r="D1923" s="166" t="s">
        <v>1246</v>
      </c>
      <c r="F1923" s="166" t="s">
        <v>2798</v>
      </c>
      <c r="G1923" s="166" t="s">
        <v>2524</v>
      </c>
      <c r="H1923" s="166" t="s">
        <v>2524</v>
      </c>
      <c r="I1923" s="166" t="s">
        <v>2524</v>
      </c>
      <c r="J1923" s="166" t="s">
        <v>1811</v>
      </c>
      <c r="K1923" s="166" t="s">
        <v>154</v>
      </c>
      <c r="L1923" s="166" t="s">
        <v>2524</v>
      </c>
      <c r="M1923" s="166">
        <v>1511844</v>
      </c>
      <c r="N1923" s="166" t="str">
        <f>_xlfn.IFNA(VLOOKUP($C1923,'20201102 Property'!C:C,1,FALSE),"FR")</f>
        <v>Aantal positief Frozen Cell Tray + DTT</v>
      </c>
    </row>
    <row r="1924" spans="1:14" x14ac:dyDescent="0.45">
      <c r="A1924" s="166" t="s">
        <v>5157</v>
      </c>
      <c r="B1924" s="166" t="e">
        <f>+DTT pos.</f>
        <v>#NAME?</v>
      </c>
      <c r="C1924" s="166" t="s">
        <v>7285</v>
      </c>
      <c r="D1924" s="166" t="s">
        <v>1246</v>
      </c>
      <c r="F1924" s="166" t="s">
        <v>366</v>
      </c>
      <c r="G1924" s="166" t="s">
        <v>2524</v>
      </c>
      <c r="H1924" s="166" t="s">
        <v>2524</v>
      </c>
      <c r="I1924" s="166" t="s">
        <v>2524</v>
      </c>
      <c r="J1924" s="166" t="s">
        <v>2524</v>
      </c>
      <c r="K1924" s="166" t="s">
        <v>5157</v>
      </c>
      <c r="L1924" s="166" t="s">
        <v>2524</v>
      </c>
      <c r="M1924" s="166">
        <v>20935</v>
      </c>
      <c r="N1924" s="166" t="str">
        <f>_xlfn.IFNA(VLOOKUP($C1924,'20201102 Property'!C:C,1,FALSE),"FR")</f>
        <v>Aantal positief + DTT</v>
      </c>
    </row>
    <row r="1925" spans="1:14" x14ac:dyDescent="0.45">
      <c r="A1925" s="166" t="s">
        <v>5158</v>
      </c>
      <c r="B1925" s="166" t="s">
        <v>7288</v>
      </c>
      <c r="C1925" s="166" t="s">
        <v>7289</v>
      </c>
      <c r="D1925" s="166" t="s">
        <v>1246</v>
      </c>
      <c r="F1925" s="166" t="s">
        <v>2798</v>
      </c>
      <c r="G1925" s="166" t="s">
        <v>2524</v>
      </c>
      <c r="H1925" s="166" t="s">
        <v>2524</v>
      </c>
      <c r="I1925" s="166" t="s">
        <v>2524</v>
      </c>
      <c r="J1925" s="166" t="s">
        <v>2524</v>
      </c>
      <c r="K1925" s="166" t="s">
        <v>5158</v>
      </c>
      <c r="L1925" s="166" t="s">
        <v>2524</v>
      </c>
      <c r="M1925" s="166">
        <v>1511906</v>
      </c>
      <c r="N1925" s="166" t="str">
        <f>_xlfn.IFNA(VLOOKUP($C1925,'20201102 Property'!C:C,1,FALSE),"FR")</f>
        <v>Aantal positieve cellen met 22 cell panel + DTT</v>
      </c>
    </row>
    <row r="1926" spans="1:14" x14ac:dyDescent="0.45">
      <c r="A1926" s="166" t="s">
        <v>58</v>
      </c>
      <c r="B1926" s="166" t="s">
        <v>7290</v>
      </c>
      <c r="C1926" s="166" t="s">
        <v>7285</v>
      </c>
      <c r="D1926" s="166" t="s">
        <v>1246</v>
      </c>
      <c r="F1926" s="166" t="s">
        <v>2798</v>
      </c>
      <c r="G1926" s="166" t="s">
        <v>2524</v>
      </c>
      <c r="H1926" s="166" t="s">
        <v>2524</v>
      </c>
      <c r="I1926" s="166" t="s">
        <v>2524</v>
      </c>
      <c r="J1926" s="166" t="s">
        <v>1803</v>
      </c>
      <c r="K1926" s="166" t="s">
        <v>58</v>
      </c>
      <c r="L1926" s="166" t="s">
        <v>2524</v>
      </c>
      <c r="M1926" s="166">
        <v>1511795</v>
      </c>
      <c r="N1926" s="166" t="str">
        <f>_xlfn.IFNA(VLOOKUP($C1926,'20201102 Property'!C:C,1,FALSE),"FR")</f>
        <v>Aantal positief + DTT</v>
      </c>
    </row>
    <row r="1927" spans="1:14" x14ac:dyDescent="0.45">
      <c r="A1927" s="166" t="s">
        <v>151</v>
      </c>
      <c r="B1927" s="166" t="s">
        <v>7291</v>
      </c>
      <c r="C1927" s="166" t="s">
        <v>7292</v>
      </c>
      <c r="D1927" s="166" t="s">
        <v>1246</v>
      </c>
      <c r="F1927" s="166" t="s">
        <v>2798</v>
      </c>
      <c r="G1927" s="166" t="s">
        <v>2524</v>
      </c>
      <c r="H1927" s="166" t="s">
        <v>2524</v>
      </c>
      <c r="I1927" s="166" t="s">
        <v>2524</v>
      </c>
      <c r="J1927" s="166" t="s">
        <v>1808</v>
      </c>
      <c r="K1927" s="166" t="s">
        <v>151</v>
      </c>
      <c r="L1927" s="166" t="s">
        <v>2524</v>
      </c>
      <c r="M1927" s="166">
        <v>1511857</v>
      </c>
      <c r="N1927" s="166" t="str">
        <f>_xlfn.IFNA(VLOOKUP($C1927,'20201102 Property'!C:C,1,FALSE),"FR")</f>
        <v>Aantal positief Frozen Cell Tray</v>
      </c>
    </row>
    <row r="1928" spans="1:14" x14ac:dyDescent="0.45">
      <c r="A1928" s="166" t="s">
        <v>5159</v>
      </c>
      <c r="B1928" s="166" t="e">
        <f>-DTT pos.</f>
        <v>#NAME?</v>
      </c>
      <c r="C1928" s="166" t="s">
        <v>6872</v>
      </c>
      <c r="D1928" s="166" t="s">
        <v>1246</v>
      </c>
      <c r="F1928" s="166" t="s">
        <v>366</v>
      </c>
      <c r="G1928" s="166" t="s">
        <v>2524</v>
      </c>
      <c r="H1928" s="166" t="s">
        <v>2524</v>
      </c>
      <c r="I1928" s="166" t="s">
        <v>2524</v>
      </c>
      <c r="J1928" s="166" t="s">
        <v>2524</v>
      </c>
      <c r="K1928" s="166" t="s">
        <v>7293</v>
      </c>
      <c r="L1928" s="166" t="s">
        <v>2524</v>
      </c>
      <c r="M1928" s="166">
        <v>1695</v>
      </c>
      <c r="N1928" s="166" t="str">
        <f>_xlfn.IFNA(VLOOKUP($C1928,'20201102 Property'!C:C,1,FALSE),"FR")</f>
        <v>aantal positief</v>
      </c>
    </row>
    <row r="1929" spans="1:14" x14ac:dyDescent="0.45">
      <c r="A1929" s="166" t="s">
        <v>5160</v>
      </c>
      <c r="B1929" s="166" t="s">
        <v>5160</v>
      </c>
      <c r="C1929" s="166" t="s">
        <v>6871</v>
      </c>
      <c r="D1929" s="166" t="s">
        <v>1246</v>
      </c>
      <c r="F1929" s="166" t="s">
        <v>366</v>
      </c>
      <c r="G1929" s="166" t="s">
        <v>2524</v>
      </c>
      <c r="H1929" s="166" t="s">
        <v>2524</v>
      </c>
      <c r="I1929" s="166" t="s">
        <v>2524</v>
      </c>
      <c r="J1929" s="166" t="s">
        <v>2524</v>
      </c>
      <c r="K1929" s="166" t="s">
        <v>5160</v>
      </c>
      <c r="L1929" s="166" t="s">
        <v>2524</v>
      </c>
      <c r="M1929" s="166">
        <v>21206</v>
      </c>
      <c r="N1929" s="166" t="str">
        <f>_xlfn.IFNA(VLOOKUP($C1929,'20201102 Property'!C:C,1,FALSE),"FR")</f>
        <v>aantal positief:</v>
      </c>
    </row>
    <row r="1930" spans="1:14" x14ac:dyDescent="0.45">
      <c r="A1930" s="166" t="s">
        <v>5161</v>
      </c>
      <c r="B1930" s="166" t="s">
        <v>5161</v>
      </c>
      <c r="C1930" s="166" t="s">
        <v>7283</v>
      </c>
      <c r="D1930" s="166" t="s">
        <v>1246</v>
      </c>
      <c r="F1930" s="166" t="s">
        <v>366</v>
      </c>
      <c r="G1930" s="166" t="s">
        <v>2524</v>
      </c>
      <c r="H1930" s="166" t="s">
        <v>2524</v>
      </c>
      <c r="I1930" s="166" t="s">
        <v>2524</v>
      </c>
      <c r="J1930" s="166" t="s">
        <v>2524</v>
      </c>
      <c r="K1930" s="166" t="s">
        <v>7294</v>
      </c>
      <c r="L1930" s="166" t="s">
        <v>2524</v>
      </c>
      <c r="M1930" s="166">
        <v>1659</v>
      </c>
      <c r="N1930" s="166" t="str">
        <f>_xlfn.IFNA(VLOOKUP($C1930,'20201102 Property'!C:C,1,FALSE),"FR")</f>
        <v>aantal positief</v>
      </c>
    </row>
    <row r="1931" spans="1:14" x14ac:dyDescent="0.45">
      <c r="A1931" s="166" t="s">
        <v>5162</v>
      </c>
      <c r="B1931" s="166" t="s">
        <v>7295</v>
      </c>
      <c r="C1931" s="166" t="s">
        <v>6871</v>
      </c>
      <c r="D1931" s="166" t="s">
        <v>1246</v>
      </c>
      <c r="F1931" s="166" t="s">
        <v>366</v>
      </c>
      <c r="G1931" s="166" t="s">
        <v>2524</v>
      </c>
      <c r="H1931" s="166" t="s">
        <v>2524</v>
      </c>
      <c r="I1931" s="166" t="s">
        <v>2524</v>
      </c>
      <c r="J1931" s="166" t="s">
        <v>2524</v>
      </c>
      <c r="K1931" s="166" t="s">
        <v>7296</v>
      </c>
      <c r="L1931" s="166" t="s">
        <v>2524</v>
      </c>
      <c r="M1931" s="166">
        <v>1692</v>
      </c>
      <c r="N1931" s="166" t="str">
        <f>_xlfn.IFNA(VLOOKUP($C1931,'20201102 Property'!C:C,1,FALSE),"FR")</f>
        <v>aantal positief:</v>
      </c>
    </row>
    <row r="1932" spans="1:14" x14ac:dyDescent="0.45">
      <c r="A1932" s="166" t="s">
        <v>5163</v>
      </c>
      <c r="B1932" s="166" t="s">
        <v>7297</v>
      </c>
      <c r="C1932" s="166" t="s">
        <v>7298</v>
      </c>
      <c r="D1932" s="166" t="s">
        <v>1246</v>
      </c>
      <c r="F1932" s="166" t="s">
        <v>2798</v>
      </c>
      <c r="G1932" s="166" t="s">
        <v>2524</v>
      </c>
      <c r="H1932" s="166" t="s">
        <v>2524</v>
      </c>
      <c r="I1932" s="166" t="s">
        <v>2524</v>
      </c>
      <c r="J1932" s="166" t="s">
        <v>2524</v>
      </c>
      <c r="K1932" s="166" t="s">
        <v>5163</v>
      </c>
      <c r="L1932" s="166" t="s">
        <v>2524</v>
      </c>
      <c r="M1932" s="166">
        <v>1511893</v>
      </c>
      <c r="N1932" s="166" t="str">
        <f>_xlfn.IFNA(VLOOKUP($C1932,'20201102 Property'!C:C,1,FALSE),"FR")</f>
        <v>Aantal positieve cellen met 22 cell panel</v>
      </c>
    </row>
    <row r="1933" spans="1:14" x14ac:dyDescent="0.45">
      <c r="A1933" s="166" t="s">
        <v>56</v>
      </c>
      <c r="B1933" s="166" t="s">
        <v>7299</v>
      </c>
      <c r="C1933" s="166" t="s">
        <v>7283</v>
      </c>
      <c r="D1933" s="166" t="s">
        <v>1246</v>
      </c>
      <c r="F1933" s="166" t="s">
        <v>2798</v>
      </c>
      <c r="G1933" s="166" t="s">
        <v>2524</v>
      </c>
      <c r="H1933" s="166" t="s">
        <v>2524</v>
      </c>
      <c r="I1933" s="166" t="s">
        <v>2524</v>
      </c>
      <c r="J1933" s="166" t="s">
        <v>1795</v>
      </c>
      <c r="K1933" s="166" t="s">
        <v>56</v>
      </c>
      <c r="L1933" s="166" t="s">
        <v>2524</v>
      </c>
      <c r="M1933" s="166">
        <v>1511774</v>
      </c>
      <c r="N1933" s="166" t="str">
        <f>_xlfn.IFNA(VLOOKUP($C1933,'20201102 Property'!C:C,1,FALSE),"FR")</f>
        <v>aantal positief</v>
      </c>
    </row>
    <row r="1934" spans="1:14" x14ac:dyDescent="0.45">
      <c r="A1934" s="166" t="s">
        <v>288</v>
      </c>
      <c r="B1934" s="166" t="s">
        <v>7300</v>
      </c>
      <c r="C1934" s="166" t="s">
        <v>7283</v>
      </c>
      <c r="D1934" s="166" t="s">
        <v>1246</v>
      </c>
      <c r="F1934" s="166" t="s">
        <v>366</v>
      </c>
      <c r="G1934" s="166" t="s">
        <v>2524</v>
      </c>
      <c r="H1934" s="166" t="s">
        <v>2524</v>
      </c>
      <c r="I1934" s="166" t="s">
        <v>2524</v>
      </c>
      <c r="J1934" s="166" t="s">
        <v>1800</v>
      </c>
      <c r="K1934" s="166" t="s">
        <v>288</v>
      </c>
      <c r="L1934" s="166" t="s">
        <v>2524</v>
      </c>
      <c r="M1934" s="166">
        <v>3098605</v>
      </c>
      <c r="N1934" s="166" t="str">
        <f>_xlfn.IFNA(VLOOKUP($C1934,'20201102 Property'!C:C,1,FALSE),"FR")</f>
        <v>aantal positief</v>
      </c>
    </row>
    <row r="1935" spans="1:14" x14ac:dyDescent="0.45">
      <c r="A1935" s="166" t="s">
        <v>77</v>
      </c>
      <c r="B1935" s="166" t="s">
        <v>7301</v>
      </c>
      <c r="C1935" s="166" t="s">
        <v>8899</v>
      </c>
      <c r="D1935" s="166" t="s">
        <v>1246</v>
      </c>
      <c r="F1935" s="166" t="s">
        <v>366</v>
      </c>
      <c r="G1935" s="166" t="s">
        <v>404</v>
      </c>
      <c r="H1935" s="166" t="s">
        <v>2524</v>
      </c>
      <c r="I1935" s="166" t="s">
        <v>2524</v>
      </c>
      <c r="J1935" s="166" t="s">
        <v>1820</v>
      </c>
      <c r="K1935" s="166" t="s">
        <v>77</v>
      </c>
      <c r="L1935" s="166" t="s">
        <v>2524</v>
      </c>
      <c r="M1935" s="166">
        <v>1707</v>
      </c>
      <c r="N1935" s="166" t="str">
        <f>_xlfn.IFNA(VLOOKUP($C1935,'20201102 Property'!C:C,1,FALSE),"FR")</f>
        <v>% Panelreactiviteit  (HLA klasse I en II)</v>
      </c>
    </row>
    <row r="1936" spans="1:14" x14ac:dyDescent="0.45">
      <c r="A1936" s="166" t="s">
        <v>5164</v>
      </c>
      <c r="B1936" s="166" t="s">
        <v>7302</v>
      </c>
      <c r="C1936" s="166" t="s">
        <v>8900</v>
      </c>
      <c r="D1936" s="166" t="s">
        <v>1246</v>
      </c>
      <c r="F1936" s="166" t="s">
        <v>366</v>
      </c>
      <c r="G1936" s="166" t="s">
        <v>404</v>
      </c>
      <c r="H1936" s="166" t="s">
        <v>2524</v>
      </c>
      <c r="I1936" s="166" t="s">
        <v>2524</v>
      </c>
      <c r="J1936" s="166" t="s">
        <v>2524</v>
      </c>
      <c r="K1936" s="166" t="s">
        <v>5164</v>
      </c>
      <c r="L1936" s="166" t="s">
        <v>2524</v>
      </c>
      <c r="M1936" s="166">
        <v>122718</v>
      </c>
      <c r="N1936" s="166" t="str">
        <f>_xlfn.IFNA(VLOOKUP($C1936,'20201102 Property'!C:C,1,FALSE),"FR")</f>
        <v>%Panelreactiviteit   (Klasse I en  II),  IgG</v>
      </c>
    </row>
    <row r="1937" spans="1:14" x14ac:dyDescent="0.45">
      <c r="A1937" s="166" t="s">
        <v>5165</v>
      </c>
      <c r="B1937" s="166" t="s">
        <v>7303</v>
      </c>
      <c r="C1937" s="166" t="s">
        <v>7304</v>
      </c>
      <c r="D1937" s="166" t="s">
        <v>1246</v>
      </c>
      <c r="F1937" s="166" t="s">
        <v>366</v>
      </c>
      <c r="G1937" s="166" t="s">
        <v>404</v>
      </c>
      <c r="H1937" s="166" t="s">
        <v>2524</v>
      </c>
      <c r="I1937" s="166" t="s">
        <v>2524</v>
      </c>
      <c r="J1937" s="166" t="s">
        <v>2524</v>
      </c>
      <c r="K1937" s="166" t="s">
        <v>5165</v>
      </c>
      <c r="L1937" s="166" t="s">
        <v>2524</v>
      </c>
      <c r="M1937" s="166">
        <v>1511674</v>
      </c>
      <c r="N1937" s="166" t="str">
        <f>_xlfn.IFNA(VLOOKUP($C1937,'20201102 Property'!C:C,1,FALSE),"FR")</f>
        <v>% Panelreactiveit</v>
      </c>
    </row>
    <row r="1938" spans="1:14" x14ac:dyDescent="0.45">
      <c r="A1938" s="166" t="s">
        <v>5166</v>
      </c>
      <c r="B1938" s="166" t="s">
        <v>7305</v>
      </c>
      <c r="C1938" s="166" t="s">
        <v>7306</v>
      </c>
      <c r="D1938" s="166" t="s">
        <v>1246</v>
      </c>
      <c r="F1938" s="166" t="s">
        <v>366</v>
      </c>
      <c r="G1938" s="166" t="s">
        <v>404</v>
      </c>
      <c r="H1938" s="166" t="s">
        <v>2524</v>
      </c>
      <c r="I1938" s="166" t="s">
        <v>2524</v>
      </c>
      <c r="J1938" s="166" t="s">
        <v>2524</v>
      </c>
      <c r="K1938" s="166" t="s">
        <v>5166</v>
      </c>
      <c r="L1938" s="166" t="s">
        <v>2524</v>
      </c>
      <c r="M1938" s="166">
        <v>1511968</v>
      </c>
      <c r="N1938" s="166" t="str">
        <f>_xlfn.IFNA(VLOOKUP($C1938,'20201102 Property'!C:C,1,FALSE),"FR")</f>
        <v>Cytotoxische antistoffen (IgG + IgM)</v>
      </c>
    </row>
    <row r="1939" spans="1:14" x14ac:dyDescent="0.45">
      <c r="A1939" s="166" t="s">
        <v>406</v>
      </c>
      <c r="B1939" s="166" t="s">
        <v>7307</v>
      </c>
      <c r="C1939" s="166" t="s">
        <v>1378</v>
      </c>
      <c r="D1939" s="166" t="s">
        <v>1246</v>
      </c>
      <c r="F1939" s="166" t="s">
        <v>366</v>
      </c>
      <c r="G1939" s="166" t="s">
        <v>404</v>
      </c>
      <c r="H1939" s="166" t="s">
        <v>2524</v>
      </c>
      <c r="I1939" s="166" t="s">
        <v>2524</v>
      </c>
      <c r="J1939" s="166" t="s">
        <v>1797</v>
      </c>
      <c r="K1939" s="166" t="s">
        <v>406</v>
      </c>
      <c r="L1939" s="166" t="s">
        <v>2524</v>
      </c>
      <c r="M1939" s="166">
        <v>1511976</v>
      </c>
      <c r="N1939" s="166" t="str">
        <f>_xlfn.IFNA(VLOOKUP($C1939,'20201102 Property'!C:C,1,FALSE),"FR")</f>
        <v>PRA CDC screening (IgG + IgM)</v>
      </c>
    </row>
    <row r="1940" spans="1:14" x14ac:dyDescent="0.45">
      <c r="A1940" s="166" t="s">
        <v>226</v>
      </c>
      <c r="B1940" s="166" t="s">
        <v>7308</v>
      </c>
      <c r="C1940" s="166" t="s">
        <v>7309</v>
      </c>
      <c r="D1940" s="166" t="s">
        <v>1246</v>
      </c>
      <c r="F1940" s="166" t="s">
        <v>366</v>
      </c>
      <c r="G1940" s="166" t="s">
        <v>404</v>
      </c>
      <c r="H1940" s="166" t="s">
        <v>2524</v>
      </c>
      <c r="I1940" s="166" t="s">
        <v>2524</v>
      </c>
      <c r="J1940" s="166" t="s">
        <v>1809</v>
      </c>
      <c r="K1940" s="166" t="s">
        <v>226</v>
      </c>
      <c r="L1940" s="166" t="s">
        <v>2524</v>
      </c>
      <c r="M1940" s="166">
        <v>1511985</v>
      </c>
      <c r="N1940" s="166" t="str">
        <f>_xlfn.IFNA(VLOOKUP($C1940,'20201102 Property'!C:C,1,FALSE),"FR")</f>
        <v>PRA Frozen Cell Tray (IgG + IgM)</v>
      </c>
    </row>
    <row r="1941" spans="1:14" x14ac:dyDescent="0.45">
      <c r="A1941" s="166" t="s">
        <v>5167</v>
      </c>
      <c r="B1941" s="166" t="s">
        <v>7310</v>
      </c>
      <c r="C1941" s="166" t="s">
        <v>7311</v>
      </c>
      <c r="D1941" s="166" t="s">
        <v>1246</v>
      </c>
      <c r="F1941" s="166" t="s">
        <v>366</v>
      </c>
      <c r="G1941" s="166" t="s">
        <v>404</v>
      </c>
      <c r="H1941" s="166" t="s">
        <v>2524</v>
      </c>
      <c r="I1941" s="166" t="s">
        <v>2524</v>
      </c>
      <c r="J1941" s="166" t="s">
        <v>2524</v>
      </c>
      <c r="K1941" s="166" t="s">
        <v>5167</v>
      </c>
      <c r="L1941" s="166" t="s">
        <v>2524</v>
      </c>
      <c r="M1941" s="166">
        <v>20938</v>
      </c>
      <c r="N1941" s="166" t="str">
        <f>_xlfn.IFNA(VLOOKUP($C1941,'20201102 Property'!C:C,1,FALSE),"FR")</f>
        <v>%Panelreactiviteit, IgG</v>
      </c>
    </row>
    <row r="1942" spans="1:14" x14ac:dyDescent="0.45">
      <c r="A1942" s="166" t="s">
        <v>5168</v>
      </c>
      <c r="B1942" s="166" t="s">
        <v>7310</v>
      </c>
      <c r="C1942" s="166" t="s">
        <v>7312</v>
      </c>
      <c r="D1942" s="166" t="s">
        <v>1246</v>
      </c>
      <c r="F1942" s="166" t="s">
        <v>366</v>
      </c>
      <c r="G1942" s="166" t="s">
        <v>404</v>
      </c>
      <c r="H1942" s="166" t="s">
        <v>2524</v>
      </c>
      <c r="I1942" s="166" t="s">
        <v>2524</v>
      </c>
      <c r="J1942" s="166" t="s">
        <v>2524</v>
      </c>
      <c r="K1942" s="166" t="s">
        <v>5168</v>
      </c>
      <c r="L1942" s="166" t="s">
        <v>2524</v>
      </c>
      <c r="M1942" s="166">
        <v>1511735</v>
      </c>
      <c r="N1942" s="166" t="str">
        <f>_xlfn.IFNA(VLOOKUP($C1942,'20201102 Property'!C:C,1,FALSE),"FR")</f>
        <v>Cytotoxische antistofffen (Uitsluitend IgG)</v>
      </c>
    </row>
    <row r="1943" spans="1:14" x14ac:dyDescent="0.45">
      <c r="A1943" s="166" t="s">
        <v>59</v>
      </c>
      <c r="B1943" s="166" t="s">
        <v>7310</v>
      </c>
      <c r="C1943" s="166" t="s">
        <v>1381</v>
      </c>
      <c r="D1943" s="166" t="s">
        <v>1246</v>
      </c>
      <c r="F1943" s="166" t="s">
        <v>366</v>
      </c>
      <c r="G1943" s="166" t="s">
        <v>404</v>
      </c>
      <c r="H1943" s="166" t="s">
        <v>8851</v>
      </c>
      <c r="I1943" s="166" t="s">
        <v>8852</v>
      </c>
      <c r="J1943" s="166" t="s">
        <v>1804</v>
      </c>
      <c r="K1943" s="166" t="s">
        <v>59</v>
      </c>
      <c r="L1943" s="166" t="s">
        <v>2524</v>
      </c>
      <c r="M1943" s="166">
        <v>1511694</v>
      </c>
      <c r="N1943" s="166" t="str">
        <f>_xlfn.IFNA(VLOOKUP($C1943,'20201102 Property'!C:C,1,FALSE),"FR")</f>
        <v>PRA CDC screening (IgG)</v>
      </c>
    </row>
    <row r="1944" spans="1:14" x14ac:dyDescent="0.45">
      <c r="A1944" s="166" t="s">
        <v>155</v>
      </c>
      <c r="B1944" s="166" t="s">
        <v>7313</v>
      </c>
      <c r="C1944" s="166" t="s">
        <v>5169</v>
      </c>
      <c r="D1944" s="166" t="s">
        <v>1246</v>
      </c>
      <c r="F1944" s="166" t="s">
        <v>366</v>
      </c>
      <c r="G1944" s="166" t="s">
        <v>404</v>
      </c>
      <c r="H1944" s="166" t="s">
        <v>2524</v>
      </c>
      <c r="I1944" s="166" t="s">
        <v>2524</v>
      </c>
      <c r="J1944" s="166" t="s">
        <v>1812</v>
      </c>
      <c r="K1944" s="166" t="s">
        <v>155</v>
      </c>
      <c r="L1944" s="166" t="s">
        <v>2524</v>
      </c>
      <c r="M1944" s="166">
        <v>1511726</v>
      </c>
      <c r="N1944" s="166" t="str">
        <f>_xlfn.IFNA(VLOOKUP($C1944,'20201102 Property'!C:C,1,FALSE),"FR")</f>
        <v>PRA Frozen Cell Tray (IgG)</v>
      </c>
    </row>
    <row r="1945" spans="1:14" x14ac:dyDescent="0.45">
      <c r="A1945" s="166" t="s">
        <v>2527</v>
      </c>
      <c r="B1945" s="166" t="s">
        <v>7314</v>
      </c>
      <c r="C1945" s="166" t="s">
        <v>7315</v>
      </c>
      <c r="D1945" s="166" t="s">
        <v>1246</v>
      </c>
      <c r="F1945" s="166" t="s">
        <v>366</v>
      </c>
      <c r="G1945" s="166" t="s">
        <v>404</v>
      </c>
      <c r="H1945" s="166" t="s">
        <v>2524</v>
      </c>
      <c r="I1945" s="166" t="s">
        <v>2524</v>
      </c>
      <c r="J1945" s="166" t="s">
        <v>2524</v>
      </c>
      <c r="K1945" s="166" t="s">
        <v>2527</v>
      </c>
      <c r="L1945" s="166" t="s">
        <v>2524</v>
      </c>
      <c r="M1945" s="166">
        <v>164843</v>
      </c>
      <c r="N1945" s="166" t="str">
        <f>_xlfn.IFNA(VLOOKUP($C1945,'20201102 Property'!C:C,1,FALSE),"FR")</f>
        <v>PRA (HLA klasse I)</v>
      </c>
    </row>
    <row r="1946" spans="1:14" x14ac:dyDescent="0.45">
      <c r="A1946" s="166" t="s">
        <v>5170</v>
      </c>
      <c r="B1946" s="166" t="s">
        <v>7316</v>
      </c>
      <c r="C1946" s="166" t="s">
        <v>7317</v>
      </c>
      <c r="D1946" s="166" t="s">
        <v>1246</v>
      </c>
      <c r="F1946" s="166" t="s">
        <v>366</v>
      </c>
      <c r="G1946" s="166" t="s">
        <v>404</v>
      </c>
      <c r="H1946" s="166" t="s">
        <v>2524</v>
      </c>
      <c r="I1946" s="166" t="s">
        <v>2524</v>
      </c>
      <c r="J1946" s="166" t="s">
        <v>2524</v>
      </c>
      <c r="K1946" s="166" t="s">
        <v>5170</v>
      </c>
      <c r="L1946" s="166" t="s">
        <v>2524</v>
      </c>
      <c r="M1946" s="166">
        <v>164851</v>
      </c>
      <c r="N1946" s="166" t="str">
        <f>_xlfn.IFNA(VLOOKUP($C1946,'20201102 Property'!C:C,1,FALSE),"FR")</f>
        <v>PRA  (HLA klasse II)</v>
      </c>
    </row>
    <row r="1947" spans="1:14" x14ac:dyDescent="0.45">
      <c r="A1947" s="166" t="s">
        <v>5171</v>
      </c>
      <c r="B1947" s="166" t="s">
        <v>7303</v>
      </c>
      <c r="C1947" s="166" t="s">
        <v>7304</v>
      </c>
      <c r="D1947" s="166" t="s">
        <v>1246</v>
      </c>
      <c r="F1947" s="166" t="s">
        <v>366</v>
      </c>
      <c r="G1947" s="166" t="s">
        <v>404</v>
      </c>
      <c r="H1947" s="166" t="s">
        <v>2524</v>
      </c>
      <c r="I1947" s="166" t="s">
        <v>2524</v>
      </c>
      <c r="J1947" s="166" t="s">
        <v>2524</v>
      </c>
      <c r="K1947" s="166" t="s">
        <v>5171</v>
      </c>
      <c r="L1947" s="166" t="s">
        <v>2524</v>
      </c>
      <c r="M1947" s="166">
        <v>1704</v>
      </c>
      <c r="N1947" s="166" t="str">
        <f>_xlfn.IFNA(VLOOKUP($C1947,'20201102 Property'!C:C,1,FALSE),"FR")</f>
        <v>% Panelreactiveit</v>
      </c>
    </row>
    <row r="1948" spans="1:14" x14ac:dyDescent="0.45">
      <c r="A1948" s="166" t="s">
        <v>5172</v>
      </c>
      <c r="B1948" s="166" t="s">
        <v>5172</v>
      </c>
      <c r="C1948" s="166" t="s">
        <v>7318</v>
      </c>
      <c r="D1948" s="166" t="s">
        <v>1246</v>
      </c>
      <c r="F1948" s="166" t="s">
        <v>366</v>
      </c>
      <c r="G1948" s="166" t="s">
        <v>404</v>
      </c>
      <c r="H1948" s="166" t="s">
        <v>2524</v>
      </c>
      <c r="I1948" s="166" t="s">
        <v>2524</v>
      </c>
      <c r="J1948" s="166" t="s">
        <v>2524</v>
      </c>
      <c r="K1948" s="166" t="s">
        <v>7319</v>
      </c>
      <c r="L1948" s="166" t="s">
        <v>2524</v>
      </c>
      <c r="M1948" s="166">
        <v>1662</v>
      </c>
      <c r="N1948" s="166" t="str">
        <f>_xlfn.IFNA(VLOOKUP($C1948,'20201102 Property'!C:C,1,FALSE),"FR")</f>
        <v>% Panelreactiviteit</v>
      </c>
    </row>
    <row r="1949" spans="1:14" x14ac:dyDescent="0.45">
      <c r="A1949" s="166" t="s">
        <v>5173</v>
      </c>
      <c r="B1949" s="166" t="s">
        <v>5173</v>
      </c>
      <c r="C1949" s="166" t="s">
        <v>7318</v>
      </c>
      <c r="D1949" s="166" t="s">
        <v>1246</v>
      </c>
      <c r="F1949" s="166" t="s">
        <v>366</v>
      </c>
      <c r="G1949" s="166" t="s">
        <v>404</v>
      </c>
      <c r="H1949" s="166" t="s">
        <v>2524</v>
      </c>
      <c r="I1949" s="166" t="s">
        <v>2524</v>
      </c>
      <c r="J1949" s="166" t="s">
        <v>2524</v>
      </c>
      <c r="K1949" s="166" t="s">
        <v>5173</v>
      </c>
      <c r="L1949" s="166" t="s">
        <v>2524</v>
      </c>
      <c r="M1949" s="166">
        <v>1701</v>
      </c>
      <c r="N1949" s="166" t="str">
        <f>_xlfn.IFNA(VLOOKUP($C1949,'20201102 Property'!C:C,1,FALSE),"FR")</f>
        <v>% Panelreactiviteit</v>
      </c>
    </row>
    <row r="1950" spans="1:14" x14ac:dyDescent="0.45">
      <c r="A1950" s="166" t="s">
        <v>5174</v>
      </c>
      <c r="B1950" s="166" t="s">
        <v>5174</v>
      </c>
      <c r="C1950" s="166" t="s">
        <v>7320</v>
      </c>
      <c r="D1950" s="166" t="s">
        <v>1246</v>
      </c>
      <c r="F1950" s="166" t="s">
        <v>366</v>
      </c>
      <c r="G1950" s="166" t="s">
        <v>2524</v>
      </c>
      <c r="H1950" s="166" t="s">
        <v>2524</v>
      </c>
      <c r="I1950" s="166" t="s">
        <v>2524</v>
      </c>
      <c r="J1950" s="166" t="s">
        <v>2524</v>
      </c>
      <c r="K1950" s="166" t="s">
        <v>5174</v>
      </c>
      <c r="L1950" s="166" t="s">
        <v>2524</v>
      </c>
      <c r="M1950" s="166">
        <v>21210</v>
      </c>
      <c r="N1950" s="166" t="str">
        <f>_xlfn.IFNA(VLOOKUP($C1950,'20201102 Property'!C:C,1,FALSE),"FR")</f>
        <v>%Panelreactiviteit(getest op vast panel van 20)</v>
      </c>
    </row>
    <row r="1951" spans="1:14" x14ac:dyDescent="0.45">
      <c r="A1951" s="166" t="s">
        <v>289</v>
      </c>
      <c r="B1951" s="166" t="s">
        <v>7321</v>
      </c>
      <c r="C1951" s="166" t="s">
        <v>1378</v>
      </c>
      <c r="D1951" s="166" t="s">
        <v>1246</v>
      </c>
      <c r="F1951" s="166" t="s">
        <v>366</v>
      </c>
      <c r="G1951" s="166" t="s">
        <v>2524</v>
      </c>
      <c r="H1951" s="166" t="s">
        <v>8851</v>
      </c>
      <c r="I1951" s="166" t="s">
        <v>8852</v>
      </c>
      <c r="J1951" s="166" t="s">
        <v>1801</v>
      </c>
      <c r="K1951" s="166" t="s">
        <v>289</v>
      </c>
      <c r="L1951" s="166" t="s">
        <v>2524</v>
      </c>
      <c r="M1951" s="166">
        <v>3098615</v>
      </c>
      <c r="N1951" s="166" t="str">
        <f>_xlfn.IFNA(VLOOKUP($C1951,'20201102 Property'!C:C,1,FALSE),"FR")</f>
        <v>PRA CDC screening (IgG + IgM)</v>
      </c>
    </row>
    <row r="1952" spans="1:14" x14ac:dyDescent="0.45">
      <c r="A1952" s="166" t="s">
        <v>5175</v>
      </c>
      <c r="B1952" s="166" t="s">
        <v>5175</v>
      </c>
      <c r="C1952" s="166" t="s">
        <v>7322</v>
      </c>
      <c r="D1952" s="166" t="s">
        <v>1246</v>
      </c>
      <c r="F1952" s="166" t="s">
        <v>366</v>
      </c>
      <c r="G1952" s="166" t="s">
        <v>404</v>
      </c>
      <c r="H1952" s="166" t="s">
        <v>2524</v>
      </c>
      <c r="I1952" s="166" t="s">
        <v>2524</v>
      </c>
      <c r="J1952" s="166" t="s">
        <v>2524</v>
      </c>
      <c r="K1952" s="166" t="s">
        <v>5175</v>
      </c>
      <c r="L1952" s="166" t="s">
        <v>2524</v>
      </c>
      <c r="M1952" s="166">
        <v>20941</v>
      </c>
      <c r="N1952" s="166" t="str">
        <f>_xlfn.IFNA(VLOOKUP($C1952,'20201102 Property'!C:C,1,FALSE),"FR")</f>
        <v>%Panelreactiviteit (HLA klasse I)</v>
      </c>
    </row>
    <row r="1953" spans="1:14" x14ac:dyDescent="0.45">
      <c r="A1953" s="166" t="s">
        <v>8630</v>
      </c>
      <c r="B1953" s="166" t="s">
        <v>8630</v>
      </c>
      <c r="C1953" s="166" t="s">
        <v>8631</v>
      </c>
      <c r="D1953" s="166" t="s">
        <v>1357</v>
      </c>
      <c r="E1953" s="166" t="s">
        <v>2524</v>
      </c>
      <c r="F1953" s="166" t="s">
        <v>366</v>
      </c>
      <c r="G1953" s="166" t="s">
        <v>2524</v>
      </c>
      <c r="H1953" s="166" t="s">
        <v>2524</v>
      </c>
      <c r="I1953" s="166" t="s">
        <v>2524</v>
      </c>
      <c r="J1953" s="166" t="s">
        <v>8632</v>
      </c>
      <c r="K1953" s="166" t="s">
        <v>8630</v>
      </c>
      <c r="L1953" s="166" t="s">
        <v>2524</v>
      </c>
      <c r="M1953" s="166">
        <v>7969000</v>
      </c>
      <c r="N1953" s="166" t="str">
        <f>_xlfn.IFNA(VLOOKUP($C1953,'20201102 Property'!C:C,1,FALSE),"FR")</f>
        <v>Prestataris van het order</v>
      </c>
    </row>
    <row r="1954" spans="1:14" x14ac:dyDescent="0.45">
      <c r="A1954" s="166" t="s">
        <v>5176</v>
      </c>
      <c r="B1954" s="166" t="s">
        <v>7323</v>
      </c>
      <c r="C1954" s="166" t="s">
        <v>7324</v>
      </c>
      <c r="D1954" s="166" t="s">
        <v>185</v>
      </c>
      <c r="E1954" s="166" t="s">
        <v>2524</v>
      </c>
      <c r="F1954" s="166" t="s">
        <v>366</v>
      </c>
      <c r="G1954" s="166" t="s">
        <v>2524</v>
      </c>
      <c r="H1954" s="166" t="s">
        <v>2524</v>
      </c>
      <c r="I1954" s="166" t="s">
        <v>2524</v>
      </c>
      <c r="J1954" s="166" t="s">
        <v>2524</v>
      </c>
      <c r="K1954" s="166" t="s">
        <v>5176</v>
      </c>
      <c r="L1954" s="166" t="s">
        <v>2524</v>
      </c>
      <c r="M1954" s="166">
        <v>1529721</v>
      </c>
      <c r="N1954" s="166" t="str">
        <f>_xlfn.IFNA(VLOOKUP($C1954,'20201102 Property'!C:C,1,FALSE),"FR")</f>
        <v>Pre TX monster aanmaken ?</v>
      </c>
    </row>
    <row r="1955" spans="1:14" x14ac:dyDescent="0.45">
      <c r="A1955" s="166" t="s">
        <v>256</v>
      </c>
      <c r="B1955" s="166" t="s">
        <v>7325</v>
      </c>
      <c r="C1955" s="166" t="s">
        <v>7207</v>
      </c>
      <c r="D1955" s="166" t="s">
        <v>185</v>
      </c>
      <c r="E1955" s="166" t="s">
        <v>2524</v>
      </c>
      <c r="F1955" s="166" t="s">
        <v>2798</v>
      </c>
      <c r="G1955" s="166" t="s">
        <v>2524</v>
      </c>
      <c r="H1955" s="166" t="s">
        <v>2524</v>
      </c>
      <c r="I1955" s="166" t="s">
        <v>2524</v>
      </c>
      <c r="J1955" s="166" t="s">
        <v>1826</v>
      </c>
      <c r="K1955" s="166" t="s">
        <v>256</v>
      </c>
      <c r="L1955" s="166" t="s">
        <v>2524</v>
      </c>
      <c r="M1955" s="166">
        <v>3098796</v>
      </c>
      <c r="N1955" s="166" t="str">
        <f>_xlfn.IFNA(VLOOKUP($C1955,'20201102 Property'!C:C,1,FALSE),"FR")</f>
        <v>Prospectieve kruisproef vereist</v>
      </c>
    </row>
    <row r="1956" spans="1:14" x14ac:dyDescent="0.45">
      <c r="A1956" s="166" t="s">
        <v>5177</v>
      </c>
      <c r="B1956" s="166" t="s">
        <v>5177</v>
      </c>
      <c r="C1956" s="166" t="s">
        <v>7326</v>
      </c>
      <c r="D1956" s="166" t="s">
        <v>1357</v>
      </c>
      <c r="E1956" s="166" t="s">
        <v>2524</v>
      </c>
      <c r="F1956" s="166" t="s">
        <v>366</v>
      </c>
      <c r="G1956" s="166" t="s">
        <v>2524</v>
      </c>
      <c r="H1956" s="166" t="s">
        <v>2524</v>
      </c>
      <c r="I1956" s="166" t="s">
        <v>2524</v>
      </c>
      <c r="J1956" s="166" t="s">
        <v>2524</v>
      </c>
      <c r="K1956" s="166" t="s">
        <v>5177</v>
      </c>
      <c r="L1956" s="166" t="s">
        <v>2524</v>
      </c>
      <c r="M1956" s="166">
        <v>3426387</v>
      </c>
      <c r="N1956" s="166" t="str">
        <f>_xlfn.IFNA(VLOOKUP($C1956,'20201102 Property'!C:C,1,FALSE),"FR")</f>
        <v>Reagens PSL</v>
      </c>
    </row>
    <row r="1957" spans="1:14" x14ac:dyDescent="0.45">
      <c r="A1957" s="166" t="s">
        <v>3172</v>
      </c>
      <c r="B1957" s="166" t="s">
        <v>3172</v>
      </c>
      <c r="C1957" s="166" t="s">
        <v>7985</v>
      </c>
      <c r="D1957" s="166" t="s">
        <v>185</v>
      </c>
      <c r="E1957" s="166" t="s">
        <v>2524</v>
      </c>
      <c r="F1957" s="166" t="s">
        <v>2798</v>
      </c>
      <c r="G1957" s="166" t="s">
        <v>2524</v>
      </c>
      <c r="H1957" s="166" t="s">
        <v>2524</v>
      </c>
      <c r="I1957" s="166" t="s">
        <v>2524</v>
      </c>
      <c r="J1957" s="166" t="s">
        <v>3173</v>
      </c>
      <c r="K1957" s="166" t="s">
        <v>3172</v>
      </c>
      <c r="L1957" s="166" t="s">
        <v>2524</v>
      </c>
      <c r="M1957" s="166">
        <v>7289681</v>
      </c>
      <c r="N1957" s="166" t="str">
        <f>_xlfn.IFNA(VLOOKUP($C1957,'20201102 Property'!C:C,1,FALSE),"FR")</f>
        <v>P reactie</v>
      </c>
    </row>
    <row r="1958" spans="1:14" x14ac:dyDescent="0.45">
      <c r="A1958" s="166" t="s">
        <v>8426</v>
      </c>
      <c r="B1958" s="166" t="s">
        <v>8426</v>
      </c>
      <c r="C1958" s="166" t="s">
        <v>8427</v>
      </c>
      <c r="D1958" s="166" t="s">
        <v>1357</v>
      </c>
      <c r="E1958" s="166" t="s">
        <v>2524</v>
      </c>
      <c r="F1958" s="166" t="s">
        <v>366</v>
      </c>
      <c r="G1958" s="166" t="s">
        <v>2524</v>
      </c>
      <c r="H1958" s="166" t="s">
        <v>2524</v>
      </c>
      <c r="I1958" s="166" t="s">
        <v>2524</v>
      </c>
      <c r="J1958" s="166" t="s">
        <v>2524</v>
      </c>
      <c r="K1958" s="166" t="s">
        <v>8426</v>
      </c>
      <c r="L1958" s="166" t="s">
        <v>2524</v>
      </c>
      <c r="M1958" s="166">
        <v>7405777</v>
      </c>
      <c r="N1958" s="166" t="str">
        <f>_xlfn.IFNA(VLOOKUP($C1958,'20201102 Property'!C:C,1,FALSE),"FR")</f>
        <v>Reagens QUBIT buffer</v>
      </c>
    </row>
    <row r="1959" spans="1:14" x14ac:dyDescent="0.45">
      <c r="A1959" s="166" t="s">
        <v>8428</v>
      </c>
      <c r="B1959" s="166" t="s">
        <v>8428</v>
      </c>
      <c r="C1959" s="166" t="s">
        <v>8429</v>
      </c>
      <c r="D1959" s="166" t="s">
        <v>1357</v>
      </c>
      <c r="E1959" s="166" t="s">
        <v>2524</v>
      </c>
      <c r="F1959" s="166" t="s">
        <v>366</v>
      </c>
      <c r="G1959" s="166" t="s">
        <v>2524</v>
      </c>
      <c r="H1959" s="166" t="s">
        <v>2524</v>
      </c>
      <c r="I1959" s="166" t="s">
        <v>2524</v>
      </c>
      <c r="J1959" s="166" t="s">
        <v>2524</v>
      </c>
      <c r="K1959" s="166" t="s">
        <v>8428</v>
      </c>
      <c r="L1959" s="166" t="s">
        <v>2524</v>
      </c>
      <c r="M1959" s="166">
        <v>7405783</v>
      </c>
      <c r="N1959" s="166" t="str">
        <f>_xlfn.IFNA(VLOOKUP($C1959,'20201102 Property'!C:C,1,FALSE),"FR")</f>
        <v>Reagens QUBIT standaard 1</v>
      </c>
    </row>
    <row r="1960" spans="1:14" x14ac:dyDescent="0.45">
      <c r="A1960" s="166" t="s">
        <v>8430</v>
      </c>
      <c r="B1960" s="166" t="s">
        <v>8430</v>
      </c>
      <c r="C1960" s="166" t="s">
        <v>8431</v>
      </c>
      <c r="D1960" s="166" t="s">
        <v>1357</v>
      </c>
      <c r="E1960" s="166" t="s">
        <v>2524</v>
      </c>
      <c r="F1960" s="166" t="s">
        <v>366</v>
      </c>
      <c r="G1960" s="166" t="s">
        <v>2524</v>
      </c>
      <c r="H1960" s="166" t="s">
        <v>2524</v>
      </c>
      <c r="I1960" s="166" t="s">
        <v>2524</v>
      </c>
      <c r="J1960" s="166" t="s">
        <v>2524</v>
      </c>
      <c r="K1960" s="166" t="s">
        <v>8430</v>
      </c>
      <c r="L1960" s="166" t="s">
        <v>2524</v>
      </c>
      <c r="M1960" s="166">
        <v>7405790</v>
      </c>
      <c r="N1960" s="166" t="str">
        <f>_xlfn.IFNA(VLOOKUP($C1960,'20201102 Property'!C:C,1,FALSE),"FR")</f>
        <v>Reagens QUBIT standaard 2</v>
      </c>
    </row>
    <row r="1961" spans="1:14" x14ac:dyDescent="0.45">
      <c r="A1961" s="166" t="s">
        <v>146</v>
      </c>
      <c r="B1961" s="166" t="s">
        <v>146</v>
      </c>
      <c r="C1961" s="166" t="s">
        <v>7327</v>
      </c>
      <c r="D1961" s="166" t="s">
        <v>185</v>
      </c>
      <c r="E1961" s="166" t="s">
        <v>2524</v>
      </c>
      <c r="F1961" s="166" t="s">
        <v>2798</v>
      </c>
      <c r="G1961" s="166" t="s">
        <v>2524</v>
      </c>
      <c r="H1961" s="166" t="s">
        <v>2524</v>
      </c>
      <c r="I1961" s="166" t="s">
        <v>2524</v>
      </c>
      <c r="J1961" s="166" t="s">
        <v>2524</v>
      </c>
      <c r="K1961" s="166" t="s">
        <v>146</v>
      </c>
      <c r="L1961" s="166" t="s">
        <v>2524</v>
      </c>
      <c r="M1961" s="166">
        <v>2669798</v>
      </c>
      <c r="N1961" s="166" t="str">
        <f>_xlfn.IFNA(VLOOKUP($C1961,'20201102 Property'!C:C,1,FALSE),"FR")</f>
        <v>QCP product vrijgave</v>
      </c>
    </row>
    <row r="1962" spans="1:14" x14ac:dyDescent="0.45">
      <c r="A1962" s="166" t="s">
        <v>144</v>
      </c>
      <c r="B1962" s="166" t="s">
        <v>144</v>
      </c>
      <c r="C1962" s="166" t="s">
        <v>7328</v>
      </c>
      <c r="D1962" s="166" t="s">
        <v>185</v>
      </c>
      <c r="E1962" s="166" t="s">
        <v>2524</v>
      </c>
      <c r="F1962" s="166" t="s">
        <v>2798</v>
      </c>
      <c r="G1962" s="166" t="s">
        <v>2524</v>
      </c>
      <c r="H1962" s="166" t="s">
        <v>2524</v>
      </c>
      <c r="I1962" s="166" t="s">
        <v>2524</v>
      </c>
      <c r="J1962" s="166" t="s">
        <v>2524</v>
      </c>
      <c r="K1962" s="166" t="s">
        <v>144</v>
      </c>
      <c r="L1962" s="166" t="s">
        <v>2524</v>
      </c>
      <c r="M1962" s="166">
        <v>2669790</v>
      </c>
      <c r="N1962" s="166" t="str">
        <f>_xlfn.IFNA(VLOOKUP($C1962,'20201102 Property'!C:C,1,FALSE),"FR")</f>
        <v>QCP resultaat is concordant met resultaat van referentiemateriaal</v>
      </c>
    </row>
    <row r="1963" spans="1:14" x14ac:dyDescent="0.45">
      <c r="A1963" s="166" t="s">
        <v>5178</v>
      </c>
      <c r="B1963" s="166" t="s">
        <v>5178</v>
      </c>
      <c r="C1963" s="166" t="s">
        <v>7329</v>
      </c>
      <c r="D1963" s="166" t="s">
        <v>185</v>
      </c>
      <c r="E1963" s="166" t="s">
        <v>2524</v>
      </c>
      <c r="F1963" s="166" t="s">
        <v>366</v>
      </c>
      <c r="G1963" s="166" t="s">
        <v>2524</v>
      </c>
      <c r="H1963" s="166" t="s">
        <v>2524</v>
      </c>
      <c r="I1963" s="166" t="s">
        <v>2524</v>
      </c>
      <c r="J1963" s="166" t="s">
        <v>2524</v>
      </c>
      <c r="K1963" s="166" t="s">
        <v>5178</v>
      </c>
      <c r="L1963" s="166" t="s">
        <v>2524</v>
      </c>
      <c r="M1963" s="166">
        <v>1101</v>
      </c>
      <c r="N1963" s="166" t="str">
        <f>_xlfn.IFNA(VLOOKUP($C1963,'20201102 Property'!C:C,1,FALSE),"FR")</f>
        <v>RA epitope</v>
      </c>
    </row>
    <row r="1964" spans="1:14" x14ac:dyDescent="0.45">
      <c r="A1964" s="166" t="s">
        <v>3248</v>
      </c>
      <c r="B1964" s="166" t="s">
        <v>7330</v>
      </c>
      <c r="C1964" s="166" t="s">
        <v>3249</v>
      </c>
      <c r="D1964" s="166" t="s">
        <v>185</v>
      </c>
      <c r="E1964" s="166" t="s">
        <v>2524</v>
      </c>
      <c r="F1964" s="166" t="s">
        <v>2798</v>
      </c>
      <c r="G1964" s="166" t="s">
        <v>2524</v>
      </c>
      <c r="H1964" s="166" t="s">
        <v>2524</v>
      </c>
      <c r="I1964" s="166" t="s">
        <v>2524</v>
      </c>
      <c r="J1964" s="166" t="s">
        <v>3250</v>
      </c>
      <c r="K1964" s="166" t="s">
        <v>3248</v>
      </c>
      <c r="L1964" s="166" t="s">
        <v>2524</v>
      </c>
      <c r="M1964" s="166">
        <v>6302</v>
      </c>
      <c r="N1964" s="166" t="str">
        <f>_xlfn.IFNA(VLOOKUP($C1964,'20201102 Property'!C:C,1,FALSE),"FR")</f>
        <v>Autocontrole enzymen</v>
      </c>
    </row>
    <row r="1965" spans="1:14" x14ac:dyDescent="0.45">
      <c r="A1965" s="166" t="s">
        <v>3252</v>
      </c>
      <c r="B1965" s="166" t="s">
        <v>7331</v>
      </c>
      <c r="C1965" s="166" t="s">
        <v>3253</v>
      </c>
      <c r="D1965" s="166" t="s">
        <v>185</v>
      </c>
      <c r="E1965" s="166" t="s">
        <v>2524</v>
      </c>
      <c r="F1965" s="166" t="s">
        <v>2798</v>
      </c>
      <c r="G1965" s="166" t="s">
        <v>2524</v>
      </c>
      <c r="H1965" s="166" t="s">
        <v>2524</v>
      </c>
      <c r="I1965" s="166" t="s">
        <v>2524</v>
      </c>
      <c r="J1965" s="166" t="s">
        <v>3254</v>
      </c>
      <c r="K1965" s="166" t="s">
        <v>3251</v>
      </c>
      <c r="L1965" s="166" t="s">
        <v>2524</v>
      </c>
      <c r="M1965" s="166">
        <v>3786</v>
      </c>
      <c r="N1965" s="166" t="str">
        <f>_xlfn.IFNA(VLOOKUP($C1965,'20201102 Property'!C:C,1,FALSE),"FR")</f>
        <v>Autocontrole Coombs</v>
      </c>
    </row>
    <row r="1966" spans="1:14" hidden="1" x14ac:dyDescent="0.45">
      <c r="A1966" s="166" t="s">
        <v>2174</v>
      </c>
      <c r="B1966" s="166" t="s">
        <v>7332</v>
      </c>
      <c r="C1966" s="166" t="s">
        <v>8936</v>
      </c>
      <c r="D1966" s="166" t="s">
        <v>185</v>
      </c>
      <c r="E1966" s="166" t="s">
        <v>2524</v>
      </c>
      <c r="F1966" s="166" t="s">
        <v>2798</v>
      </c>
      <c r="G1966" s="166" t="s">
        <v>404</v>
      </c>
      <c r="H1966" s="166" t="s">
        <v>8852</v>
      </c>
      <c r="I1966" s="166" t="s">
        <v>2524</v>
      </c>
      <c r="J1966" s="166" t="s">
        <v>3256</v>
      </c>
      <c r="K1966" s="166" t="s">
        <v>2174</v>
      </c>
      <c r="L1966" s="166" t="s">
        <v>2524</v>
      </c>
      <c r="M1966" s="166">
        <v>3783</v>
      </c>
      <c r="N1966" s="166" t="str">
        <f>_xlfn.IFNA(VLOOKUP($C1966,'20201102 Property'!C:C,1,FALSE),"FR")</f>
        <v>FR</v>
      </c>
    </row>
    <row r="1967" spans="1:14" hidden="1" x14ac:dyDescent="0.45">
      <c r="A1967" s="166" t="s">
        <v>2176</v>
      </c>
      <c r="B1967" s="166" t="s">
        <v>7333</v>
      </c>
      <c r="C1967" s="166" t="s">
        <v>5179</v>
      </c>
      <c r="D1967" s="166" t="s">
        <v>185</v>
      </c>
      <c r="E1967" s="166" t="s">
        <v>2524</v>
      </c>
      <c r="F1967" s="166" t="s">
        <v>2798</v>
      </c>
      <c r="G1967" s="166" t="s">
        <v>404</v>
      </c>
      <c r="H1967" s="166" t="s">
        <v>8852</v>
      </c>
      <c r="I1967" s="166" t="s">
        <v>2524</v>
      </c>
      <c r="J1967" s="166" t="s">
        <v>3266</v>
      </c>
      <c r="K1967" s="166" t="s">
        <v>2176</v>
      </c>
      <c r="L1967" s="166" t="s">
        <v>2524</v>
      </c>
      <c r="M1967" s="166">
        <v>5461</v>
      </c>
      <c r="N1967" s="166" t="str">
        <f>_xlfn.IFNA(VLOOKUP($C1967,'20201102 Property'!C:C,1,FALSE),"FR")</f>
        <v>FR</v>
      </c>
    </row>
    <row r="1968" spans="1:14" hidden="1" x14ac:dyDescent="0.45">
      <c r="A1968" s="166" t="s">
        <v>2180</v>
      </c>
      <c r="B1968" s="166" t="s">
        <v>7334</v>
      </c>
      <c r="C1968" s="166" t="s">
        <v>5180</v>
      </c>
      <c r="D1968" s="166" t="s">
        <v>185</v>
      </c>
      <c r="E1968" s="166" t="s">
        <v>2524</v>
      </c>
      <c r="F1968" s="166" t="s">
        <v>2798</v>
      </c>
      <c r="G1968" s="166" t="s">
        <v>404</v>
      </c>
      <c r="H1968" s="166" t="s">
        <v>8852</v>
      </c>
      <c r="I1968" s="166" t="s">
        <v>2524</v>
      </c>
      <c r="J1968" s="166" t="s">
        <v>3272</v>
      </c>
      <c r="K1968" s="166" t="s">
        <v>2180</v>
      </c>
      <c r="L1968" s="166" t="s">
        <v>2524</v>
      </c>
      <c r="M1968" s="166">
        <v>5464</v>
      </c>
      <c r="N1968" s="166" t="str">
        <f>_xlfn.IFNA(VLOOKUP($C1968,'20201102 Property'!C:C,1,FALSE),"FR")</f>
        <v>FR</v>
      </c>
    </row>
    <row r="1969" spans="1:14" hidden="1" x14ac:dyDescent="0.45">
      <c r="A1969" s="166" t="s">
        <v>2182</v>
      </c>
      <c r="B1969" s="166" t="s">
        <v>7335</v>
      </c>
      <c r="C1969" s="166" t="s">
        <v>5181</v>
      </c>
      <c r="D1969" s="166" t="s">
        <v>185</v>
      </c>
      <c r="E1969" s="166" t="s">
        <v>2524</v>
      </c>
      <c r="F1969" s="166" t="s">
        <v>2798</v>
      </c>
      <c r="G1969" s="166" t="s">
        <v>404</v>
      </c>
      <c r="H1969" s="166" t="s">
        <v>8852</v>
      </c>
      <c r="I1969" s="166" t="s">
        <v>2524</v>
      </c>
      <c r="J1969" s="166" t="s">
        <v>3278</v>
      </c>
      <c r="K1969" s="166" t="s">
        <v>2182</v>
      </c>
      <c r="L1969" s="166" t="s">
        <v>2524</v>
      </c>
      <c r="M1969" s="166">
        <v>143279</v>
      </c>
      <c r="N1969" s="166" t="str">
        <f>_xlfn.IFNA(VLOOKUP($C1969,'20201102 Property'!C:C,1,FALSE),"FR")</f>
        <v>FR</v>
      </c>
    </row>
    <row r="1970" spans="1:14" hidden="1" x14ac:dyDescent="0.45">
      <c r="A1970" s="166" t="s">
        <v>2184</v>
      </c>
      <c r="B1970" s="166" t="s">
        <v>7336</v>
      </c>
      <c r="C1970" s="166" t="s">
        <v>5182</v>
      </c>
      <c r="D1970" s="166" t="s">
        <v>185</v>
      </c>
      <c r="E1970" s="166" t="s">
        <v>2524</v>
      </c>
      <c r="F1970" s="166" t="s">
        <v>2798</v>
      </c>
      <c r="G1970" s="166" t="s">
        <v>404</v>
      </c>
      <c r="H1970" s="166" t="s">
        <v>8852</v>
      </c>
      <c r="I1970" s="166" t="s">
        <v>2524</v>
      </c>
      <c r="J1970" s="166" t="s">
        <v>3284</v>
      </c>
      <c r="K1970" s="166" t="s">
        <v>2184</v>
      </c>
      <c r="L1970" s="166" t="s">
        <v>2524</v>
      </c>
      <c r="M1970" s="166">
        <v>143284</v>
      </c>
      <c r="N1970" s="166" t="str">
        <f>_xlfn.IFNA(VLOOKUP($C1970,'20201102 Property'!C:C,1,FALSE),"FR")</f>
        <v>FR</v>
      </c>
    </row>
    <row r="1971" spans="1:14" hidden="1" x14ac:dyDescent="0.45">
      <c r="A1971" s="166" t="s">
        <v>2186</v>
      </c>
      <c r="B1971" s="166" t="s">
        <v>7337</v>
      </c>
      <c r="C1971" s="166" t="s">
        <v>5183</v>
      </c>
      <c r="D1971" s="166" t="s">
        <v>185</v>
      </c>
      <c r="E1971" s="166" t="s">
        <v>2524</v>
      </c>
      <c r="F1971" s="166" t="s">
        <v>2798</v>
      </c>
      <c r="G1971" s="166" t="s">
        <v>404</v>
      </c>
      <c r="H1971" s="166" t="s">
        <v>8852</v>
      </c>
      <c r="I1971" s="166" t="s">
        <v>2524</v>
      </c>
      <c r="J1971" s="166" t="s">
        <v>3290</v>
      </c>
      <c r="K1971" s="166" t="s">
        <v>2186</v>
      </c>
      <c r="L1971" s="166" t="s">
        <v>2524</v>
      </c>
      <c r="M1971" s="166">
        <v>143289</v>
      </c>
      <c r="N1971" s="166" t="str">
        <f>_xlfn.IFNA(VLOOKUP($C1971,'20201102 Property'!C:C,1,FALSE),"FR")</f>
        <v>FR</v>
      </c>
    </row>
    <row r="1972" spans="1:14" hidden="1" x14ac:dyDescent="0.45">
      <c r="A1972" s="166" t="s">
        <v>2188</v>
      </c>
      <c r="B1972" s="166" t="s">
        <v>7338</v>
      </c>
      <c r="C1972" s="166" t="s">
        <v>5184</v>
      </c>
      <c r="D1972" s="166" t="s">
        <v>185</v>
      </c>
      <c r="E1972" s="166" t="s">
        <v>2524</v>
      </c>
      <c r="F1972" s="166" t="s">
        <v>2798</v>
      </c>
      <c r="G1972" s="166" t="s">
        <v>404</v>
      </c>
      <c r="H1972" s="166" t="s">
        <v>8852</v>
      </c>
      <c r="I1972" s="166" t="s">
        <v>2524</v>
      </c>
      <c r="J1972" s="166" t="s">
        <v>3296</v>
      </c>
      <c r="K1972" s="166" t="s">
        <v>2188</v>
      </c>
      <c r="L1972" s="166" t="s">
        <v>2524</v>
      </c>
      <c r="M1972" s="166">
        <v>143294</v>
      </c>
      <c r="N1972" s="166" t="str">
        <f>_xlfn.IFNA(VLOOKUP($C1972,'20201102 Property'!C:C,1,FALSE),"FR")</f>
        <v>FR</v>
      </c>
    </row>
    <row r="1973" spans="1:14" hidden="1" x14ac:dyDescent="0.45">
      <c r="A1973" s="166" t="s">
        <v>3244</v>
      </c>
      <c r="B1973" s="166" t="s">
        <v>7339</v>
      </c>
      <c r="C1973" s="166" t="s">
        <v>8937</v>
      </c>
      <c r="D1973" s="166" t="s">
        <v>1357</v>
      </c>
      <c r="E1973" s="166" t="s">
        <v>2524</v>
      </c>
      <c r="F1973" s="166" t="s">
        <v>366</v>
      </c>
      <c r="G1973" s="166" t="s">
        <v>2524</v>
      </c>
      <c r="H1973" s="166" t="s">
        <v>2524</v>
      </c>
      <c r="I1973" s="166" t="s">
        <v>2524</v>
      </c>
      <c r="J1973" s="166" t="s">
        <v>3247</v>
      </c>
      <c r="K1973" s="166" t="s">
        <v>3244</v>
      </c>
      <c r="L1973" s="166" t="s">
        <v>2524</v>
      </c>
      <c r="M1973" s="166">
        <v>3790</v>
      </c>
      <c r="N1973" s="166" t="str">
        <f>_xlfn.IFNA(VLOOKUP($C1973,'20201102 Property'!C:C,1,FALSE),"FR")</f>
        <v>FR</v>
      </c>
    </row>
    <row r="1974" spans="1:14" x14ac:dyDescent="0.45">
      <c r="A1974" s="166" t="s">
        <v>3708</v>
      </c>
      <c r="B1974" s="166" t="s">
        <v>3708</v>
      </c>
      <c r="C1974" s="166" t="s">
        <v>3709</v>
      </c>
      <c r="D1974" s="166" t="s">
        <v>185</v>
      </c>
      <c r="E1974" s="166" t="s">
        <v>2524</v>
      </c>
      <c r="F1974" s="166" t="s">
        <v>2798</v>
      </c>
      <c r="G1974" s="166" t="s">
        <v>2524</v>
      </c>
      <c r="H1974" s="166" t="s">
        <v>2524</v>
      </c>
      <c r="I1974" s="166" t="s">
        <v>2524</v>
      </c>
      <c r="J1974" s="166" t="s">
        <v>3710</v>
      </c>
      <c r="K1974" s="166" t="s">
        <v>3708</v>
      </c>
      <c r="L1974" s="166" t="s">
        <v>2524</v>
      </c>
      <c r="M1974" s="166">
        <v>5649967</v>
      </c>
      <c r="N1974" s="166" t="str">
        <f>_xlfn.IFNA(VLOOKUP($C1974,'20201102 Property'!C:C,1,FALSE),"FR")</f>
        <v>Dummy test voor WP REFID</v>
      </c>
    </row>
    <row r="1975" spans="1:14" x14ac:dyDescent="0.45">
      <c r="A1975" s="166" t="s">
        <v>7340</v>
      </c>
      <c r="B1975" s="166" t="s">
        <v>7340</v>
      </c>
      <c r="C1975" s="166" t="s">
        <v>7341</v>
      </c>
      <c r="D1975" s="166" t="s">
        <v>1357</v>
      </c>
      <c r="E1975" s="166" t="s">
        <v>2524</v>
      </c>
      <c r="F1975" s="166" t="s">
        <v>366</v>
      </c>
      <c r="G1975" s="166" t="s">
        <v>2524</v>
      </c>
      <c r="H1975" s="166" t="s">
        <v>2524</v>
      </c>
      <c r="I1975" s="166" t="s">
        <v>2524</v>
      </c>
      <c r="J1975" s="166" t="s">
        <v>2524</v>
      </c>
      <c r="K1975" s="166" t="s">
        <v>7340</v>
      </c>
      <c r="L1975" s="166" t="s">
        <v>2524</v>
      </c>
      <c r="M1975" s="166">
        <v>3987747</v>
      </c>
      <c r="N1975" s="166" t="str">
        <f>_xlfn.IFNA(VLOOKUP($C1975,'20201102 Property'!C:C,1,FALSE),"FR")</f>
        <v>Referentie staalorders</v>
      </c>
    </row>
    <row r="1976" spans="1:14" x14ac:dyDescent="0.45">
      <c r="A1976" s="166" t="s">
        <v>114</v>
      </c>
      <c r="B1976" s="166" t="s">
        <v>114</v>
      </c>
      <c r="C1976" s="166" t="s">
        <v>7342</v>
      </c>
      <c r="D1976" s="166" t="s">
        <v>1357</v>
      </c>
      <c r="E1976" s="166" t="s">
        <v>2524</v>
      </c>
      <c r="F1976" s="166" t="s">
        <v>366</v>
      </c>
      <c r="G1976" s="166" t="s">
        <v>2524</v>
      </c>
      <c r="H1976" s="166" t="s">
        <v>2524</v>
      </c>
      <c r="I1976" s="166" t="s">
        <v>2524</v>
      </c>
      <c r="J1976" s="166" t="s">
        <v>2524</v>
      </c>
      <c r="K1976" s="166" t="s">
        <v>114</v>
      </c>
      <c r="L1976" s="166" t="s">
        <v>2524</v>
      </c>
      <c r="M1976" s="166">
        <v>607777</v>
      </c>
      <c r="N1976" s="166" t="str">
        <f>_xlfn.IFNA(VLOOKUP($C1976,'20201102 Property'!C:C,1,FALSE),"FR")</f>
        <v>Relaties patient</v>
      </c>
    </row>
    <row r="1977" spans="1:14" x14ac:dyDescent="0.45">
      <c r="A1977" s="166" t="s">
        <v>5185</v>
      </c>
      <c r="B1977" s="166" t="s">
        <v>7343</v>
      </c>
      <c r="C1977" s="166" t="s">
        <v>7344</v>
      </c>
      <c r="D1977" s="166" t="s">
        <v>185</v>
      </c>
      <c r="E1977" s="166" t="s">
        <v>2524</v>
      </c>
      <c r="F1977" s="166" t="s">
        <v>2798</v>
      </c>
      <c r="G1977" s="166" t="s">
        <v>2524</v>
      </c>
      <c r="H1977" s="166" t="s">
        <v>2524</v>
      </c>
      <c r="I1977" s="166" t="s">
        <v>2524</v>
      </c>
      <c r="J1977" s="166" t="s">
        <v>2524</v>
      </c>
      <c r="K1977" s="166" t="s">
        <v>5185</v>
      </c>
      <c r="L1977" s="166" t="s">
        <v>2524</v>
      </c>
      <c r="M1977" s="166">
        <v>607765</v>
      </c>
      <c r="N1977" s="166" t="str">
        <f>_xlfn.IFNA(VLOOKUP($C1977,'20201102 Property'!C:C,1,FALSE),"FR")</f>
        <v>Bepaling om relaties in te vullen in de bepaling relaties</v>
      </c>
    </row>
    <row r="1978" spans="1:14" x14ac:dyDescent="0.45">
      <c r="A1978" s="166" t="s">
        <v>282</v>
      </c>
      <c r="B1978" s="166" t="s">
        <v>7345</v>
      </c>
      <c r="C1978" s="166" t="s">
        <v>7346</v>
      </c>
      <c r="D1978" s="166" t="s">
        <v>1357</v>
      </c>
      <c r="E1978" s="166" t="s">
        <v>2524</v>
      </c>
      <c r="F1978" s="166" t="s">
        <v>366</v>
      </c>
      <c r="G1978" s="166" t="s">
        <v>2524</v>
      </c>
      <c r="H1978" s="166" t="s">
        <v>2524</v>
      </c>
      <c r="I1978" s="166" t="s">
        <v>2524</v>
      </c>
      <c r="J1978" s="166" t="s">
        <v>2024</v>
      </c>
      <c r="K1978" s="166" t="s">
        <v>282</v>
      </c>
      <c r="L1978" s="166" t="s">
        <v>2524</v>
      </c>
      <c r="M1978" s="166">
        <v>3100616</v>
      </c>
      <c r="N1978" s="166" t="str">
        <f>_xlfn.IFNA(VLOOKUP($C1978,'20201102 Property'!C:C,1,FALSE),"FR")</f>
        <v>Geboortedatum</v>
      </c>
    </row>
    <row r="1979" spans="1:14" x14ac:dyDescent="0.45">
      <c r="A1979" s="166" t="s">
        <v>279</v>
      </c>
      <c r="B1979" s="166" t="s">
        <v>7347</v>
      </c>
      <c r="C1979" s="166" t="s">
        <v>7348</v>
      </c>
      <c r="D1979" s="166" t="s">
        <v>1357</v>
      </c>
      <c r="E1979" s="166" t="s">
        <v>2524</v>
      </c>
      <c r="F1979" s="166" t="s">
        <v>366</v>
      </c>
      <c r="G1979" s="166" t="s">
        <v>2524</v>
      </c>
      <c r="H1979" s="166" t="s">
        <v>2524</v>
      </c>
      <c r="I1979" s="166" t="s">
        <v>2524</v>
      </c>
      <c r="J1979" s="166" t="s">
        <v>2018</v>
      </c>
      <c r="K1979" s="166" t="s">
        <v>279</v>
      </c>
      <c r="L1979" s="166" t="s">
        <v>2524</v>
      </c>
      <c r="M1979" s="166">
        <v>3100558</v>
      </c>
      <c r="N1979" s="166" t="str">
        <f>_xlfn.IFNA(VLOOKUP($C1979,'20201102 Property'!C:C,1,FALSE),"FR")</f>
        <v>Naam</v>
      </c>
    </row>
    <row r="1980" spans="1:14" x14ac:dyDescent="0.45">
      <c r="A1980" s="166" t="s">
        <v>281</v>
      </c>
      <c r="B1980" s="166" t="s">
        <v>7349</v>
      </c>
      <c r="C1980" s="166" t="s">
        <v>7350</v>
      </c>
      <c r="D1980" s="166" t="s">
        <v>1357</v>
      </c>
      <c r="E1980" s="166" t="s">
        <v>2524</v>
      </c>
      <c r="F1980" s="166" t="s">
        <v>366</v>
      </c>
      <c r="G1980" s="166" t="s">
        <v>2524</v>
      </c>
      <c r="H1980" s="166" t="s">
        <v>2524</v>
      </c>
      <c r="I1980" s="166" t="s">
        <v>2524</v>
      </c>
      <c r="J1980" s="166" t="s">
        <v>2021</v>
      </c>
      <c r="K1980" s="166" t="s">
        <v>281</v>
      </c>
      <c r="L1980" s="166" t="s">
        <v>2524</v>
      </c>
      <c r="M1980" s="166">
        <v>3100586</v>
      </c>
      <c r="N1980" s="166" t="str">
        <f>_xlfn.IFNA(VLOOKUP($C1980,'20201102 Property'!C:C,1,FALSE),"FR")</f>
        <v>Uniek nummer</v>
      </c>
    </row>
    <row r="1981" spans="1:14" x14ac:dyDescent="0.45">
      <c r="A1981" s="166" t="s">
        <v>286</v>
      </c>
      <c r="B1981" s="166" t="s">
        <v>7351</v>
      </c>
      <c r="C1981" s="166" t="s">
        <v>7352</v>
      </c>
      <c r="D1981" s="166" t="s">
        <v>185</v>
      </c>
      <c r="E1981" s="166" t="s">
        <v>2524</v>
      </c>
      <c r="F1981" s="166" t="s">
        <v>366</v>
      </c>
      <c r="G1981" s="166" t="s">
        <v>2524</v>
      </c>
      <c r="H1981" s="166" t="s">
        <v>2524</v>
      </c>
      <c r="I1981" s="166" t="s">
        <v>2524</v>
      </c>
      <c r="J1981" s="166" t="s">
        <v>2022</v>
      </c>
      <c r="K1981" s="166" t="s">
        <v>286</v>
      </c>
      <c r="L1981" s="166" t="s">
        <v>2524</v>
      </c>
      <c r="M1981" s="166">
        <v>3100606</v>
      </c>
      <c r="N1981" s="166" t="str">
        <f>_xlfn.IFNA(VLOOKUP($C1981,'20201102 Property'!C:C,1,FALSE),"FR")</f>
        <v>Relatie tov donor</v>
      </c>
    </row>
    <row r="1982" spans="1:14" x14ac:dyDescent="0.45">
      <c r="A1982" s="166" t="s">
        <v>284</v>
      </c>
      <c r="B1982" s="166" t="s">
        <v>7353</v>
      </c>
      <c r="C1982" s="166" t="s">
        <v>5988</v>
      </c>
      <c r="D1982" s="166" t="s">
        <v>185</v>
      </c>
      <c r="E1982" s="166" t="s">
        <v>2524</v>
      </c>
      <c r="F1982" s="166" t="s">
        <v>366</v>
      </c>
      <c r="G1982" s="166" t="s">
        <v>2524</v>
      </c>
      <c r="H1982" s="166" t="s">
        <v>2524</v>
      </c>
      <c r="I1982" s="166" t="s">
        <v>2524</v>
      </c>
      <c r="J1982" s="166" t="s">
        <v>2019</v>
      </c>
      <c r="K1982" s="166" t="s">
        <v>284</v>
      </c>
      <c r="L1982" s="166" t="s">
        <v>2524</v>
      </c>
      <c r="M1982" s="166">
        <v>3100573</v>
      </c>
      <c r="N1982" s="166" t="str">
        <f>_xlfn.IFNA(VLOOKUP($C1982,'20201102 Property'!C:C,1,FALSE),"FR")</f>
        <v>Geslacht</v>
      </c>
    </row>
    <row r="1983" spans="1:14" x14ac:dyDescent="0.45">
      <c r="A1983" s="166" t="s">
        <v>280</v>
      </c>
      <c r="B1983" s="166" t="s">
        <v>7354</v>
      </c>
      <c r="C1983" s="166" t="s">
        <v>7355</v>
      </c>
      <c r="D1983" s="166" t="s">
        <v>1357</v>
      </c>
      <c r="E1983" s="166" t="s">
        <v>2524</v>
      </c>
      <c r="F1983" s="166" t="s">
        <v>366</v>
      </c>
      <c r="G1983" s="166" t="s">
        <v>2524</v>
      </c>
      <c r="H1983" s="166" t="s">
        <v>2524</v>
      </c>
      <c r="I1983" s="166" t="s">
        <v>2524</v>
      </c>
      <c r="J1983" s="166" t="s">
        <v>2017</v>
      </c>
      <c r="K1983" s="166" t="s">
        <v>280</v>
      </c>
      <c r="L1983" s="166" t="s">
        <v>2524</v>
      </c>
      <c r="M1983" s="166">
        <v>3100563</v>
      </c>
      <c r="N1983" s="166" t="str">
        <f>_xlfn.IFNA(VLOOKUP($C1983,'20201102 Property'!C:C,1,FALSE),"FR")</f>
        <v>Voornaam</v>
      </c>
    </row>
    <row r="1984" spans="1:14" x14ac:dyDescent="0.45">
      <c r="A1984" s="166" t="s">
        <v>285</v>
      </c>
      <c r="B1984" s="166" t="s">
        <v>7356</v>
      </c>
      <c r="C1984" s="166" t="s">
        <v>7357</v>
      </c>
      <c r="D1984" s="166" t="s">
        <v>1357</v>
      </c>
      <c r="E1984" s="166" t="s">
        <v>2524</v>
      </c>
      <c r="F1984" s="166" t="s">
        <v>366</v>
      </c>
      <c r="G1984" s="166" t="s">
        <v>2524</v>
      </c>
      <c r="H1984" s="166" t="s">
        <v>2524</v>
      </c>
      <c r="I1984" s="166" t="s">
        <v>2524</v>
      </c>
      <c r="J1984" s="166" t="s">
        <v>2023</v>
      </c>
      <c r="K1984" s="166" t="s">
        <v>285</v>
      </c>
      <c r="L1984" s="166" t="s">
        <v>2524</v>
      </c>
      <c r="M1984" s="166">
        <v>3100611</v>
      </c>
      <c r="N1984" s="166" t="str">
        <f>_xlfn.IFNA(VLOOKUP($C1984,'20201102 Property'!C:C,1,FALSE),"FR")</f>
        <v>Ziekenhuiscode</v>
      </c>
    </row>
    <row r="1985" spans="1:14" hidden="1" x14ac:dyDescent="0.45">
      <c r="A1985" s="166" t="s">
        <v>2172</v>
      </c>
      <c r="B1985" s="166" t="s">
        <v>7358</v>
      </c>
      <c r="C1985" s="166" t="s">
        <v>5186</v>
      </c>
      <c r="D1985" s="166" t="s">
        <v>185</v>
      </c>
      <c r="E1985" s="166" t="s">
        <v>2524</v>
      </c>
      <c r="F1985" s="166" t="s">
        <v>2798</v>
      </c>
      <c r="G1985" s="166" t="s">
        <v>404</v>
      </c>
      <c r="H1985" s="166" t="s">
        <v>8852</v>
      </c>
      <c r="I1985" s="166" t="s">
        <v>2524</v>
      </c>
      <c r="J1985" s="166" t="s">
        <v>3234</v>
      </c>
      <c r="K1985" s="166" t="s">
        <v>3231</v>
      </c>
      <c r="L1985" s="166" t="s">
        <v>2524</v>
      </c>
      <c r="M1985" s="166">
        <v>3605</v>
      </c>
      <c r="N1985" s="166" t="str">
        <f>_xlfn.IFNA(VLOOKUP($C1985,'20201102 Property'!C:C,1,FALSE),"FR")</f>
        <v>FR</v>
      </c>
    </row>
    <row r="1986" spans="1:14" hidden="1" x14ac:dyDescent="0.45">
      <c r="A1986" s="166" t="s">
        <v>3237</v>
      </c>
      <c r="B1986" s="166" t="s">
        <v>7806</v>
      </c>
      <c r="C1986" s="166" t="s">
        <v>5186</v>
      </c>
      <c r="D1986" s="166" t="s">
        <v>185</v>
      </c>
      <c r="E1986" s="166" t="s">
        <v>2524</v>
      </c>
      <c r="F1986" s="166" t="s">
        <v>2798</v>
      </c>
      <c r="G1986" s="166" t="s">
        <v>404</v>
      </c>
      <c r="H1986" s="166" t="s">
        <v>2524</v>
      </c>
      <c r="I1986" s="166" t="s">
        <v>2524</v>
      </c>
      <c r="J1986" s="166" t="s">
        <v>3239</v>
      </c>
      <c r="K1986" s="166" t="s">
        <v>3237</v>
      </c>
      <c r="L1986" s="166" t="s">
        <v>2524</v>
      </c>
      <c r="M1986" s="166">
        <v>6907888</v>
      </c>
      <c r="N1986" s="166" t="str">
        <f>_xlfn.IFNA(VLOOKUP($C1986,'20201102 Property'!C:C,1,FALSE),"FR")</f>
        <v>FR</v>
      </c>
    </row>
    <row r="1987" spans="1:14" x14ac:dyDescent="0.45">
      <c r="A1987" s="166" t="s">
        <v>5187</v>
      </c>
      <c r="B1987" s="166" t="s">
        <v>7359</v>
      </c>
      <c r="C1987" s="166" t="s">
        <v>7360</v>
      </c>
      <c r="D1987" s="166" t="s">
        <v>185</v>
      </c>
      <c r="E1987" s="166" t="s">
        <v>2524</v>
      </c>
      <c r="F1987" s="166" t="s">
        <v>366</v>
      </c>
      <c r="G1987" s="166" t="s">
        <v>2524</v>
      </c>
      <c r="H1987" s="166" t="s">
        <v>2524</v>
      </c>
      <c r="I1987" s="166" t="s">
        <v>2524</v>
      </c>
      <c r="J1987" s="166" t="s">
        <v>2524</v>
      </c>
      <c r="K1987" s="166" t="s">
        <v>5187</v>
      </c>
      <c r="L1987" s="166" t="s">
        <v>2524</v>
      </c>
      <c r="M1987" s="166">
        <v>125488</v>
      </c>
      <c r="N1987" s="166" t="str">
        <f>_xlfn.IFNA(VLOOKUP($C1987,'20201102 Property'!C:C,1,FALSE),"FR")</f>
        <v>Resus</v>
      </c>
    </row>
    <row r="1988" spans="1:14" x14ac:dyDescent="0.45">
      <c r="A1988" s="166" t="s">
        <v>5188</v>
      </c>
      <c r="B1988" s="166" t="s">
        <v>7361</v>
      </c>
      <c r="C1988" s="166" t="s">
        <v>7362</v>
      </c>
      <c r="D1988" s="166" t="s">
        <v>185</v>
      </c>
      <c r="E1988" s="166" t="s">
        <v>2524</v>
      </c>
      <c r="F1988" s="166" t="s">
        <v>366</v>
      </c>
      <c r="G1988" s="166" t="s">
        <v>2524</v>
      </c>
      <c r="H1988" s="166" t="s">
        <v>2524</v>
      </c>
      <c r="I1988" s="166" t="s">
        <v>2524</v>
      </c>
      <c r="J1988" s="166" t="s">
        <v>2524</v>
      </c>
      <c r="K1988" s="166" t="s">
        <v>5188</v>
      </c>
      <c r="L1988" s="166" t="s">
        <v>2524</v>
      </c>
      <c r="M1988" s="166">
        <v>125496</v>
      </c>
      <c r="N1988" s="166" t="str">
        <f>_xlfn.IFNA(VLOOKUP($C1988,'20201102 Property'!C:C,1,FALSE),"FR")</f>
        <v>Resus (2de bepaling)</v>
      </c>
    </row>
    <row r="1989" spans="1:14" hidden="1" x14ac:dyDescent="0.45">
      <c r="A1989" s="166" t="s">
        <v>2525</v>
      </c>
      <c r="B1989" s="166" t="s">
        <v>3350</v>
      </c>
      <c r="C1989" s="166" t="s">
        <v>5189</v>
      </c>
      <c r="D1989" s="166" t="s">
        <v>185</v>
      </c>
      <c r="E1989" s="166" t="s">
        <v>2524</v>
      </c>
      <c r="F1989" s="166" t="s">
        <v>366</v>
      </c>
      <c r="G1989" s="166" t="s">
        <v>2524</v>
      </c>
      <c r="H1989" s="166" t="s">
        <v>2524</v>
      </c>
      <c r="I1989" s="166" t="s">
        <v>2524</v>
      </c>
      <c r="J1989" s="166" t="s">
        <v>2524</v>
      </c>
      <c r="K1989" s="166" t="s">
        <v>2525</v>
      </c>
      <c r="L1989" s="166" t="s">
        <v>2524</v>
      </c>
      <c r="M1989" s="166">
        <v>886802</v>
      </c>
      <c r="N1989" s="166" t="str">
        <f>_xlfn.IFNA(VLOOKUP($C1989,'20201102 Property'!C:C,1,FALSE),"FR")</f>
        <v>FR</v>
      </c>
    </row>
    <row r="1990" spans="1:14" x14ac:dyDescent="0.45">
      <c r="A1990" s="166" t="s">
        <v>5190</v>
      </c>
      <c r="B1990" s="166" t="s">
        <v>7141</v>
      </c>
      <c r="C1990" s="166" t="s">
        <v>3350</v>
      </c>
      <c r="D1990" s="166" t="s">
        <v>185</v>
      </c>
      <c r="E1990" s="166" t="s">
        <v>2524</v>
      </c>
      <c r="F1990" s="166" t="s">
        <v>2798</v>
      </c>
      <c r="G1990" s="166" t="s">
        <v>5936</v>
      </c>
      <c r="H1990" s="166" t="s">
        <v>2524</v>
      </c>
      <c r="I1990" s="166" t="s">
        <v>2524</v>
      </c>
      <c r="J1990" s="166" t="s">
        <v>2524</v>
      </c>
      <c r="K1990" s="166" t="s">
        <v>5190</v>
      </c>
      <c r="L1990" s="166" t="s">
        <v>2524</v>
      </c>
      <c r="M1990" s="166">
        <v>886767</v>
      </c>
      <c r="N1990" s="166" t="str">
        <f>_xlfn.IFNA(VLOOKUP($C1990,'20201102 Property'!C:C,1,FALSE),"FR")</f>
        <v>Resusondergroepen</v>
      </c>
    </row>
    <row r="1991" spans="1:14" hidden="1" x14ac:dyDescent="0.45">
      <c r="A1991" s="166" t="s">
        <v>2117</v>
      </c>
      <c r="B1991" s="166" t="s">
        <v>7364</v>
      </c>
      <c r="C1991" s="166" t="s">
        <v>5191</v>
      </c>
      <c r="D1991" s="166" t="s">
        <v>185</v>
      </c>
      <c r="E1991" s="166" t="s">
        <v>2524</v>
      </c>
      <c r="F1991" s="166" t="s">
        <v>2798</v>
      </c>
      <c r="G1991" s="166" t="s">
        <v>5449</v>
      </c>
      <c r="H1991" s="166" t="s">
        <v>8852</v>
      </c>
      <c r="I1991" s="166" t="s">
        <v>2524</v>
      </c>
      <c r="J1991" s="166" t="s">
        <v>2919</v>
      </c>
      <c r="K1991" s="166" t="s">
        <v>2117</v>
      </c>
      <c r="L1991" s="166" t="s">
        <v>2524</v>
      </c>
      <c r="M1991" s="166">
        <v>6634</v>
      </c>
      <c r="N1991" s="166" t="str">
        <f>_xlfn.IFNA(VLOOKUP($C1991,'20201102 Property'!C:C,1,FALSE),"FR")</f>
        <v>FR</v>
      </c>
    </row>
    <row r="1992" spans="1:14" x14ac:dyDescent="0.45">
      <c r="A1992" s="166" t="s">
        <v>5192</v>
      </c>
      <c r="B1992" s="166" t="s">
        <v>7365</v>
      </c>
      <c r="C1992" s="166" t="s">
        <v>7366</v>
      </c>
      <c r="D1992" s="166" t="s">
        <v>185</v>
      </c>
      <c r="E1992" s="166" t="s">
        <v>2524</v>
      </c>
      <c r="F1992" s="166" t="s">
        <v>366</v>
      </c>
      <c r="G1992" s="166" t="s">
        <v>2524</v>
      </c>
      <c r="H1992" s="166" t="s">
        <v>2524</v>
      </c>
      <c r="I1992" s="166" t="s">
        <v>2524</v>
      </c>
      <c r="J1992" s="166" t="s">
        <v>2524</v>
      </c>
      <c r="K1992" s="166" t="s">
        <v>5192</v>
      </c>
      <c r="L1992" s="166" t="s">
        <v>2524</v>
      </c>
      <c r="M1992" s="166">
        <v>10853</v>
      </c>
      <c r="N1992" s="166" t="str">
        <f>_xlfn.IFNA(VLOOKUP($C1992,'20201102 Property'!C:C,1,FALSE),"FR")</f>
        <v>Interpretatie Resus D :</v>
      </c>
    </row>
    <row r="1993" spans="1:14" x14ac:dyDescent="0.45">
      <c r="A1993" s="166" t="s">
        <v>5193</v>
      </c>
      <c r="B1993" s="166" t="s">
        <v>2524</v>
      </c>
      <c r="C1993" s="166" t="s">
        <v>7367</v>
      </c>
      <c r="D1993" s="166" t="s">
        <v>1357</v>
      </c>
      <c r="E1993" s="166" t="s">
        <v>2524</v>
      </c>
      <c r="F1993" s="166" t="s">
        <v>366</v>
      </c>
      <c r="G1993" s="166" t="s">
        <v>2524</v>
      </c>
      <c r="H1993" s="166" t="s">
        <v>2524</v>
      </c>
      <c r="I1993" s="166" t="s">
        <v>2524</v>
      </c>
      <c r="J1993" s="166" t="s">
        <v>2524</v>
      </c>
      <c r="K1993" s="166" t="s">
        <v>5193</v>
      </c>
      <c r="L1993" s="166" t="s">
        <v>2524</v>
      </c>
      <c r="M1993" s="166">
        <v>149220</v>
      </c>
      <c r="N1993" s="166" t="str">
        <f>_xlfn.IFNA(VLOOKUP($C1993,'20201102 Property'!C:C,1,FALSE),"FR")</f>
        <v>Globale bepalingscode screening A'pen</v>
      </c>
    </row>
    <row r="1994" spans="1:14" hidden="1" x14ac:dyDescent="0.45">
      <c r="A1994" s="166" t="s">
        <v>2148</v>
      </c>
      <c r="B1994" s="166" t="s">
        <v>2148</v>
      </c>
      <c r="C1994" s="166" t="s">
        <v>5194</v>
      </c>
      <c r="D1994" s="166" t="s">
        <v>185</v>
      </c>
      <c r="E1994" s="166" t="s">
        <v>2524</v>
      </c>
      <c r="F1994" s="166" t="s">
        <v>2798</v>
      </c>
      <c r="G1994" s="166" t="s">
        <v>5449</v>
      </c>
      <c r="H1994" s="166" t="s">
        <v>8851</v>
      </c>
      <c r="I1994" s="166" t="s">
        <v>2524</v>
      </c>
      <c r="J1994" s="166" t="s">
        <v>3088</v>
      </c>
      <c r="K1994" s="166" t="s">
        <v>2148</v>
      </c>
      <c r="L1994" s="166" t="s">
        <v>2524</v>
      </c>
      <c r="M1994" s="166">
        <v>142609</v>
      </c>
      <c r="N1994" s="166" t="str">
        <f>_xlfn.IFNA(VLOOKUP($C1994,'20201102 Property'!C:C,1,FALSE),"FR")</f>
        <v>FR</v>
      </c>
    </row>
    <row r="1995" spans="1:14" x14ac:dyDescent="0.45">
      <c r="A1995" s="166" t="s">
        <v>3085</v>
      </c>
      <c r="B1995" s="166" t="s">
        <v>7369</v>
      </c>
      <c r="C1995" s="166" t="s">
        <v>3086</v>
      </c>
      <c r="D1995" s="166" t="s">
        <v>185</v>
      </c>
      <c r="E1995" s="166" t="s">
        <v>2524</v>
      </c>
      <c r="F1995" s="166" t="s">
        <v>2798</v>
      </c>
      <c r="G1995" s="166" t="s">
        <v>5449</v>
      </c>
      <c r="H1995" s="166" t="s">
        <v>2524</v>
      </c>
      <c r="I1995" s="166" t="s">
        <v>2524</v>
      </c>
      <c r="J1995" s="166" t="s">
        <v>3087</v>
      </c>
      <c r="K1995" s="166" t="s">
        <v>3085</v>
      </c>
      <c r="L1995" s="166" t="s">
        <v>2524</v>
      </c>
      <c r="M1995" s="166">
        <v>142621</v>
      </c>
      <c r="N1995" s="166" t="str">
        <f>_xlfn.IFNA(VLOOKUP($C1995,'20201102 Property'!C:C,1,FALSE),"FR")</f>
        <v>Rga bepaling</v>
      </c>
    </row>
    <row r="1996" spans="1:14" x14ac:dyDescent="0.45">
      <c r="A1996" s="166" t="s">
        <v>7807</v>
      </c>
      <c r="B1996" s="166" t="s">
        <v>7807</v>
      </c>
      <c r="C1996" s="166" t="s">
        <v>2749</v>
      </c>
      <c r="D1996" s="166" t="s">
        <v>185</v>
      </c>
      <c r="E1996" s="166" t="s">
        <v>2524</v>
      </c>
      <c r="F1996" s="166" t="s">
        <v>366</v>
      </c>
      <c r="G1996" s="166" t="s">
        <v>102</v>
      </c>
      <c r="H1996" s="166" t="s">
        <v>2524</v>
      </c>
      <c r="I1996" s="166" t="s">
        <v>2524</v>
      </c>
      <c r="J1996" s="166" t="s">
        <v>2524</v>
      </c>
      <c r="K1996" s="166" t="s">
        <v>7807</v>
      </c>
      <c r="L1996" s="166" t="s">
        <v>2524</v>
      </c>
      <c r="M1996" s="166">
        <v>6042173</v>
      </c>
      <c r="N1996" s="166" t="str">
        <f>_xlfn.IFNA(VLOOKUP($C1996,'20201102 Property'!C:C,1,FALSE),"FR")</f>
        <v>Rhesus D moleculair bepaald</v>
      </c>
    </row>
    <row r="1997" spans="1:14" x14ac:dyDescent="0.45">
      <c r="A1997" s="166" t="s">
        <v>1414</v>
      </c>
      <c r="B1997" s="166" t="s">
        <v>7370</v>
      </c>
      <c r="C1997" s="166" t="s">
        <v>7371</v>
      </c>
      <c r="D1997" s="166" t="s">
        <v>1357</v>
      </c>
      <c r="E1997" s="166" t="s">
        <v>2524</v>
      </c>
      <c r="F1997" s="166" t="s">
        <v>366</v>
      </c>
      <c r="G1997" s="166" t="s">
        <v>2524</v>
      </c>
      <c r="H1997" s="166" t="s">
        <v>2524</v>
      </c>
      <c r="I1997" s="166" t="s">
        <v>2524</v>
      </c>
      <c r="J1997" s="166" t="s">
        <v>1827</v>
      </c>
      <c r="K1997" s="166" t="s">
        <v>1414</v>
      </c>
      <c r="L1997" s="166" t="s">
        <v>2524</v>
      </c>
      <c r="M1997" s="166">
        <v>3098828</v>
      </c>
      <c r="N1997" s="166" t="str">
        <f>_xlfn.IFNA(VLOOKUP($C1997,'20201102 Property'!C:C,1,FALSE),"FR")</f>
        <v>Serum rondzenden UCL, ULB, ULg</v>
      </c>
    </row>
    <row r="1998" spans="1:14" x14ac:dyDescent="0.45">
      <c r="A1998" s="166" t="s">
        <v>5195</v>
      </c>
      <c r="B1998" s="166" t="s">
        <v>5195</v>
      </c>
      <c r="C1998" s="166" t="s">
        <v>7372</v>
      </c>
      <c r="D1998" s="166" t="s">
        <v>1357</v>
      </c>
      <c r="F1998" s="166" t="s">
        <v>366</v>
      </c>
      <c r="G1998" s="166" t="s">
        <v>2524</v>
      </c>
      <c r="H1998" s="166" t="s">
        <v>2524</v>
      </c>
      <c r="I1998" s="166" t="s">
        <v>2524</v>
      </c>
      <c r="J1998" s="166" t="s">
        <v>2020</v>
      </c>
      <c r="K1998" s="166" t="s">
        <v>5195</v>
      </c>
      <c r="L1998" s="166" t="s">
        <v>2524</v>
      </c>
      <c r="M1998" s="166">
        <v>3100581</v>
      </c>
      <c r="N1998" s="166" t="str">
        <f>_xlfn.IFNA(VLOOKUP($C1998,'20201102 Property'!C:C,1,FALSE),"FR")</f>
        <v>Rijksregisternummer</v>
      </c>
    </row>
    <row r="1999" spans="1:14" x14ac:dyDescent="0.45">
      <c r="A1999" s="166" t="s">
        <v>5196</v>
      </c>
      <c r="B1999" s="166" t="s">
        <v>5196</v>
      </c>
      <c r="C1999" s="166" t="s">
        <v>7373</v>
      </c>
      <c r="D1999" s="166" t="s">
        <v>1357</v>
      </c>
      <c r="E1999" s="166" t="s">
        <v>2524</v>
      </c>
      <c r="F1999" s="166" t="s">
        <v>366</v>
      </c>
      <c r="G1999" s="166" t="s">
        <v>2524</v>
      </c>
      <c r="H1999" s="166" t="s">
        <v>2524</v>
      </c>
      <c r="I1999" s="166" t="s">
        <v>2524</v>
      </c>
      <c r="J1999" s="166" t="s">
        <v>2524</v>
      </c>
      <c r="K1999" s="166" t="s">
        <v>5196</v>
      </c>
      <c r="L1999" s="166" t="s">
        <v>2524</v>
      </c>
      <c r="M1999" s="166">
        <v>3433060</v>
      </c>
      <c r="N1999" s="166" t="str">
        <f>_xlfn.IFNA(VLOOKUP($C1999,'20201102 Property'!C:C,1,FALSE),"FR")</f>
        <v>Reagens RUNB</v>
      </c>
    </row>
    <row r="2000" spans="1:14" hidden="1" x14ac:dyDescent="0.45">
      <c r="A2000" s="166" t="s">
        <v>1287</v>
      </c>
      <c r="B2000" s="166" t="s">
        <v>1287</v>
      </c>
      <c r="C2000" s="166" t="s">
        <v>5197</v>
      </c>
      <c r="D2000" s="166" t="s">
        <v>185</v>
      </c>
      <c r="E2000" s="166" t="s">
        <v>2524</v>
      </c>
      <c r="F2000" s="166" t="s">
        <v>2798</v>
      </c>
      <c r="G2000" s="166" t="s">
        <v>5449</v>
      </c>
      <c r="H2000" s="166" t="s">
        <v>8852</v>
      </c>
      <c r="I2000" s="166" t="s">
        <v>2524</v>
      </c>
      <c r="J2000" s="166" t="s">
        <v>2995</v>
      </c>
      <c r="K2000" s="166" t="s">
        <v>1287</v>
      </c>
      <c r="L2000" s="166" t="s">
        <v>2524</v>
      </c>
      <c r="M2000" s="166">
        <v>3130</v>
      </c>
      <c r="N2000" s="166" t="str">
        <f>_xlfn.IFNA(VLOOKUP($C2000,'20201102 Property'!C:C,1,FALSE),"FR")</f>
        <v>FR</v>
      </c>
    </row>
    <row r="2001" spans="1:14" x14ac:dyDescent="0.45">
      <c r="A2001" s="166" t="s">
        <v>2727</v>
      </c>
      <c r="B2001" s="166" t="s">
        <v>2727</v>
      </c>
      <c r="C2001" s="166" t="s">
        <v>7374</v>
      </c>
      <c r="D2001" s="166" t="s">
        <v>1357</v>
      </c>
      <c r="E2001" s="166" t="s">
        <v>2524</v>
      </c>
      <c r="F2001" s="166" t="s">
        <v>366</v>
      </c>
      <c r="G2001" s="166" t="s">
        <v>2524</v>
      </c>
      <c r="H2001" s="166" t="s">
        <v>2524</v>
      </c>
      <c r="I2001" s="166" t="s">
        <v>2524</v>
      </c>
      <c r="J2001" s="166" t="s">
        <v>2524</v>
      </c>
      <c r="K2001" s="166" t="s">
        <v>2727</v>
      </c>
      <c r="L2001" s="166" t="s">
        <v>2524</v>
      </c>
      <c r="M2001" s="166">
        <v>3433024</v>
      </c>
      <c r="N2001" s="166" t="str">
        <f>_xlfn.IFNA(VLOOKUP($C2001,'20201102 Property'!C:C,1,FALSE),"FR")</f>
        <v>Reagens SAM</v>
      </c>
    </row>
    <row r="2002" spans="1:14" x14ac:dyDescent="0.45">
      <c r="A2002" s="166" t="s">
        <v>1259</v>
      </c>
      <c r="B2002" s="166" t="s">
        <v>1259</v>
      </c>
      <c r="C2002" s="166" t="s">
        <v>7375</v>
      </c>
      <c r="D2002" s="166" t="s">
        <v>1357</v>
      </c>
      <c r="E2002" s="166" t="s">
        <v>2524</v>
      </c>
      <c r="F2002" s="166" t="s">
        <v>366</v>
      </c>
      <c r="G2002" s="166" t="s">
        <v>2524</v>
      </c>
      <c r="H2002" s="166" t="s">
        <v>2524</v>
      </c>
      <c r="I2002" s="166" t="s">
        <v>2524</v>
      </c>
      <c r="J2002" s="166" t="s">
        <v>1664</v>
      </c>
      <c r="K2002" s="166" t="s">
        <v>1259</v>
      </c>
      <c r="L2002" s="166" t="s">
        <v>2524</v>
      </c>
      <c r="M2002" s="166">
        <v>3099363</v>
      </c>
      <c r="N2002" s="166" t="str">
        <f>_xlfn.IFNA(VLOOKUP($C2002,'20201102 Property'!C:C,1,FALSE),"FR")</f>
        <v>Allele ambiguiy HLA-A allel 1</v>
      </c>
    </row>
    <row r="2003" spans="1:14" x14ac:dyDescent="0.45">
      <c r="A2003" s="166" t="s">
        <v>1262</v>
      </c>
      <c r="B2003" s="166" t="s">
        <v>1262</v>
      </c>
      <c r="C2003" s="166" t="s">
        <v>7376</v>
      </c>
      <c r="D2003" s="166" t="s">
        <v>1357</v>
      </c>
      <c r="E2003" s="166" t="s">
        <v>2524</v>
      </c>
      <c r="F2003" s="166" t="s">
        <v>366</v>
      </c>
      <c r="G2003" s="166" t="s">
        <v>2524</v>
      </c>
      <c r="H2003" s="166" t="s">
        <v>2524</v>
      </c>
      <c r="I2003" s="166" t="s">
        <v>2524</v>
      </c>
      <c r="J2003" s="166" t="s">
        <v>1678</v>
      </c>
      <c r="K2003" s="166" t="s">
        <v>1262</v>
      </c>
      <c r="L2003" s="166" t="s">
        <v>2524</v>
      </c>
      <c r="M2003" s="166">
        <v>3099592</v>
      </c>
      <c r="N2003" s="166" t="str">
        <f>_xlfn.IFNA(VLOOKUP($C2003,'20201102 Property'!C:C,1,FALSE),"FR")</f>
        <v>Allele ambiguiy HLA-B allel 1</v>
      </c>
    </row>
    <row r="2004" spans="1:14" x14ac:dyDescent="0.45">
      <c r="A2004" s="166" t="s">
        <v>1265</v>
      </c>
      <c r="B2004" s="166" t="s">
        <v>1265</v>
      </c>
      <c r="C2004" s="166" t="s">
        <v>7377</v>
      </c>
      <c r="D2004" s="166" t="s">
        <v>1357</v>
      </c>
      <c r="E2004" s="166" t="s">
        <v>2524</v>
      </c>
      <c r="F2004" s="166" t="s">
        <v>366</v>
      </c>
      <c r="G2004" s="166" t="s">
        <v>2524</v>
      </c>
      <c r="H2004" s="166" t="s">
        <v>2524</v>
      </c>
      <c r="I2004" s="166" t="s">
        <v>2524</v>
      </c>
      <c r="J2004" s="166" t="s">
        <v>1692</v>
      </c>
      <c r="K2004" s="166" t="s">
        <v>1265</v>
      </c>
      <c r="L2004" s="166" t="s">
        <v>2524</v>
      </c>
      <c r="M2004" s="166">
        <v>3099649</v>
      </c>
      <c r="N2004" s="166" t="str">
        <f>_xlfn.IFNA(VLOOKUP($C2004,'20201102 Property'!C:C,1,FALSE),"FR")</f>
        <v>Allele ambiguiy HLA-C allel 1</v>
      </c>
    </row>
    <row r="2005" spans="1:14" x14ac:dyDescent="0.45">
      <c r="A2005" s="166" t="s">
        <v>1283</v>
      </c>
      <c r="B2005" s="166" t="s">
        <v>1283</v>
      </c>
      <c r="C2005" s="166" t="s">
        <v>7378</v>
      </c>
      <c r="D2005" s="166" t="s">
        <v>1357</v>
      </c>
      <c r="E2005" s="166" t="s">
        <v>2524</v>
      </c>
      <c r="F2005" s="166" t="s">
        <v>366</v>
      </c>
      <c r="G2005" s="166" t="s">
        <v>2524</v>
      </c>
      <c r="H2005" s="166" t="s">
        <v>2524</v>
      </c>
      <c r="I2005" s="166" t="s">
        <v>2524</v>
      </c>
      <c r="J2005" s="166" t="s">
        <v>1757</v>
      </c>
      <c r="K2005" s="166" t="s">
        <v>1283</v>
      </c>
      <c r="L2005" s="166" t="s">
        <v>2524</v>
      </c>
      <c r="M2005" s="166">
        <v>3099964</v>
      </c>
      <c r="N2005" s="166" t="str">
        <f>_xlfn.IFNA(VLOOKUP($C2005,'20201102 Property'!C:C,1,FALSE),"FR")</f>
        <v>Allele ambiguiy HLA-DPB1 allel 1</v>
      </c>
    </row>
    <row r="2006" spans="1:14" x14ac:dyDescent="0.45">
      <c r="A2006" s="166" t="s">
        <v>1271</v>
      </c>
      <c r="B2006" s="166" t="s">
        <v>1271</v>
      </c>
      <c r="C2006" s="166" t="s">
        <v>7379</v>
      </c>
      <c r="D2006" s="166" t="s">
        <v>1357</v>
      </c>
      <c r="E2006" s="166" t="s">
        <v>2524</v>
      </c>
      <c r="F2006" s="166" t="s">
        <v>366</v>
      </c>
      <c r="G2006" s="166" t="s">
        <v>2524</v>
      </c>
      <c r="H2006" s="166" t="s">
        <v>2524</v>
      </c>
      <c r="I2006" s="166" t="s">
        <v>2524</v>
      </c>
      <c r="J2006" s="166" t="s">
        <v>1719</v>
      </c>
      <c r="K2006" s="166" t="s">
        <v>1271</v>
      </c>
      <c r="L2006" s="166" t="s">
        <v>2524</v>
      </c>
      <c r="M2006" s="166">
        <v>3099846</v>
      </c>
      <c r="N2006" s="166" t="str">
        <f>_xlfn.IFNA(VLOOKUP($C2006,'20201102 Property'!C:C,1,FALSE),"FR")</f>
        <v>Allele ambiguiy HLA-DQB1 allel 1</v>
      </c>
    </row>
    <row r="2007" spans="1:14" x14ac:dyDescent="0.45">
      <c r="A2007" s="166" t="s">
        <v>1268</v>
      </c>
      <c r="B2007" s="166" t="s">
        <v>1268</v>
      </c>
      <c r="C2007" s="166" t="s">
        <v>7380</v>
      </c>
      <c r="D2007" s="166" t="s">
        <v>1357</v>
      </c>
      <c r="E2007" s="166" t="s">
        <v>2524</v>
      </c>
      <c r="F2007" s="166" t="s">
        <v>366</v>
      </c>
      <c r="G2007" s="166" t="s">
        <v>2524</v>
      </c>
      <c r="H2007" s="166" t="s">
        <v>2524</v>
      </c>
      <c r="I2007" s="166" t="s">
        <v>2524</v>
      </c>
      <c r="J2007" s="166" t="s">
        <v>1706</v>
      </c>
      <c r="K2007" s="166" t="s">
        <v>1268</v>
      </c>
      <c r="L2007" s="166" t="s">
        <v>2524</v>
      </c>
      <c r="M2007" s="166">
        <v>3099783</v>
      </c>
      <c r="N2007" s="166" t="str">
        <f>_xlfn.IFNA(VLOOKUP($C2007,'20201102 Property'!C:C,1,FALSE),"FR")</f>
        <v>Allele ambiguiy HLA-DRB1 allel 1</v>
      </c>
    </row>
    <row r="2008" spans="1:14" x14ac:dyDescent="0.45">
      <c r="A2008" s="166" t="s">
        <v>1274</v>
      </c>
      <c r="B2008" s="166" t="s">
        <v>1274</v>
      </c>
      <c r="C2008" s="166" t="s">
        <v>7381</v>
      </c>
      <c r="D2008" s="166" t="s">
        <v>1357</v>
      </c>
      <c r="E2008" s="166" t="s">
        <v>2524</v>
      </c>
      <c r="F2008" s="166" t="s">
        <v>366</v>
      </c>
      <c r="G2008" s="166" t="s">
        <v>2524</v>
      </c>
      <c r="H2008" s="166" t="s">
        <v>2524</v>
      </c>
      <c r="I2008" s="166" t="s">
        <v>2524</v>
      </c>
      <c r="J2008" s="166" t="s">
        <v>1731</v>
      </c>
      <c r="K2008" s="166" t="s">
        <v>1274</v>
      </c>
      <c r="L2008" s="166" t="s">
        <v>2524</v>
      </c>
      <c r="M2008" s="166">
        <v>3099949</v>
      </c>
      <c r="N2008" s="166" t="str">
        <f>_xlfn.IFNA(VLOOKUP($C2008,'20201102 Property'!C:C,1,FALSE),"FR")</f>
        <v>Allele ambiguiy HLA-DRB3 allel 1</v>
      </c>
    </row>
    <row r="2009" spans="1:14" x14ac:dyDescent="0.45">
      <c r="A2009" s="166" t="s">
        <v>1277</v>
      </c>
      <c r="B2009" s="166" t="s">
        <v>1277</v>
      </c>
      <c r="C2009" s="166" t="s">
        <v>7382</v>
      </c>
      <c r="D2009" s="166" t="s">
        <v>1357</v>
      </c>
      <c r="E2009" s="166" t="s">
        <v>2524</v>
      </c>
      <c r="F2009" s="166" t="s">
        <v>366</v>
      </c>
      <c r="G2009" s="166" t="s">
        <v>2524</v>
      </c>
      <c r="H2009" s="166" t="s">
        <v>2524</v>
      </c>
      <c r="I2009" s="166" t="s">
        <v>2524</v>
      </c>
      <c r="J2009" s="166" t="s">
        <v>1740</v>
      </c>
      <c r="K2009" s="166" t="s">
        <v>1277</v>
      </c>
      <c r="L2009" s="166" t="s">
        <v>2524</v>
      </c>
      <c r="M2009" s="166">
        <v>3099954</v>
      </c>
      <c r="N2009" s="166" t="str">
        <f>_xlfn.IFNA(VLOOKUP($C2009,'20201102 Property'!C:C,1,FALSE),"FR")</f>
        <v>Allele ambiguiy HLA-DRB4 allel 1</v>
      </c>
    </row>
    <row r="2010" spans="1:14" x14ac:dyDescent="0.45">
      <c r="A2010" s="166" t="s">
        <v>1280</v>
      </c>
      <c r="B2010" s="166" t="s">
        <v>1280</v>
      </c>
      <c r="C2010" s="166" t="s">
        <v>7383</v>
      </c>
      <c r="D2010" s="166" t="s">
        <v>1357</v>
      </c>
      <c r="E2010" s="166" t="s">
        <v>2524</v>
      </c>
      <c r="F2010" s="166" t="s">
        <v>366</v>
      </c>
      <c r="G2010" s="166" t="s">
        <v>2524</v>
      </c>
      <c r="H2010" s="166" t="s">
        <v>2524</v>
      </c>
      <c r="I2010" s="166" t="s">
        <v>2524</v>
      </c>
      <c r="J2010" s="166" t="s">
        <v>1749</v>
      </c>
      <c r="K2010" s="166" t="s">
        <v>1280</v>
      </c>
      <c r="L2010" s="166" t="s">
        <v>2524</v>
      </c>
      <c r="M2010" s="166">
        <v>3099959</v>
      </c>
      <c r="N2010" s="166" t="str">
        <f>_xlfn.IFNA(VLOOKUP($C2010,'20201102 Property'!C:C,1,FALSE),"FR")</f>
        <v>Allele ambiguiy HLA-DRB5 allel 1</v>
      </c>
    </row>
    <row r="2011" spans="1:14" x14ac:dyDescent="0.45">
      <c r="A2011" s="166" t="s">
        <v>1260</v>
      </c>
      <c r="B2011" s="166" t="s">
        <v>1260</v>
      </c>
      <c r="C2011" s="166" t="s">
        <v>7384</v>
      </c>
      <c r="D2011" s="166" t="s">
        <v>1357</v>
      </c>
      <c r="E2011" s="166" t="s">
        <v>2524</v>
      </c>
      <c r="F2011" s="166" t="s">
        <v>366</v>
      </c>
      <c r="G2011" s="166" t="s">
        <v>2524</v>
      </c>
      <c r="H2011" s="166" t="s">
        <v>2524</v>
      </c>
      <c r="I2011" s="166" t="s">
        <v>2524</v>
      </c>
      <c r="J2011" s="166" t="s">
        <v>1665</v>
      </c>
      <c r="K2011" s="166" t="s">
        <v>1260</v>
      </c>
      <c r="L2011" s="166" t="s">
        <v>2524</v>
      </c>
      <c r="M2011" s="166">
        <v>3099431</v>
      </c>
      <c r="N2011" s="166" t="str">
        <f>_xlfn.IFNA(VLOOKUP($C2011,'20201102 Property'!C:C,1,FALSE),"FR")</f>
        <v>Allele ambiguiy HLA-A allel 2</v>
      </c>
    </row>
    <row r="2012" spans="1:14" x14ac:dyDescent="0.45">
      <c r="A2012" s="166" t="s">
        <v>1263</v>
      </c>
      <c r="B2012" s="166" t="s">
        <v>1263</v>
      </c>
      <c r="C2012" s="166" t="s">
        <v>7385</v>
      </c>
      <c r="D2012" s="166" t="s">
        <v>1357</v>
      </c>
      <c r="E2012" s="166" t="s">
        <v>2524</v>
      </c>
      <c r="F2012" s="166" t="s">
        <v>366</v>
      </c>
      <c r="G2012" s="166" t="s">
        <v>2524</v>
      </c>
      <c r="H2012" s="166" t="s">
        <v>2524</v>
      </c>
      <c r="I2012" s="166" t="s">
        <v>2524</v>
      </c>
      <c r="J2012" s="166" t="s">
        <v>1679</v>
      </c>
      <c r="K2012" s="166" t="s">
        <v>1263</v>
      </c>
      <c r="L2012" s="166" t="s">
        <v>2524</v>
      </c>
      <c r="M2012" s="166">
        <v>3099601</v>
      </c>
      <c r="N2012" s="166" t="str">
        <f>_xlfn.IFNA(VLOOKUP($C2012,'20201102 Property'!C:C,1,FALSE),"FR")</f>
        <v>Allele ambiguiy HLA-B allel 2</v>
      </c>
    </row>
    <row r="2013" spans="1:14" x14ac:dyDescent="0.45">
      <c r="A2013" s="166" t="s">
        <v>1266</v>
      </c>
      <c r="B2013" s="166" t="s">
        <v>1266</v>
      </c>
      <c r="C2013" s="166" t="s">
        <v>7386</v>
      </c>
      <c r="D2013" s="166" t="s">
        <v>1357</v>
      </c>
      <c r="E2013" s="166" t="s">
        <v>2524</v>
      </c>
      <c r="F2013" s="166" t="s">
        <v>366</v>
      </c>
      <c r="G2013" s="166" t="s">
        <v>2524</v>
      </c>
      <c r="H2013" s="166" t="s">
        <v>2524</v>
      </c>
      <c r="I2013" s="166" t="s">
        <v>2524</v>
      </c>
      <c r="J2013" s="166" t="s">
        <v>1693</v>
      </c>
      <c r="K2013" s="166" t="s">
        <v>1266</v>
      </c>
      <c r="L2013" s="166" t="s">
        <v>2524</v>
      </c>
      <c r="M2013" s="166">
        <v>3099659</v>
      </c>
      <c r="N2013" s="166" t="str">
        <f>_xlfn.IFNA(VLOOKUP($C2013,'20201102 Property'!C:C,1,FALSE),"FR")</f>
        <v>Allele ambiguiy HLA-C allel 2</v>
      </c>
    </row>
    <row r="2014" spans="1:14" x14ac:dyDescent="0.45">
      <c r="A2014" s="166" t="s">
        <v>2057</v>
      </c>
      <c r="B2014" s="166" t="s">
        <v>2057</v>
      </c>
      <c r="C2014" s="166" t="s">
        <v>7387</v>
      </c>
      <c r="D2014" s="166" t="s">
        <v>1357</v>
      </c>
      <c r="E2014" s="166" t="s">
        <v>2524</v>
      </c>
      <c r="F2014" s="166" t="s">
        <v>366</v>
      </c>
      <c r="G2014" s="166" t="s">
        <v>2524</v>
      </c>
      <c r="H2014" s="166" t="s">
        <v>2524</v>
      </c>
      <c r="I2014" s="166" t="s">
        <v>2524</v>
      </c>
      <c r="J2014" s="166" t="s">
        <v>1758</v>
      </c>
      <c r="K2014" s="166" t="s">
        <v>2057</v>
      </c>
      <c r="L2014" s="166" t="s">
        <v>2524</v>
      </c>
      <c r="M2014" s="166">
        <v>3099969</v>
      </c>
      <c r="N2014" s="166" t="str">
        <f>_xlfn.IFNA(VLOOKUP($C2014,'20201102 Property'!C:C,1,FALSE),"FR")</f>
        <v>Allele ambiguiy HLA-DPB1 allel 2</v>
      </c>
    </row>
    <row r="2015" spans="1:14" x14ac:dyDescent="0.45">
      <c r="A2015" s="166" t="s">
        <v>1272</v>
      </c>
      <c r="B2015" s="166" t="s">
        <v>1272</v>
      </c>
      <c r="C2015" s="166" t="s">
        <v>7388</v>
      </c>
      <c r="D2015" s="166" t="s">
        <v>1357</v>
      </c>
      <c r="E2015" s="166" t="s">
        <v>2524</v>
      </c>
      <c r="F2015" s="166" t="s">
        <v>366</v>
      </c>
      <c r="G2015" s="166" t="s">
        <v>2524</v>
      </c>
      <c r="H2015" s="166" t="s">
        <v>2524</v>
      </c>
      <c r="I2015" s="166" t="s">
        <v>2524</v>
      </c>
      <c r="J2015" s="166" t="s">
        <v>1720</v>
      </c>
      <c r="K2015" s="166" t="s">
        <v>1272</v>
      </c>
      <c r="L2015" s="166" t="s">
        <v>2524</v>
      </c>
      <c r="M2015" s="166">
        <v>3099851</v>
      </c>
      <c r="N2015" s="166" t="str">
        <f>_xlfn.IFNA(VLOOKUP($C2015,'20201102 Property'!C:C,1,FALSE),"FR")</f>
        <v>Allele ambiguiy HLA-DQB1 allel 2</v>
      </c>
    </row>
    <row r="2016" spans="1:14" x14ac:dyDescent="0.45">
      <c r="A2016" s="166" t="s">
        <v>1269</v>
      </c>
      <c r="B2016" s="166" t="s">
        <v>1269</v>
      </c>
      <c r="C2016" s="166" t="s">
        <v>7389</v>
      </c>
      <c r="D2016" s="166" t="s">
        <v>1357</v>
      </c>
      <c r="E2016" s="166" t="s">
        <v>2524</v>
      </c>
      <c r="F2016" s="166" t="s">
        <v>366</v>
      </c>
      <c r="G2016" s="166" t="s">
        <v>2524</v>
      </c>
      <c r="H2016" s="166" t="s">
        <v>2524</v>
      </c>
      <c r="I2016" s="166" t="s">
        <v>2524</v>
      </c>
      <c r="J2016" s="166" t="s">
        <v>1707</v>
      </c>
      <c r="K2016" s="166" t="s">
        <v>1269</v>
      </c>
      <c r="L2016" s="166" t="s">
        <v>2524</v>
      </c>
      <c r="M2016" s="166">
        <v>3099788</v>
      </c>
      <c r="N2016" s="166" t="str">
        <f>_xlfn.IFNA(VLOOKUP($C2016,'20201102 Property'!C:C,1,FALSE),"FR")</f>
        <v>Allele ambiguiy HLA-DRB1 allel 2</v>
      </c>
    </row>
    <row r="2017" spans="1:14" x14ac:dyDescent="0.45">
      <c r="A2017" s="166" t="s">
        <v>1275</v>
      </c>
      <c r="B2017" s="166" t="s">
        <v>1275</v>
      </c>
      <c r="C2017" s="166" t="s">
        <v>7390</v>
      </c>
      <c r="D2017" s="166" t="s">
        <v>1357</v>
      </c>
      <c r="E2017" s="166" t="s">
        <v>2524</v>
      </c>
      <c r="F2017" s="166" t="s">
        <v>366</v>
      </c>
      <c r="G2017" s="166" t="s">
        <v>2524</v>
      </c>
      <c r="H2017" s="166" t="s">
        <v>2524</v>
      </c>
      <c r="I2017" s="166" t="s">
        <v>2524</v>
      </c>
      <c r="J2017" s="166" t="s">
        <v>1732</v>
      </c>
      <c r="K2017" s="166" t="s">
        <v>1275</v>
      </c>
      <c r="L2017" s="166" t="s">
        <v>2524</v>
      </c>
      <c r="M2017" s="166">
        <v>3099933</v>
      </c>
      <c r="N2017" s="166" t="str">
        <f>_xlfn.IFNA(VLOOKUP($C2017,'20201102 Property'!C:C,1,FALSE),"FR")</f>
        <v>Allele ambiguiy HLA-DRB3 allel 2</v>
      </c>
    </row>
    <row r="2018" spans="1:14" x14ac:dyDescent="0.45">
      <c r="A2018" s="166" t="s">
        <v>1278</v>
      </c>
      <c r="B2018" s="166" t="s">
        <v>1278</v>
      </c>
      <c r="C2018" s="166" t="s">
        <v>7391</v>
      </c>
      <c r="D2018" s="166" t="s">
        <v>1357</v>
      </c>
      <c r="E2018" s="166" t="s">
        <v>2524</v>
      </c>
      <c r="F2018" s="166" t="s">
        <v>366</v>
      </c>
      <c r="G2018" s="166" t="s">
        <v>2524</v>
      </c>
      <c r="H2018" s="166" t="s">
        <v>2524</v>
      </c>
      <c r="I2018" s="166" t="s">
        <v>2524</v>
      </c>
      <c r="J2018" s="166" t="s">
        <v>1741</v>
      </c>
      <c r="K2018" s="166" t="s">
        <v>1278</v>
      </c>
      <c r="L2018" s="166" t="s">
        <v>2524</v>
      </c>
      <c r="M2018" s="166">
        <v>3099938</v>
      </c>
      <c r="N2018" s="166" t="str">
        <f>_xlfn.IFNA(VLOOKUP($C2018,'20201102 Property'!C:C,1,FALSE),"FR")</f>
        <v>Allele ambiguiy HLA-DRB4 allel 2</v>
      </c>
    </row>
    <row r="2019" spans="1:14" x14ac:dyDescent="0.45">
      <c r="A2019" s="166" t="s">
        <v>1281</v>
      </c>
      <c r="B2019" s="166" t="s">
        <v>1281</v>
      </c>
      <c r="C2019" s="166" t="s">
        <v>7392</v>
      </c>
      <c r="D2019" s="166" t="s">
        <v>1357</v>
      </c>
      <c r="E2019" s="166" t="s">
        <v>2524</v>
      </c>
      <c r="F2019" s="166" t="s">
        <v>366</v>
      </c>
      <c r="G2019" s="166" t="s">
        <v>2524</v>
      </c>
      <c r="H2019" s="166" t="s">
        <v>2524</v>
      </c>
      <c r="I2019" s="166" t="s">
        <v>2524</v>
      </c>
      <c r="J2019" s="166" t="s">
        <v>1750</v>
      </c>
      <c r="K2019" s="166" t="s">
        <v>1281</v>
      </c>
      <c r="L2019" s="166" t="s">
        <v>2524</v>
      </c>
      <c r="M2019" s="166">
        <v>3099943</v>
      </c>
      <c r="N2019" s="166" t="str">
        <f>_xlfn.IFNA(VLOOKUP($C2019,'20201102 Property'!C:C,1,FALSE),"FR")</f>
        <v>Allele ambiguiy HLA-DRB5 allel 2</v>
      </c>
    </row>
    <row r="2020" spans="1:14" x14ac:dyDescent="0.45">
      <c r="A2020" s="166" t="s">
        <v>1221</v>
      </c>
      <c r="B2020" s="166" t="s">
        <v>1221</v>
      </c>
      <c r="C2020" s="166" t="s">
        <v>7393</v>
      </c>
      <c r="D2020" s="166" t="s">
        <v>1357</v>
      </c>
      <c r="E2020" s="166" t="s">
        <v>2524</v>
      </c>
      <c r="F2020" s="166" t="s">
        <v>366</v>
      </c>
      <c r="G2020" s="166" t="s">
        <v>2524</v>
      </c>
      <c r="H2020" s="166" t="s">
        <v>2524</v>
      </c>
      <c r="I2020" s="166" t="s">
        <v>2524</v>
      </c>
      <c r="J2020" s="166" t="s">
        <v>1666</v>
      </c>
      <c r="K2020" s="166" t="s">
        <v>1221</v>
      </c>
      <c r="L2020" s="166" t="s">
        <v>2524</v>
      </c>
      <c r="M2020" s="166">
        <v>3099443</v>
      </c>
      <c r="N2020" s="166" t="str">
        <f>_xlfn.IFNA(VLOOKUP($C2020,'20201102 Property'!C:C,1,FALSE),"FR")</f>
        <v>Commentaar HLA-A</v>
      </c>
    </row>
    <row r="2021" spans="1:14" x14ac:dyDescent="0.45">
      <c r="A2021" s="166" t="s">
        <v>1222</v>
      </c>
      <c r="B2021" s="166" t="s">
        <v>1222</v>
      </c>
      <c r="C2021" s="166" t="s">
        <v>7394</v>
      </c>
      <c r="D2021" s="166" t="s">
        <v>1357</v>
      </c>
      <c r="E2021" s="166" t="s">
        <v>2524</v>
      </c>
      <c r="F2021" s="166" t="s">
        <v>366</v>
      </c>
      <c r="G2021" s="166" t="s">
        <v>2524</v>
      </c>
      <c r="H2021" s="166" t="s">
        <v>2524</v>
      </c>
      <c r="I2021" s="166" t="s">
        <v>2524</v>
      </c>
      <c r="J2021" s="166" t="s">
        <v>1680</v>
      </c>
      <c r="K2021" s="166" t="s">
        <v>1222</v>
      </c>
      <c r="L2021" s="166" t="s">
        <v>2524</v>
      </c>
      <c r="M2021" s="166">
        <v>3099606</v>
      </c>
      <c r="N2021" s="166" t="str">
        <f>_xlfn.IFNA(VLOOKUP($C2021,'20201102 Property'!C:C,1,FALSE),"FR")</f>
        <v>Commentaar HLA-B</v>
      </c>
    </row>
    <row r="2022" spans="1:14" x14ac:dyDescent="0.45">
      <c r="A2022" s="166" t="s">
        <v>1223</v>
      </c>
      <c r="B2022" s="166" t="s">
        <v>1223</v>
      </c>
      <c r="C2022" s="166" t="s">
        <v>7395</v>
      </c>
      <c r="D2022" s="166" t="s">
        <v>1357</v>
      </c>
      <c r="E2022" s="166" t="s">
        <v>2524</v>
      </c>
      <c r="F2022" s="166" t="s">
        <v>366</v>
      </c>
      <c r="G2022" s="166" t="s">
        <v>2524</v>
      </c>
      <c r="H2022" s="166" t="s">
        <v>2524</v>
      </c>
      <c r="I2022" s="166" t="s">
        <v>2524</v>
      </c>
      <c r="J2022" s="166" t="s">
        <v>1694</v>
      </c>
      <c r="K2022" s="166" t="s">
        <v>1223</v>
      </c>
      <c r="L2022" s="166" t="s">
        <v>2524</v>
      </c>
      <c r="M2022" s="166">
        <v>3099664</v>
      </c>
      <c r="N2022" s="166" t="str">
        <f>_xlfn.IFNA(VLOOKUP($C2022,'20201102 Property'!C:C,1,FALSE),"FR")</f>
        <v>Commentaar HLA-C</v>
      </c>
    </row>
    <row r="2023" spans="1:14" x14ac:dyDescent="0.45">
      <c r="A2023" s="166" t="s">
        <v>1241</v>
      </c>
      <c r="B2023" s="166" t="s">
        <v>1241</v>
      </c>
      <c r="C2023" s="166" t="s">
        <v>7396</v>
      </c>
      <c r="D2023" s="166" t="s">
        <v>1357</v>
      </c>
      <c r="E2023" s="166" t="s">
        <v>2524</v>
      </c>
      <c r="F2023" s="166" t="s">
        <v>366</v>
      </c>
      <c r="G2023" s="166" t="s">
        <v>2524</v>
      </c>
      <c r="H2023" s="166" t="s">
        <v>2524</v>
      </c>
      <c r="I2023" s="166" t="s">
        <v>2524</v>
      </c>
      <c r="J2023" s="166" t="s">
        <v>1759</v>
      </c>
      <c r="K2023" s="166" t="s">
        <v>1241</v>
      </c>
      <c r="L2023" s="166" t="s">
        <v>2524</v>
      </c>
      <c r="M2023" s="166">
        <v>3099978</v>
      </c>
      <c r="N2023" s="166" t="str">
        <f>_xlfn.IFNA(VLOOKUP($C2023,'20201102 Property'!C:C,1,FALSE),"FR")</f>
        <v>Commentaar HLA-DPB1</v>
      </c>
    </row>
    <row r="2024" spans="1:14" x14ac:dyDescent="0.45">
      <c r="A2024" s="166" t="s">
        <v>1225</v>
      </c>
      <c r="B2024" s="166" t="s">
        <v>1225</v>
      </c>
      <c r="C2024" s="166" t="s">
        <v>7397</v>
      </c>
      <c r="D2024" s="166" t="s">
        <v>1357</v>
      </c>
      <c r="E2024" s="166" t="s">
        <v>2524</v>
      </c>
      <c r="F2024" s="166" t="s">
        <v>366</v>
      </c>
      <c r="G2024" s="166" t="s">
        <v>2524</v>
      </c>
      <c r="H2024" s="166" t="s">
        <v>2524</v>
      </c>
      <c r="I2024" s="166" t="s">
        <v>2524</v>
      </c>
      <c r="J2024" s="166" t="s">
        <v>1721</v>
      </c>
      <c r="K2024" s="166" t="s">
        <v>1225</v>
      </c>
      <c r="L2024" s="166" t="s">
        <v>2524</v>
      </c>
      <c r="M2024" s="166">
        <v>3099810</v>
      </c>
      <c r="N2024" s="166" t="str">
        <f>_xlfn.IFNA(VLOOKUP($C2024,'20201102 Property'!C:C,1,FALSE),"FR")</f>
        <v>Commentaar HLA-DQB1</v>
      </c>
    </row>
    <row r="2025" spans="1:14" x14ac:dyDescent="0.45">
      <c r="A2025" s="166" t="s">
        <v>1224</v>
      </c>
      <c r="B2025" s="166" t="s">
        <v>1224</v>
      </c>
      <c r="C2025" s="166" t="s">
        <v>7398</v>
      </c>
      <c r="D2025" s="166" t="s">
        <v>1357</v>
      </c>
      <c r="E2025" s="166" t="s">
        <v>2524</v>
      </c>
      <c r="F2025" s="166" t="s">
        <v>366</v>
      </c>
      <c r="G2025" s="166" t="s">
        <v>2524</v>
      </c>
      <c r="H2025" s="166" t="s">
        <v>2524</v>
      </c>
      <c r="I2025" s="166" t="s">
        <v>2524</v>
      </c>
      <c r="J2025" s="166" t="s">
        <v>1708</v>
      </c>
      <c r="K2025" s="166" t="s">
        <v>1224</v>
      </c>
      <c r="L2025" s="166" t="s">
        <v>2524</v>
      </c>
      <c r="M2025" s="166">
        <v>3099805</v>
      </c>
      <c r="N2025" s="166" t="str">
        <f>_xlfn.IFNA(VLOOKUP($C2025,'20201102 Property'!C:C,1,FALSE),"FR")</f>
        <v>Commentaar HLA-DRB1</v>
      </c>
    </row>
    <row r="2026" spans="1:14" x14ac:dyDescent="0.45">
      <c r="A2026" s="166" t="s">
        <v>1238</v>
      </c>
      <c r="B2026" s="166" t="s">
        <v>1238</v>
      </c>
      <c r="C2026" s="166" t="s">
        <v>7399</v>
      </c>
      <c r="D2026" s="166" t="s">
        <v>1357</v>
      </c>
      <c r="E2026" s="166" t="s">
        <v>2524</v>
      </c>
      <c r="F2026" s="166" t="s">
        <v>366</v>
      </c>
      <c r="G2026" s="166" t="s">
        <v>2524</v>
      </c>
      <c r="H2026" s="166" t="s">
        <v>2524</v>
      </c>
      <c r="I2026" s="166" t="s">
        <v>2524</v>
      </c>
      <c r="J2026" s="166" t="s">
        <v>1751</v>
      </c>
      <c r="K2026" s="166" t="s">
        <v>1238</v>
      </c>
      <c r="L2026" s="166" t="s">
        <v>2524</v>
      </c>
      <c r="M2026" s="166">
        <v>3099926</v>
      </c>
      <c r="N2026" s="166" t="str">
        <f>_xlfn.IFNA(VLOOKUP($C2026,'20201102 Property'!C:C,1,FALSE),"FR")</f>
        <v>Commentaar HLA-DRB345</v>
      </c>
    </row>
    <row r="2027" spans="1:14" x14ac:dyDescent="0.45">
      <c r="A2027" s="166" t="s">
        <v>1258</v>
      </c>
      <c r="B2027" s="166" t="s">
        <v>1258</v>
      </c>
      <c r="C2027" s="166" t="s">
        <v>7400</v>
      </c>
      <c r="D2027" s="166" t="s">
        <v>1357</v>
      </c>
      <c r="E2027" s="166" t="s">
        <v>2524</v>
      </c>
      <c r="F2027" s="166" t="s">
        <v>366</v>
      </c>
      <c r="G2027" s="166" t="s">
        <v>2524</v>
      </c>
      <c r="H2027" s="166" t="s">
        <v>2524</v>
      </c>
      <c r="I2027" s="166" t="s">
        <v>2524</v>
      </c>
      <c r="J2027" s="166" t="s">
        <v>1663</v>
      </c>
      <c r="K2027" s="166" t="s">
        <v>1258</v>
      </c>
      <c r="L2027" s="166" t="s">
        <v>2524</v>
      </c>
      <c r="M2027" s="166">
        <v>3099353</v>
      </c>
      <c r="N2027" s="166" t="str">
        <f>_xlfn.IFNA(VLOOKUP($C2027,'20201102 Property'!C:C,1,FALSE),"FR")</f>
        <v>Genotype ambiguity HLA-A</v>
      </c>
    </row>
    <row r="2028" spans="1:14" x14ac:dyDescent="0.45">
      <c r="A2028" s="166" t="s">
        <v>1261</v>
      </c>
      <c r="B2028" s="166" t="s">
        <v>1261</v>
      </c>
      <c r="C2028" s="166" t="s">
        <v>7401</v>
      </c>
      <c r="D2028" s="166" t="s">
        <v>1357</v>
      </c>
      <c r="E2028" s="166" t="s">
        <v>2524</v>
      </c>
      <c r="F2028" s="166" t="s">
        <v>366</v>
      </c>
      <c r="G2028" s="166" t="s">
        <v>2524</v>
      </c>
      <c r="H2028" s="166" t="s">
        <v>2524</v>
      </c>
      <c r="I2028" s="166" t="s">
        <v>2524</v>
      </c>
      <c r="J2028" s="166" t="s">
        <v>1677</v>
      </c>
      <c r="K2028" s="166" t="s">
        <v>1261</v>
      </c>
      <c r="L2028" s="166" t="s">
        <v>2524</v>
      </c>
      <c r="M2028" s="166">
        <v>3099586</v>
      </c>
      <c r="N2028" s="166" t="str">
        <f>_xlfn.IFNA(VLOOKUP($C2028,'20201102 Property'!C:C,1,FALSE),"FR")</f>
        <v>Genotype ambiguity HLA-B</v>
      </c>
    </row>
    <row r="2029" spans="1:14" x14ac:dyDescent="0.45">
      <c r="A2029" s="166" t="s">
        <v>1264</v>
      </c>
      <c r="B2029" s="166" t="s">
        <v>1264</v>
      </c>
      <c r="C2029" s="166" t="s">
        <v>7402</v>
      </c>
      <c r="D2029" s="166" t="s">
        <v>1357</v>
      </c>
      <c r="E2029" s="166" t="s">
        <v>2524</v>
      </c>
      <c r="F2029" s="166" t="s">
        <v>366</v>
      </c>
      <c r="G2029" s="166" t="s">
        <v>2524</v>
      </c>
      <c r="H2029" s="166" t="s">
        <v>2524</v>
      </c>
      <c r="I2029" s="166" t="s">
        <v>2524</v>
      </c>
      <c r="J2029" s="166" t="s">
        <v>1691</v>
      </c>
      <c r="K2029" s="166" t="s">
        <v>1264</v>
      </c>
      <c r="L2029" s="166" t="s">
        <v>2524</v>
      </c>
      <c r="M2029" s="166">
        <v>3099632</v>
      </c>
      <c r="N2029" s="166" t="str">
        <f>_xlfn.IFNA(VLOOKUP($C2029,'20201102 Property'!C:C,1,FALSE),"FR")</f>
        <v>Genotype ambiguity HLA-C</v>
      </c>
    </row>
    <row r="2030" spans="1:14" x14ac:dyDescent="0.45">
      <c r="A2030" s="166" t="s">
        <v>1282</v>
      </c>
      <c r="B2030" s="166" t="s">
        <v>1282</v>
      </c>
      <c r="C2030" s="166" t="s">
        <v>7403</v>
      </c>
      <c r="D2030" s="166" t="s">
        <v>1357</v>
      </c>
      <c r="E2030" s="166" t="s">
        <v>2524</v>
      </c>
      <c r="F2030" s="166" t="s">
        <v>366</v>
      </c>
      <c r="G2030" s="166" t="s">
        <v>2524</v>
      </c>
      <c r="H2030" s="166" t="s">
        <v>2524</v>
      </c>
      <c r="I2030" s="166" t="s">
        <v>2524</v>
      </c>
      <c r="J2030" s="166" t="s">
        <v>1756</v>
      </c>
      <c r="K2030" s="166" t="s">
        <v>1282</v>
      </c>
      <c r="L2030" s="166" t="s">
        <v>2524</v>
      </c>
      <c r="M2030" s="166">
        <v>3099988</v>
      </c>
      <c r="N2030" s="166" t="str">
        <f>_xlfn.IFNA(VLOOKUP($C2030,'20201102 Property'!C:C,1,FALSE),"FR")</f>
        <v>Genotype ambiguity HLA-DPB1</v>
      </c>
    </row>
    <row r="2031" spans="1:14" x14ac:dyDescent="0.45">
      <c r="A2031" s="166" t="s">
        <v>1270</v>
      </c>
      <c r="B2031" s="166" t="s">
        <v>1270</v>
      </c>
      <c r="C2031" s="166" t="s">
        <v>7404</v>
      </c>
      <c r="D2031" s="166" t="s">
        <v>1357</v>
      </c>
      <c r="E2031" s="166" t="s">
        <v>2524</v>
      </c>
      <c r="F2031" s="166" t="s">
        <v>366</v>
      </c>
      <c r="G2031" s="166" t="s">
        <v>2524</v>
      </c>
      <c r="H2031" s="166" t="s">
        <v>2524</v>
      </c>
      <c r="I2031" s="166" t="s">
        <v>2524</v>
      </c>
      <c r="J2031" s="166" t="s">
        <v>1718</v>
      </c>
      <c r="K2031" s="166" t="s">
        <v>1270</v>
      </c>
      <c r="L2031" s="166" t="s">
        <v>2524</v>
      </c>
      <c r="M2031" s="166">
        <v>3099830</v>
      </c>
      <c r="N2031" s="166" t="str">
        <f>_xlfn.IFNA(VLOOKUP($C2031,'20201102 Property'!C:C,1,FALSE),"FR")</f>
        <v>Genotype ambiguity HLA-DQB1</v>
      </c>
    </row>
    <row r="2032" spans="1:14" x14ac:dyDescent="0.45">
      <c r="A2032" s="166" t="s">
        <v>1267</v>
      </c>
      <c r="B2032" s="166" t="s">
        <v>1267</v>
      </c>
      <c r="C2032" s="166" t="s">
        <v>7405</v>
      </c>
      <c r="D2032" s="166" t="s">
        <v>1357</v>
      </c>
      <c r="E2032" s="166" t="s">
        <v>2524</v>
      </c>
      <c r="F2032" s="166" t="s">
        <v>366</v>
      </c>
      <c r="G2032" s="166" t="s">
        <v>2524</v>
      </c>
      <c r="H2032" s="166" t="s">
        <v>2524</v>
      </c>
      <c r="I2032" s="166" t="s">
        <v>2524</v>
      </c>
      <c r="J2032" s="166" t="s">
        <v>1705</v>
      </c>
      <c r="K2032" s="166" t="s">
        <v>1267</v>
      </c>
      <c r="L2032" s="166" t="s">
        <v>2524</v>
      </c>
      <c r="M2032" s="166">
        <v>3099825</v>
      </c>
      <c r="N2032" s="166" t="str">
        <f>_xlfn.IFNA(VLOOKUP($C2032,'20201102 Property'!C:C,1,FALSE),"FR")</f>
        <v>Genotype ambiguity HLA-DRB1</v>
      </c>
    </row>
    <row r="2033" spans="1:14" x14ac:dyDescent="0.45">
      <c r="A2033" s="166" t="s">
        <v>1273</v>
      </c>
      <c r="B2033" s="166" t="s">
        <v>1273</v>
      </c>
      <c r="C2033" s="166" t="s">
        <v>7406</v>
      </c>
      <c r="D2033" s="166" t="s">
        <v>1357</v>
      </c>
      <c r="E2033" s="166" t="s">
        <v>2524</v>
      </c>
      <c r="F2033" s="166" t="s">
        <v>366</v>
      </c>
      <c r="G2033" s="166" t="s">
        <v>2524</v>
      </c>
      <c r="H2033" s="166" t="s">
        <v>2524</v>
      </c>
      <c r="I2033" s="166" t="s">
        <v>2524</v>
      </c>
      <c r="J2033" s="166" t="s">
        <v>1730</v>
      </c>
      <c r="K2033" s="166" t="s">
        <v>1273</v>
      </c>
      <c r="L2033" s="166" t="s">
        <v>2524</v>
      </c>
      <c r="M2033" s="166">
        <v>3099876</v>
      </c>
      <c r="N2033" s="166" t="str">
        <f>_xlfn.IFNA(VLOOKUP($C2033,'20201102 Property'!C:C,1,FALSE),"FR")</f>
        <v>Genotype ambiguity HLA-DRB3</v>
      </c>
    </row>
    <row r="2034" spans="1:14" x14ac:dyDescent="0.45">
      <c r="A2034" s="166" t="s">
        <v>1276</v>
      </c>
      <c r="B2034" s="166" t="s">
        <v>1276</v>
      </c>
      <c r="C2034" s="166" t="s">
        <v>7407</v>
      </c>
      <c r="D2034" s="166" t="s">
        <v>1357</v>
      </c>
      <c r="E2034" s="166" t="s">
        <v>2524</v>
      </c>
      <c r="F2034" s="166" t="s">
        <v>366</v>
      </c>
      <c r="G2034" s="166" t="s">
        <v>2524</v>
      </c>
      <c r="H2034" s="166" t="s">
        <v>2524</v>
      </c>
      <c r="I2034" s="166" t="s">
        <v>2524</v>
      </c>
      <c r="J2034" s="166" t="s">
        <v>1738</v>
      </c>
      <c r="K2034" s="166" t="s">
        <v>1276</v>
      </c>
      <c r="L2034" s="166" t="s">
        <v>2524</v>
      </c>
      <c r="M2034" s="166">
        <v>3099884</v>
      </c>
      <c r="N2034" s="166" t="str">
        <f>_xlfn.IFNA(VLOOKUP($C2034,'20201102 Property'!C:C,1,FALSE),"FR")</f>
        <v>Genotype ambiguity HLA-DRB4</v>
      </c>
    </row>
    <row r="2035" spans="1:14" x14ac:dyDescent="0.45">
      <c r="A2035" s="166" t="s">
        <v>1279</v>
      </c>
      <c r="B2035" s="166" t="s">
        <v>1279</v>
      </c>
      <c r="C2035" s="166" t="s">
        <v>7408</v>
      </c>
      <c r="D2035" s="166" t="s">
        <v>1357</v>
      </c>
      <c r="E2035" s="166" t="s">
        <v>2524</v>
      </c>
      <c r="F2035" s="166" t="s">
        <v>366</v>
      </c>
      <c r="G2035" s="166" t="s">
        <v>2524</v>
      </c>
      <c r="H2035" s="166" t="s">
        <v>2524</v>
      </c>
      <c r="I2035" s="166" t="s">
        <v>2524</v>
      </c>
      <c r="J2035" s="166" t="s">
        <v>1748</v>
      </c>
      <c r="K2035" s="166" t="s">
        <v>1279</v>
      </c>
      <c r="L2035" s="166" t="s">
        <v>2524</v>
      </c>
      <c r="M2035" s="166">
        <v>3099893</v>
      </c>
      <c r="N2035" s="166" t="str">
        <f>_xlfn.IFNA(VLOOKUP($C2035,'20201102 Property'!C:C,1,FALSE),"FR")</f>
        <v>Genotype ambiguity HLA-DRB5</v>
      </c>
    </row>
    <row r="2036" spans="1:14" hidden="1" x14ac:dyDescent="0.45">
      <c r="A2036" s="166" t="s">
        <v>2155</v>
      </c>
      <c r="B2036" s="166" t="s">
        <v>2155</v>
      </c>
      <c r="C2036" s="166" t="s">
        <v>5198</v>
      </c>
      <c r="D2036" s="166" t="s">
        <v>185</v>
      </c>
      <c r="E2036" s="166" t="s">
        <v>2524</v>
      </c>
      <c r="F2036" s="166" t="s">
        <v>2798</v>
      </c>
      <c r="G2036" s="166" t="s">
        <v>5449</v>
      </c>
      <c r="H2036" s="166" t="s">
        <v>8851</v>
      </c>
      <c r="I2036" s="166" t="s">
        <v>2524</v>
      </c>
      <c r="J2036" s="166" t="s">
        <v>3117</v>
      </c>
      <c r="K2036" s="166" t="s">
        <v>2155</v>
      </c>
      <c r="L2036" s="166" t="s">
        <v>2524</v>
      </c>
      <c r="M2036" s="166">
        <v>280245</v>
      </c>
      <c r="N2036" s="166" t="str">
        <f>_xlfn.IFNA(VLOOKUP($C2036,'20201102 Property'!C:C,1,FALSE),"FR")</f>
        <v>FR</v>
      </c>
    </row>
    <row r="2037" spans="1:14" x14ac:dyDescent="0.45">
      <c r="A2037" s="166" t="s">
        <v>3114</v>
      </c>
      <c r="B2037" s="166" t="s">
        <v>7410</v>
      </c>
      <c r="C2037" s="166" t="s">
        <v>3115</v>
      </c>
      <c r="D2037" s="166" t="s">
        <v>185</v>
      </c>
      <c r="E2037" s="166" t="s">
        <v>2524</v>
      </c>
      <c r="F2037" s="166" t="s">
        <v>2798</v>
      </c>
      <c r="G2037" s="166" t="s">
        <v>5449</v>
      </c>
      <c r="H2037" s="166" t="s">
        <v>2524</v>
      </c>
      <c r="I2037" s="166" t="s">
        <v>2524</v>
      </c>
      <c r="J2037" s="166" t="s">
        <v>3116</v>
      </c>
      <c r="K2037" s="166" t="s">
        <v>3114</v>
      </c>
      <c r="L2037" s="166" t="s">
        <v>2524</v>
      </c>
      <c r="M2037" s="166">
        <v>280249</v>
      </c>
      <c r="N2037" s="166" t="str">
        <f>_xlfn.IFNA(VLOOKUP($C2037,'20201102 Property'!C:C,1,FALSE),"FR")</f>
        <v>Scianna bepaling</v>
      </c>
    </row>
    <row r="2038" spans="1:14" x14ac:dyDescent="0.45">
      <c r="A2038" s="166" t="s">
        <v>206</v>
      </c>
      <c r="B2038" s="166" t="s">
        <v>7411</v>
      </c>
      <c r="C2038" s="166" t="s">
        <v>1544</v>
      </c>
      <c r="D2038" s="166" t="s">
        <v>185</v>
      </c>
      <c r="E2038" s="166" t="s">
        <v>2524</v>
      </c>
      <c r="F2038" s="166" t="s">
        <v>2798</v>
      </c>
      <c r="G2038" s="166" t="s">
        <v>2524</v>
      </c>
      <c r="H2038" s="166" t="s">
        <v>2524</v>
      </c>
      <c r="I2038" s="166" t="s">
        <v>2524</v>
      </c>
      <c r="J2038" s="166" t="s">
        <v>1952</v>
      </c>
      <c r="K2038" s="166" t="s">
        <v>206</v>
      </c>
      <c r="L2038" s="166" t="s">
        <v>2524</v>
      </c>
      <c r="M2038" s="166">
        <v>3099793</v>
      </c>
      <c r="N2038" s="166" t="str">
        <f>_xlfn.IFNA(VLOOKUP($C2038,'20201102 Property'!C:C,1,FALSE),"FR")</f>
        <v>Sc1 genotype (Scianna)</v>
      </c>
    </row>
    <row r="2039" spans="1:14" x14ac:dyDescent="0.45">
      <c r="A2039" s="166" t="s">
        <v>1465</v>
      </c>
      <c r="B2039" s="166" t="s">
        <v>7412</v>
      </c>
      <c r="C2039" s="166" t="s">
        <v>1545</v>
      </c>
      <c r="D2039" s="166" t="s">
        <v>185</v>
      </c>
      <c r="E2039" s="166" t="s">
        <v>2524</v>
      </c>
      <c r="F2039" s="166" t="s">
        <v>2798</v>
      </c>
      <c r="G2039" s="166" t="s">
        <v>2524</v>
      </c>
      <c r="H2039" s="166" t="s">
        <v>2524</v>
      </c>
      <c r="I2039" s="166" t="s">
        <v>2524</v>
      </c>
      <c r="J2039" s="166" t="s">
        <v>1953</v>
      </c>
      <c r="K2039" s="166" t="s">
        <v>1465</v>
      </c>
      <c r="L2039" s="166" t="s">
        <v>2524</v>
      </c>
      <c r="M2039" s="166">
        <v>3225661</v>
      </c>
      <c r="N2039" s="166" t="str">
        <f>_xlfn.IFNA(VLOOKUP($C2039,'20201102 Property'!C:C,1,FALSE),"FR")</f>
        <v>Sc1 conclusie fenotype (Scianna)</v>
      </c>
    </row>
    <row r="2040" spans="1:14" x14ac:dyDescent="0.45">
      <c r="A2040" s="166" t="s">
        <v>207</v>
      </c>
      <c r="B2040" s="166" t="s">
        <v>7413</v>
      </c>
      <c r="C2040" s="166" t="s">
        <v>5199</v>
      </c>
      <c r="D2040" s="166" t="s">
        <v>185</v>
      </c>
      <c r="E2040" s="166" t="s">
        <v>2524</v>
      </c>
      <c r="F2040" s="166" t="s">
        <v>2798</v>
      </c>
      <c r="G2040" s="166" t="s">
        <v>2524</v>
      </c>
      <c r="H2040" s="166" t="s">
        <v>2524</v>
      </c>
      <c r="I2040" s="166" t="s">
        <v>2524</v>
      </c>
      <c r="J2040" s="166" t="s">
        <v>1954</v>
      </c>
      <c r="K2040" s="166" t="s">
        <v>207</v>
      </c>
      <c r="L2040" s="166" t="s">
        <v>2524</v>
      </c>
      <c r="M2040" s="166">
        <v>3099799</v>
      </c>
      <c r="N2040" s="166" t="str">
        <f>_xlfn.IFNA(VLOOKUP($C2040,'20201102 Property'!C:C,1,FALSE),"FR")</f>
        <v>Sc2 genotype, Scianna</v>
      </c>
    </row>
    <row r="2041" spans="1:14" x14ac:dyDescent="0.45">
      <c r="A2041" s="166" t="s">
        <v>1466</v>
      </c>
      <c r="B2041" s="166" t="s">
        <v>7414</v>
      </c>
      <c r="C2041" s="166" t="s">
        <v>1546</v>
      </c>
      <c r="D2041" s="166" t="s">
        <v>185</v>
      </c>
      <c r="E2041" s="166" t="s">
        <v>2524</v>
      </c>
      <c r="F2041" s="166" t="s">
        <v>2798</v>
      </c>
      <c r="G2041" s="166" t="s">
        <v>2524</v>
      </c>
      <c r="H2041" s="166" t="s">
        <v>2524</v>
      </c>
      <c r="I2041" s="166" t="s">
        <v>2524</v>
      </c>
      <c r="J2041" s="166" t="s">
        <v>1955</v>
      </c>
      <c r="K2041" s="166" t="s">
        <v>1466</v>
      </c>
      <c r="L2041" s="166" t="s">
        <v>2524</v>
      </c>
      <c r="M2041" s="166">
        <v>3225673</v>
      </c>
      <c r="N2041" s="166" t="str">
        <f>_xlfn.IFNA(VLOOKUP($C2041,'20201102 Property'!C:C,1,FALSE),"FR")</f>
        <v>Sc2 conclusie fenotype (Scianna)</v>
      </c>
    </row>
    <row r="2042" spans="1:14" x14ac:dyDescent="0.45">
      <c r="A2042" s="166" t="s">
        <v>3679</v>
      </c>
      <c r="B2042" s="166" t="s">
        <v>3679</v>
      </c>
      <c r="C2042" s="166" t="s">
        <v>8902</v>
      </c>
      <c r="D2042" s="166" t="s">
        <v>1357</v>
      </c>
      <c r="E2042" s="166" t="s">
        <v>2524</v>
      </c>
      <c r="F2042" s="166" t="s">
        <v>366</v>
      </c>
      <c r="G2042" s="166" t="s">
        <v>2524</v>
      </c>
      <c r="H2042" s="166" t="s">
        <v>2524</v>
      </c>
      <c r="I2042" s="166" t="s">
        <v>2524</v>
      </c>
      <c r="J2042" s="166" t="s">
        <v>3680</v>
      </c>
      <c r="K2042" s="166" t="s">
        <v>3679</v>
      </c>
      <c r="L2042" s="166" t="s">
        <v>2524</v>
      </c>
      <c r="M2042" s="166">
        <v>3184653</v>
      </c>
      <c r="N2042" s="166" t="str">
        <f>_xlfn.IFNA(VLOOKUP($C2042,'20201102 Property'!C:C,1,FALSE),"FR")</f>
        <v>IH: Informatieve test met reden RIZIV terugbetaling Diagnoseregel 33 bij aanvraag andere bloedgroepen HLA: Naam gerelateerde donor</v>
      </c>
    </row>
    <row r="2043" spans="1:14" x14ac:dyDescent="0.45">
      <c r="A2043" s="166" t="s">
        <v>3698</v>
      </c>
      <c r="B2043" s="166" t="s">
        <v>3698</v>
      </c>
      <c r="C2043" s="166" t="s">
        <v>8903</v>
      </c>
      <c r="D2043" s="166" t="s">
        <v>1357</v>
      </c>
      <c r="E2043" s="166" t="s">
        <v>2524</v>
      </c>
      <c r="F2043" s="166" t="s">
        <v>366</v>
      </c>
      <c r="G2043" s="166" t="s">
        <v>2524</v>
      </c>
      <c r="H2043" s="166" t="s">
        <v>2524</v>
      </c>
      <c r="I2043" s="166" t="s">
        <v>2524</v>
      </c>
      <c r="J2043" s="166" t="s">
        <v>3699</v>
      </c>
      <c r="K2043" s="166" t="s">
        <v>3698</v>
      </c>
      <c r="L2043" s="166" t="s">
        <v>2524</v>
      </c>
      <c r="M2043" s="166">
        <v>3906573</v>
      </c>
      <c r="N2043" s="166" t="str">
        <f>_xlfn.IFNA(VLOOKUP($C2043,'20201102 Property'!C:C,1,FALSE),"FR")</f>
        <v>IH:Informatieve test UZG met planningsdatum en uur HLA: Adremanummer van gerelateerde donor</v>
      </c>
    </row>
    <row r="2044" spans="1:14" x14ac:dyDescent="0.45">
      <c r="A2044" s="166" t="s">
        <v>3681</v>
      </c>
      <c r="B2044" s="166" t="s">
        <v>3681</v>
      </c>
      <c r="C2044" s="166" t="s">
        <v>8904</v>
      </c>
      <c r="D2044" s="166" t="s">
        <v>1357</v>
      </c>
      <c r="E2044" s="166" t="s">
        <v>2524</v>
      </c>
      <c r="F2044" s="166" t="s">
        <v>366</v>
      </c>
      <c r="G2044" s="166" t="s">
        <v>2524</v>
      </c>
      <c r="H2044" s="166" t="s">
        <v>2524</v>
      </c>
      <c r="I2044" s="166" t="s">
        <v>2524</v>
      </c>
      <c r="J2044" s="166" t="s">
        <v>3682</v>
      </c>
      <c r="K2044" s="166" t="s">
        <v>3681</v>
      </c>
      <c r="L2044" s="166" t="s">
        <v>2524</v>
      </c>
      <c r="M2044" s="166">
        <v>3184658</v>
      </c>
      <c r="N2044" s="166" t="str">
        <f>_xlfn.IFNA(VLOOKUP($C2044,'20201102 Property'!C:C,1,FALSE),"FR")</f>
        <v>IH: Informatieve test met reden RIZIV terugbetaling Diagnoseregel 34 bij aanvraag onregelmatige erytrocyten antistoffen HLA: Voornaam gerelateerde donor</v>
      </c>
    </row>
    <row r="2045" spans="1:14" x14ac:dyDescent="0.45">
      <c r="A2045" s="166" t="s">
        <v>3683</v>
      </c>
      <c r="B2045" s="166" t="s">
        <v>3683</v>
      </c>
      <c r="C2045" s="166" t="s">
        <v>8905</v>
      </c>
      <c r="D2045" s="166" t="s">
        <v>1357</v>
      </c>
      <c r="E2045" s="166" t="s">
        <v>2524</v>
      </c>
      <c r="F2045" s="166" t="s">
        <v>366</v>
      </c>
      <c r="G2045" s="166" t="s">
        <v>2524</v>
      </c>
      <c r="H2045" s="166" t="s">
        <v>2524</v>
      </c>
      <c r="I2045" s="166" t="s">
        <v>2524</v>
      </c>
      <c r="J2045" s="166" t="s">
        <v>3684</v>
      </c>
      <c r="K2045" s="166" t="s">
        <v>3683</v>
      </c>
      <c r="L2045" s="166" t="s">
        <v>2524</v>
      </c>
      <c r="M2045" s="166">
        <v>3184665</v>
      </c>
      <c r="N2045" s="166" t="str">
        <f>_xlfn.IFNA(VLOOKUP($C2045,'20201102 Property'!C:C,1,FALSE),"FR")</f>
        <v>IH: Informatieve test met Indicatie bij aanvraag anti-A en anti-B HLA: Geslacht van gerelateerde donor</v>
      </c>
    </row>
    <row r="2046" spans="1:14" x14ac:dyDescent="0.45">
      <c r="A2046" s="166" t="s">
        <v>3685</v>
      </c>
      <c r="B2046" s="166" t="s">
        <v>3685</v>
      </c>
      <c r="C2046" s="166" t="s">
        <v>8906</v>
      </c>
      <c r="D2046" s="166" t="s">
        <v>1357</v>
      </c>
      <c r="E2046" s="166" t="s">
        <v>2524</v>
      </c>
      <c r="F2046" s="166" t="s">
        <v>366</v>
      </c>
      <c r="G2046" s="166" t="s">
        <v>2524</v>
      </c>
      <c r="H2046" s="166" t="s">
        <v>2524</v>
      </c>
      <c r="I2046" s="166" t="s">
        <v>2524</v>
      </c>
      <c r="J2046" s="166" t="s">
        <v>3686</v>
      </c>
      <c r="K2046" s="166" t="s">
        <v>3685</v>
      </c>
      <c r="L2046" s="166" t="s">
        <v>2524</v>
      </c>
      <c r="M2046" s="166">
        <v>3184770</v>
      </c>
      <c r="N2046" s="166" t="str">
        <f>_xlfn.IFNA(VLOOKUP($C2046,'20201102 Property'!C:C,1,FALSE),"FR")</f>
        <v>IH: Informatieve test UZG met klinische inlichtingen bij bloedaanvraag HLA: Geboortedatum van gerelateerde donor</v>
      </c>
    </row>
    <row r="2047" spans="1:14" x14ac:dyDescent="0.45">
      <c r="A2047" s="166" t="s">
        <v>3687</v>
      </c>
      <c r="B2047" s="166" t="s">
        <v>3687</v>
      </c>
      <c r="C2047" s="166" t="s">
        <v>8907</v>
      </c>
      <c r="D2047" s="166" t="s">
        <v>1357</v>
      </c>
      <c r="E2047" s="166" t="s">
        <v>2524</v>
      </c>
      <c r="F2047" s="166" t="s">
        <v>366</v>
      </c>
      <c r="G2047" s="166" t="s">
        <v>2524</v>
      </c>
      <c r="H2047" s="166" t="s">
        <v>2524</v>
      </c>
      <c r="I2047" s="166" t="s">
        <v>2524</v>
      </c>
      <c r="J2047" s="166" t="s">
        <v>3688</v>
      </c>
      <c r="K2047" s="166" t="s">
        <v>3687</v>
      </c>
      <c r="L2047" s="166" t="s">
        <v>2524</v>
      </c>
      <c r="M2047" s="166">
        <v>3184716</v>
      </c>
      <c r="N2047" s="166" t="str">
        <f>_xlfn.IFNA(VLOOKUP($C2047,'20201102 Property'!C:C,1,FALSE),"FR")</f>
        <v>IH: Informatieve test UZG met tel.nr. aanvragende arts HLA: Rijksregisternummer van gerelateerde donor</v>
      </c>
    </row>
    <row r="2048" spans="1:14" x14ac:dyDescent="0.45">
      <c r="A2048" s="166" t="s">
        <v>3689</v>
      </c>
      <c r="B2048" s="166" t="s">
        <v>3689</v>
      </c>
      <c r="C2048" s="166" t="s">
        <v>8908</v>
      </c>
      <c r="D2048" s="166" t="s">
        <v>1357</v>
      </c>
      <c r="E2048" s="166" t="s">
        <v>2524</v>
      </c>
      <c r="F2048" s="166" t="s">
        <v>366</v>
      </c>
      <c r="G2048" s="166" t="s">
        <v>2524</v>
      </c>
      <c r="H2048" s="166" t="s">
        <v>2524</v>
      </c>
      <c r="I2048" s="166" t="s">
        <v>2524</v>
      </c>
      <c r="J2048" s="166" t="s">
        <v>3690</v>
      </c>
      <c r="K2048" s="166" t="s">
        <v>3689</v>
      </c>
      <c r="L2048" s="166" t="s">
        <v>2524</v>
      </c>
      <c r="M2048" s="166">
        <v>3184743</v>
      </c>
      <c r="N2048" s="166" t="str">
        <f>_xlfn.IFNA(VLOOKUP($C2048,'20201102 Property'!C:C,1,FALSE),"FR")</f>
        <v xml:space="preserve">IH: Informatieve test UZG met bestemming bloedproducten </v>
      </c>
    </row>
    <row r="2049" spans="1:14" x14ac:dyDescent="0.45">
      <c r="A2049" s="166" t="s">
        <v>3691</v>
      </c>
      <c r="B2049" s="166" t="s">
        <v>3691</v>
      </c>
      <c r="C2049" s="166" t="s">
        <v>8909</v>
      </c>
      <c r="D2049" s="166" t="s">
        <v>1357</v>
      </c>
      <c r="E2049" s="166" t="s">
        <v>2524</v>
      </c>
      <c r="F2049" s="166" t="s">
        <v>366</v>
      </c>
      <c r="G2049" s="166" t="s">
        <v>2524</v>
      </c>
      <c r="H2049" s="166" t="s">
        <v>2524</v>
      </c>
      <c r="I2049" s="166" t="s">
        <v>2524</v>
      </c>
      <c r="J2049" s="166" t="s">
        <v>3692</v>
      </c>
      <c r="K2049" s="166" t="s">
        <v>3691</v>
      </c>
      <c r="L2049" s="166" t="s">
        <v>2524</v>
      </c>
      <c r="M2049" s="166">
        <v>3337267</v>
      </c>
      <c r="N2049" s="166" t="str">
        <f>_xlfn.IFNA(VLOOKUP($C2049,'20201102 Property'!C:C,1,FALSE),"FR")</f>
        <v xml:space="preserve">IH: Informatieve test UZG met aangevraagde speciale bloedgroepen </v>
      </c>
    </row>
    <row r="2050" spans="1:14" x14ac:dyDescent="0.45">
      <c r="A2050" s="166" t="s">
        <v>3693</v>
      </c>
      <c r="B2050" s="166" t="s">
        <v>3693</v>
      </c>
      <c r="C2050" s="166" t="s">
        <v>3694</v>
      </c>
      <c r="D2050" s="166" t="s">
        <v>1357</v>
      </c>
      <c r="E2050" s="166" t="s">
        <v>2524</v>
      </c>
      <c r="F2050" s="166" t="s">
        <v>366</v>
      </c>
      <c r="G2050" s="166" t="s">
        <v>2524</v>
      </c>
      <c r="H2050" s="166" t="s">
        <v>2524</v>
      </c>
      <c r="I2050" s="166" t="s">
        <v>2524</v>
      </c>
      <c r="J2050" s="166" t="s">
        <v>3695</v>
      </c>
      <c r="K2050" s="166" t="s">
        <v>3693</v>
      </c>
      <c r="L2050" s="166" t="s">
        <v>2524</v>
      </c>
      <c r="M2050" s="166">
        <v>3184738</v>
      </c>
      <c r="N2050" s="166" t="str">
        <f>_xlfn.IFNA(VLOOKUP($C2050,'20201102 Property'!C:C,1,FALSE),"FR")</f>
        <v>Informatieve test UZG Type en screen aangevraagd</v>
      </c>
    </row>
    <row r="2051" spans="1:14" x14ac:dyDescent="0.45">
      <c r="A2051" s="166" t="s">
        <v>3696</v>
      </c>
      <c r="B2051" s="166" t="s">
        <v>3696</v>
      </c>
      <c r="C2051" s="166" t="s">
        <v>8910</v>
      </c>
      <c r="D2051" s="166" t="s">
        <v>1357</v>
      </c>
      <c r="E2051" s="166" t="s">
        <v>2524</v>
      </c>
      <c r="F2051" s="166" t="s">
        <v>366</v>
      </c>
      <c r="G2051" s="166" t="s">
        <v>2524</v>
      </c>
      <c r="H2051" s="166" t="s">
        <v>2524</v>
      </c>
      <c r="I2051" s="166" t="s">
        <v>2524</v>
      </c>
      <c r="J2051" s="166" t="s">
        <v>3697</v>
      </c>
      <c r="K2051" s="166" t="s">
        <v>3696</v>
      </c>
      <c r="L2051" s="166" t="s">
        <v>2524</v>
      </c>
      <c r="M2051" s="166">
        <v>3184722</v>
      </c>
      <c r="N2051" s="166" t="str">
        <f>_xlfn.IFNA(VLOOKUP($C2051,'20201102 Property'!C:C,1,FALSE),"FR")</f>
        <v>IH: Informatieve test UZG: speciale levering HLA: PIN code van relatie</v>
      </c>
    </row>
    <row r="2052" spans="1:14" x14ac:dyDescent="0.45">
      <c r="A2052" s="166" t="s">
        <v>218</v>
      </c>
      <c r="B2052" s="166" t="s">
        <v>7415</v>
      </c>
      <c r="C2052" s="166" t="s">
        <v>1569</v>
      </c>
      <c r="D2052" s="166" t="s">
        <v>185</v>
      </c>
      <c r="E2052" s="166" t="s">
        <v>2524</v>
      </c>
      <c r="F2052" s="166" t="s">
        <v>2798</v>
      </c>
      <c r="G2052" s="166" t="s">
        <v>2524</v>
      </c>
      <c r="H2052" s="166" t="s">
        <v>2524</v>
      </c>
      <c r="I2052" s="166" t="s">
        <v>2524</v>
      </c>
      <c r="J2052" s="166" t="s">
        <v>1978</v>
      </c>
      <c r="K2052" s="166" t="s">
        <v>218</v>
      </c>
      <c r="L2052" s="166" t="s">
        <v>2524</v>
      </c>
      <c r="M2052" s="166">
        <v>3100128</v>
      </c>
      <c r="N2052" s="166" t="str">
        <f>_xlfn.IFNA(VLOOKUP($C2052,'20201102 Property'!C:C,1,FALSE),"FR")</f>
        <v>Sl1 genotype (Knops)</v>
      </c>
    </row>
    <row r="2053" spans="1:14" x14ac:dyDescent="0.45">
      <c r="A2053" s="166" t="s">
        <v>1480</v>
      </c>
      <c r="B2053" s="166" t="s">
        <v>7416</v>
      </c>
      <c r="C2053" s="166" t="s">
        <v>1570</v>
      </c>
      <c r="D2053" s="166" t="s">
        <v>185</v>
      </c>
      <c r="E2053" s="166" t="s">
        <v>2524</v>
      </c>
      <c r="F2053" s="166" t="s">
        <v>2798</v>
      </c>
      <c r="G2053" s="166" t="s">
        <v>2524</v>
      </c>
      <c r="H2053" s="166" t="s">
        <v>2524</v>
      </c>
      <c r="I2053" s="166" t="s">
        <v>2524</v>
      </c>
      <c r="J2053" s="166" t="s">
        <v>1979</v>
      </c>
      <c r="K2053" s="166" t="s">
        <v>1480</v>
      </c>
      <c r="L2053" s="166" t="s">
        <v>2524</v>
      </c>
      <c r="M2053" s="166">
        <v>3225815</v>
      </c>
      <c r="N2053" s="166" t="str">
        <f>_xlfn.IFNA(VLOOKUP($C2053,'20201102 Property'!C:C,1,FALSE),"FR")</f>
        <v>Sl1 conclusie fenotype (Knops)</v>
      </c>
    </row>
    <row r="2054" spans="1:14" x14ac:dyDescent="0.45">
      <c r="A2054" s="166" t="s">
        <v>219</v>
      </c>
      <c r="B2054" s="166" t="s">
        <v>7417</v>
      </c>
      <c r="C2054" s="166" t="s">
        <v>1571</v>
      </c>
      <c r="D2054" s="166" t="s">
        <v>185</v>
      </c>
      <c r="E2054" s="166" t="s">
        <v>2524</v>
      </c>
      <c r="F2054" s="166" t="s">
        <v>2798</v>
      </c>
      <c r="G2054" s="166" t="s">
        <v>2524</v>
      </c>
      <c r="H2054" s="166" t="s">
        <v>2524</v>
      </c>
      <c r="I2054" s="166" t="s">
        <v>2524</v>
      </c>
      <c r="J2054" s="166" t="s">
        <v>1980</v>
      </c>
      <c r="K2054" s="166" t="s">
        <v>219</v>
      </c>
      <c r="L2054" s="166" t="s">
        <v>2524</v>
      </c>
      <c r="M2054" s="166">
        <v>3100134</v>
      </c>
      <c r="N2054" s="166" t="str">
        <f>_xlfn.IFNA(VLOOKUP($C2054,'20201102 Property'!C:C,1,FALSE),"FR")</f>
        <v>Sl2 genotype (Knops)</v>
      </c>
    </row>
    <row r="2055" spans="1:14" x14ac:dyDescent="0.45">
      <c r="A2055" s="166" t="s">
        <v>1481</v>
      </c>
      <c r="B2055" s="166" t="s">
        <v>7418</v>
      </c>
      <c r="C2055" s="166" t="s">
        <v>1572</v>
      </c>
      <c r="D2055" s="166" t="s">
        <v>185</v>
      </c>
      <c r="E2055" s="166" t="s">
        <v>2524</v>
      </c>
      <c r="F2055" s="166" t="s">
        <v>2798</v>
      </c>
      <c r="G2055" s="166" t="s">
        <v>2524</v>
      </c>
      <c r="H2055" s="166" t="s">
        <v>2524</v>
      </c>
      <c r="I2055" s="166" t="s">
        <v>2524</v>
      </c>
      <c r="J2055" s="166" t="s">
        <v>1981</v>
      </c>
      <c r="K2055" s="166" t="s">
        <v>1481</v>
      </c>
      <c r="L2055" s="166" t="s">
        <v>2524</v>
      </c>
      <c r="M2055" s="166">
        <v>3225820</v>
      </c>
      <c r="N2055" s="166" t="str">
        <f>_xlfn.IFNA(VLOOKUP($C2055,'20201102 Property'!C:C,1,FALSE),"FR")</f>
        <v>Sl2 conclusie fenotype (Knops)</v>
      </c>
    </row>
    <row r="2056" spans="1:14" x14ac:dyDescent="0.45">
      <c r="A2056" s="166" t="s">
        <v>5200</v>
      </c>
      <c r="B2056" s="166" t="s">
        <v>5200</v>
      </c>
      <c r="C2056" s="166" t="s">
        <v>7419</v>
      </c>
      <c r="D2056" s="166" t="s">
        <v>185</v>
      </c>
      <c r="E2056" s="166" t="s">
        <v>2524</v>
      </c>
      <c r="F2056" s="166" t="s">
        <v>366</v>
      </c>
      <c r="G2056" s="166" t="s">
        <v>2524</v>
      </c>
      <c r="H2056" s="166" t="s">
        <v>2524</v>
      </c>
      <c r="I2056" s="166" t="s">
        <v>2524</v>
      </c>
      <c r="J2056" s="166" t="s">
        <v>2524</v>
      </c>
      <c r="K2056" s="166" t="s">
        <v>7420</v>
      </c>
      <c r="L2056" s="166" t="s">
        <v>2524</v>
      </c>
      <c r="M2056" s="166">
        <v>5580</v>
      </c>
      <c r="N2056" s="166" t="str">
        <f>_xlfn.IFNA(VLOOKUP($C2056,'20201102 Property'!C:C,1,FALSE),"FR")</f>
        <v>Getitreerde antistofspecificiteit 2</v>
      </c>
    </row>
    <row r="2057" spans="1:14" x14ac:dyDescent="0.45">
      <c r="A2057" s="166" t="s">
        <v>5201</v>
      </c>
      <c r="B2057" s="166" t="s">
        <v>5201</v>
      </c>
      <c r="C2057" s="166" t="s">
        <v>7421</v>
      </c>
      <c r="D2057" s="166" t="s">
        <v>185</v>
      </c>
      <c r="E2057" s="166" t="s">
        <v>2524</v>
      </c>
      <c r="F2057" s="166" t="s">
        <v>366</v>
      </c>
      <c r="G2057" s="166" t="s">
        <v>2524</v>
      </c>
      <c r="H2057" s="166" t="s">
        <v>2524</v>
      </c>
      <c r="I2057" s="166" t="s">
        <v>2524</v>
      </c>
      <c r="J2057" s="166" t="s">
        <v>2524</v>
      </c>
      <c r="K2057" s="166" t="s">
        <v>7422</v>
      </c>
      <c r="L2057" s="166" t="s">
        <v>2524</v>
      </c>
      <c r="M2057" s="166">
        <v>5583</v>
      </c>
      <c r="N2057" s="166" t="str">
        <f>_xlfn.IFNA(VLOOKUP($C2057,'20201102 Property'!C:C,1,FALSE),"FR")</f>
        <v>Getitreerde antistofspecificiteit 3</v>
      </c>
    </row>
    <row r="2058" spans="1:14" x14ac:dyDescent="0.45">
      <c r="A2058" s="166" t="s">
        <v>5202</v>
      </c>
      <c r="B2058" s="166" t="s">
        <v>5202</v>
      </c>
      <c r="C2058" s="166" t="s">
        <v>7423</v>
      </c>
      <c r="D2058" s="166" t="s">
        <v>185</v>
      </c>
      <c r="E2058" s="166" t="s">
        <v>2524</v>
      </c>
      <c r="F2058" s="166" t="s">
        <v>366</v>
      </c>
      <c r="G2058" s="166" t="s">
        <v>2524</v>
      </c>
      <c r="H2058" s="166" t="s">
        <v>2524</v>
      </c>
      <c r="I2058" s="166" t="s">
        <v>2524</v>
      </c>
      <c r="J2058" s="166" t="s">
        <v>2524</v>
      </c>
      <c r="K2058" s="166" t="s">
        <v>5202</v>
      </c>
      <c r="L2058" s="166" t="s">
        <v>2524</v>
      </c>
      <c r="M2058" s="166">
        <v>145479</v>
      </c>
      <c r="N2058" s="166" t="str">
        <f>_xlfn.IFNA(VLOOKUP($C2058,'20201102 Property'!C:C,1,FALSE),"FR")</f>
        <v>Getitreerde antistofspecificiteit 4</v>
      </c>
    </row>
    <row r="2059" spans="1:14" x14ac:dyDescent="0.45">
      <c r="A2059" s="166" t="s">
        <v>5203</v>
      </c>
      <c r="B2059" s="166" t="s">
        <v>5203</v>
      </c>
      <c r="C2059" s="166" t="s">
        <v>7424</v>
      </c>
      <c r="D2059" s="166" t="s">
        <v>185</v>
      </c>
      <c r="E2059" s="166" t="s">
        <v>2524</v>
      </c>
      <c r="F2059" s="166" t="s">
        <v>366</v>
      </c>
      <c r="G2059" s="166" t="s">
        <v>2524</v>
      </c>
      <c r="H2059" s="166" t="s">
        <v>2524</v>
      </c>
      <c r="I2059" s="166" t="s">
        <v>2524</v>
      </c>
      <c r="J2059" s="166" t="s">
        <v>2524</v>
      </c>
      <c r="K2059" s="166" t="s">
        <v>5203</v>
      </c>
      <c r="L2059" s="166" t="s">
        <v>2524</v>
      </c>
      <c r="M2059" s="166">
        <v>145483</v>
      </c>
      <c r="N2059" s="166" t="str">
        <f>_xlfn.IFNA(VLOOKUP($C2059,'20201102 Property'!C:C,1,FALSE),"FR")</f>
        <v>Getitreerde antistofspecificiteit 5</v>
      </c>
    </row>
    <row r="2060" spans="1:14" x14ac:dyDescent="0.45">
      <c r="A2060" s="166" t="s">
        <v>5204</v>
      </c>
      <c r="B2060" s="166" t="s">
        <v>5204</v>
      </c>
      <c r="C2060" s="166" t="s">
        <v>7425</v>
      </c>
      <c r="D2060" s="166" t="s">
        <v>185</v>
      </c>
      <c r="E2060" s="166" t="s">
        <v>2524</v>
      </c>
      <c r="F2060" s="166" t="s">
        <v>366</v>
      </c>
      <c r="G2060" s="166" t="s">
        <v>2524</v>
      </c>
      <c r="H2060" s="166" t="s">
        <v>2524</v>
      </c>
      <c r="I2060" s="166" t="s">
        <v>2524</v>
      </c>
      <c r="J2060" s="166" t="s">
        <v>2524</v>
      </c>
      <c r="K2060" s="166" t="s">
        <v>5204</v>
      </c>
      <c r="L2060" s="166" t="s">
        <v>2524</v>
      </c>
      <c r="M2060" s="166">
        <v>145487</v>
      </c>
      <c r="N2060" s="166" t="str">
        <f>_xlfn.IFNA(VLOOKUP($C2060,'20201102 Property'!C:C,1,FALSE),"FR")</f>
        <v>Getitreerde antistofspecificiteit 6</v>
      </c>
    </row>
    <row r="2061" spans="1:14" x14ac:dyDescent="0.45">
      <c r="A2061" s="166" t="s">
        <v>5205</v>
      </c>
      <c r="B2061" s="166" t="s">
        <v>5205</v>
      </c>
      <c r="C2061" s="166" t="s">
        <v>7426</v>
      </c>
      <c r="D2061" s="166" t="s">
        <v>185</v>
      </c>
      <c r="E2061" s="166" t="s">
        <v>2524</v>
      </c>
      <c r="F2061" s="166" t="s">
        <v>366</v>
      </c>
      <c r="G2061" s="166" t="s">
        <v>2524</v>
      </c>
      <c r="H2061" s="166" t="s">
        <v>2524</v>
      </c>
      <c r="I2061" s="166" t="s">
        <v>2524</v>
      </c>
      <c r="J2061" s="166" t="s">
        <v>2524</v>
      </c>
      <c r="K2061" s="166" t="s">
        <v>5205</v>
      </c>
      <c r="L2061" s="166" t="s">
        <v>2524</v>
      </c>
      <c r="M2061" s="166">
        <v>145491</v>
      </c>
      <c r="N2061" s="166" t="str">
        <f>_xlfn.IFNA(VLOOKUP($C2061,'20201102 Property'!C:C,1,FALSE),"FR")</f>
        <v>Getitreerde antistofspecificiteit 7</v>
      </c>
    </row>
    <row r="2062" spans="1:14" x14ac:dyDescent="0.45">
      <c r="A2062" s="166" t="s">
        <v>8076</v>
      </c>
      <c r="B2062" s="166" t="s">
        <v>8432</v>
      </c>
      <c r="C2062" s="166" t="s">
        <v>8017</v>
      </c>
      <c r="D2062" s="166" t="s">
        <v>185</v>
      </c>
      <c r="E2062" s="166" t="s">
        <v>2524</v>
      </c>
      <c r="F2062" s="166" t="s">
        <v>2798</v>
      </c>
      <c r="G2062" s="166" t="s">
        <v>2524</v>
      </c>
      <c r="H2062" s="166" t="s">
        <v>2524</v>
      </c>
      <c r="I2062" s="166" t="s">
        <v>2524</v>
      </c>
      <c r="J2062" s="166" t="s">
        <v>8042</v>
      </c>
      <c r="K2062" s="166" t="s">
        <v>8076</v>
      </c>
      <c r="L2062" s="166" t="s">
        <v>2524</v>
      </c>
      <c r="M2062" s="166">
        <v>7344119</v>
      </c>
      <c r="N2062" s="166" t="str">
        <f>_xlfn.IFNA(VLOOKUP($C2062,'20201102 Property'!C:C,1,FALSE),"FR")</f>
        <v>DSA HLA-ABC1</v>
      </c>
    </row>
    <row r="2063" spans="1:14" x14ac:dyDescent="0.45">
      <c r="A2063" s="166" t="s">
        <v>8087</v>
      </c>
      <c r="B2063" s="166" t="s">
        <v>8433</v>
      </c>
      <c r="C2063" s="166" t="s">
        <v>8019</v>
      </c>
      <c r="D2063" s="166" t="s">
        <v>185</v>
      </c>
      <c r="E2063" s="166" t="s">
        <v>2524</v>
      </c>
      <c r="F2063" s="166" t="s">
        <v>2798</v>
      </c>
      <c r="G2063" s="166" t="s">
        <v>2524</v>
      </c>
      <c r="H2063" s="166" t="s">
        <v>2524</v>
      </c>
      <c r="I2063" s="166" t="s">
        <v>2524</v>
      </c>
      <c r="J2063" s="166" t="s">
        <v>8044</v>
      </c>
      <c r="K2063" s="166" t="s">
        <v>8087</v>
      </c>
      <c r="L2063" s="166" t="s">
        <v>2524</v>
      </c>
      <c r="M2063" s="166">
        <v>7344128</v>
      </c>
      <c r="N2063" s="166" t="str">
        <f>_xlfn.IFNA(VLOOKUP($C2063,'20201102 Property'!C:C,1,FALSE),"FR")</f>
        <v>DSA HLA-ABC2</v>
      </c>
    </row>
    <row r="2064" spans="1:14" x14ac:dyDescent="0.45">
      <c r="A2064" s="166" t="s">
        <v>8010</v>
      </c>
      <c r="B2064" s="166" t="s">
        <v>8434</v>
      </c>
      <c r="C2064" s="166" t="s">
        <v>8021</v>
      </c>
      <c r="D2064" s="166" t="s">
        <v>185</v>
      </c>
      <c r="E2064" s="166" t="s">
        <v>2524</v>
      </c>
      <c r="F2064" s="166" t="s">
        <v>2798</v>
      </c>
      <c r="G2064" s="166" t="s">
        <v>2524</v>
      </c>
      <c r="H2064" s="166" t="s">
        <v>2524</v>
      </c>
      <c r="I2064" s="166" t="s">
        <v>2524</v>
      </c>
      <c r="J2064" s="166" t="s">
        <v>8046</v>
      </c>
      <c r="K2064" s="166" t="s">
        <v>8010</v>
      </c>
      <c r="L2064" s="166" t="s">
        <v>2524</v>
      </c>
      <c r="M2064" s="166">
        <v>7344135</v>
      </c>
      <c r="N2064" s="166" t="str">
        <f>_xlfn.IFNA(VLOOKUP($C2064,'20201102 Property'!C:C,1,FALSE),"FR")</f>
        <v>DSA HLA-ABC3</v>
      </c>
    </row>
    <row r="2065" spans="1:14" x14ac:dyDescent="0.45">
      <c r="A2065" s="166" t="s">
        <v>8011</v>
      </c>
      <c r="B2065" s="166" t="s">
        <v>8435</v>
      </c>
      <c r="C2065" s="166" t="s">
        <v>8023</v>
      </c>
      <c r="D2065" s="166" t="s">
        <v>185</v>
      </c>
      <c r="E2065" s="166" t="s">
        <v>2524</v>
      </c>
      <c r="F2065" s="166" t="s">
        <v>2798</v>
      </c>
      <c r="G2065" s="166" t="s">
        <v>2524</v>
      </c>
      <c r="H2065" s="166" t="s">
        <v>2524</v>
      </c>
      <c r="I2065" s="166" t="s">
        <v>2524</v>
      </c>
      <c r="J2065" s="166" t="s">
        <v>8048</v>
      </c>
      <c r="K2065" s="166" t="s">
        <v>8011</v>
      </c>
      <c r="L2065" s="166" t="s">
        <v>2524</v>
      </c>
      <c r="M2065" s="166">
        <v>7344140</v>
      </c>
      <c r="N2065" s="166" t="str">
        <f>_xlfn.IFNA(VLOOKUP($C2065,'20201102 Property'!C:C,1,FALSE),"FR")</f>
        <v>DSA HLA-ABC4</v>
      </c>
    </row>
    <row r="2066" spans="1:14" x14ac:dyDescent="0.45">
      <c r="A2066" s="166" t="s">
        <v>8012</v>
      </c>
      <c r="B2066" s="166" t="s">
        <v>8436</v>
      </c>
      <c r="C2066" s="166" t="s">
        <v>8025</v>
      </c>
      <c r="D2066" s="166" t="s">
        <v>185</v>
      </c>
      <c r="E2066" s="166" t="s">
        <v>2524</v>
      </c>
      <c r="F2066" s="166" t="s">
        <v>2798</v>
      </c>
      <c r="G2066" s="166" t="s">
        <v>2524</v>
      </c>
      <c r="H2066" s="166" t="s">
        <v>2524</v>
      </c>
      <c r="I2066" s="166" t="s">
        <v>2524</v>
      </c>
      <c r="J2066" s="166" t="s">
        <v>8050</v>
      </c>
      <c r="K2066" s="166" t="s">
        <v>8012</v>
      </c>
      <c r="L2066" s="166" t="s">
        <v>2524</v>
      </c>
      <c r="M2066" s="166">
        <v>7344146</v>
      </c>
      <c r="N2066" s="166" t="str">
        <f>_xlfn.IFNA(VLOOKUP($C2066,'20201102 Property'!C:C,1,FALSE),"FR")</f>
        <v>DSA HLA-ABC5</v>
      </c>
    </row>
    <row r="2067" spans="1:14" x14ac:dyDescent="0.45">
      <c r="A2067" s="166" t="s">
        <v>8014</v>
      </c>
      <c r="B2067" s="166" t="s">
        <v>8437</v>
      </c>
      <c r="C2067" s="166" t="s">
        <v>8027</v>
      </c>
      <c r="D2067" s="166" t="s">
        <v>185</v>
      </c>
      <c r="E2067" s="166" t="s">
        <v>2524</v>
      </c>
      <c r="F2067" s="166" t="s">
        <v>2798</v>
      </c>
      <c r="G2067" s="166" t="s">
        <v>2524</v>
      </c>
      <c r="H2067" s="166" t="s">
        <v>2524</v>
      </c>
      <c r="I2067" s="166" t="s">
        <v>2524</v>
      </c>
      <c r="J2067" s="166" t="s">
        <v>8052</v>
      </c>
      <c r="K2067" s="166" t="s">
        <v>8014</v>
      </c>
      <c r="L2067" s="166" t="s">
        <v>2524</v>
      </c>
      <c r="M2067" s="166">
        <v>7344153</v>
      </c>
      <c r="N2067" s="166" t="str">
        <f>_xlfn.IFNA(VLOOKUP($C2067,'20201102 Property'!C:C,1,FALSE),"FR")</f>
        <v>DSA HLA-ABC6</v>
      </c>
    </row>
    <row r="2068" spans="1:14" x14ac:dyDescent="0.45">
      <c r="A2068" s="166" t="s">
        <v>8069</v>
      </c>
      <c r="B2068" s="166" t="s">
        <v>8069</v>
      </c>
      <c r="C2068" s="166" t="s">
        <v>8029</v>
      </c>
      <c r="D2068" s="166" t="s">
        <v>185</v>
      </c>
      <c r="E2068" s="166" t="s">
        <v>2524</v>
      </c>
      <c r="F2068" s="166" t="s">
        <v>2798</v>
      </c>
      <c r="G2068" s="166" t="s">
        <v>2524</v>
      </c>
      <c r="H2068" s="166" t="s">
        <v>2524</v>
      </c>
      <c r="I2068" s="166" t="s">
        <v>2524</v>
      </c>
      <c r="J2068" s="166" t="s">
        <v>8055</v>
      </c>
      <c r="K2068" s="166" t="s">
        <v>8069</v>
      </c>
      <c r="L2068" s="166" t="s">
        <v>2524</v>
      </c>
      <c r="M2068" s="166">
        <v>7345040</v>
      </c>
      <c r="N2068" s="166" t="str">
        <f>_xlfn.IFNA(VLOOKUP($C2068,'20201102 Property'!C:C,1,FALSE),"FR")</f>
        <v>DSA HLA-DRDQDP1</v>
      </c>
    </row>
    <row r="2069" spans="1:14" x14ac:dyDescent="0.45">
      <c r="A2069" s="166" t="s">
        <v>8070</v>
      </c>
      <c r="B2069" s="166" t="s">
        <v>8070</v>
      </c>
      <c r="C2069" s="166" t="s">
        <v>8031</v>
      </c>
      <c r="D2069" s="166" t="s">
        <v>185</v>
      </c>
      <c r="E2069" s="166" t="s">
        <v>2524</v>
      </c>
      <c r="F2069" s="166" t="s">
        <v>2798</v>
      </c>
      <c r="G2069" s="166" t="s">
        <v>2524</v>
      </c>
      <c r="H2069" s="166" t="s">
        <v>2524</v>
      </c>
      <c r="I2069" s="166" t="s">
        <v>2524</v>
      </c>
      <c r="J2069" s="166" t="s">
        <v>8057</v>
      </c>
      <c r="K2069" s="166" t="s">
        <v>8070</v>
      </c>
      <c r="L2069" s="166" t="s">
        <v>2524</v>
      </c>
      <c r="M2069" s="166">
        <v>7345062</v>
      </c>
      <c r="N2069" s="166" t="str">
        <f>_xlfn.IFNA(VLOOKUP($C2069,'20201102 Property'!C:C,1,FALSE),"FR")</f>
        <v>DSA HLA-DRDQDP2</v>
      </c>
    </row>
    <row r="2070" spans="1:14" x14ac:dyDescent="0.45">
      <c r="A2070" s="166" t="s">
        <v>8071</v>
      </c>
      <c r="B2070" s="166" t="s">
        <v>8071</v>
      </c>
      <c r="C2070" s="166" t="s">
        <v>8033</v>
      </c>
      <c r="D2070" s="166" t="s">
        <v>185</v>
      </c>
      <c r="E2070" s="166" t="s">
        <v>2524</v>
      </c>
      <c r="F2070" s="166" t="s">
        <v>2798</v>
      </c>
      <c r="G2070" s="166" t="s">
        <v>2524</v>
      </c>
      <c r="H2070" s="166" t="s">
        <v>2524</v>
      </c>
      <c r="I2070" s="166" t="s">
        <v>2524</v>
      </c>
      <c r="J2070" s="166" t="s">
        <v>8059</v>
      </c>
      <c r="K2070" s="166" t="s">
        <v>8071</v>
      </c>
      <c r="L2070" s="166" t="s">
        <v>2524</v>
      </c>
      <c r="M2070" s="166">
        <v>7345074</v>
      </c>
      <c r="N2070" s="166" t="str">
        <f>_xlfn.IFNA(VLOOKUP($C2070,'20201102 Property'!C:C,1,FALSE),"FR")</f>
        <v>DSA HLA-DRDQDP3</v>
      </c>
    </row>
    <row r="2071" spans="1:14" x14ac:dyDescent="0.45">
      <c r="A2071" s="166" t="s">
        <v>8072</v>
      </c>
      <c r="B2071" s="166" t="s">
        <v>8072</v>
      </c>
      <c r="C2071" s="166" t="s">
        <v>8035</v>
      </c>
      <c r="D2071" s="166" t="s">
        <v>185</v>
      </c>
      <c r="E2071" s="166" t="s">
        <v>2524</v>
      </c>
      <c r="F2071" s="166" t="s">
        <v>2798</v>
      </c>
      <c r="G2071" s="166" t="s">
        <v>2524</v>
      </c>
      <c r="H2071" s="166" t="s">
        <v>2524</v>
      </c>
      <c r="I2071" s="166" t="s">
        <v>2524</v>
      </c>
      <c r="J2071" s="166" t="s">
        <v>8061</v>
      </c>
      <c r="K2071" s="166" t="s">
        <v>8072</v>
      </c>
      <c r="L2071" s="166" t="s">
        <v>2524</v>
      </c>
      <c r="M2071" s="166">
        <v>7345090</v>
      </c>
      <c r="N2071" s="166" t="str">
        <f>_xlfn.IFNA(VLOOKUP($C2071,'20201102 Property'!C:C,1,FALSE),"FR")</f>
        <v>DSA HLA-DRDQDP4</v>
      </c>
    </row>
    <row r="2072" spans="1:14" x14ac:dyDescent="0.45">
      <c r="A2072" s="166" t="s">
        <v>8073</v>
      </c>
      <c r="B2072" s="166" t="s">
        <v>8073</v>
      </c>
      <c r="C2072" s="166" t="s">
        <v>8037</v>
      </c>
      <c r="D2072" s="166" t="s">
        <v>185</v>
      </c>
      <c r="E2072" s="166" t="s">
        <v>2524</v>
      </c>
      <c r="F2072" s="166" t="s">
        <v>2798</v>
      </c>
      <c r="G2072" s="166" t="s">
        <v>2524</v>
      </c>
      <c r="H2072" s="166" t="s">
        <v>2524</v>
      </c>
      <c r="I2072" s="166" t="s">
        <v>2524</v>
      </c>
      <c r="J2072" s="166" t="s">
        <v>8063</v>
      </c>
      <c r="K2072" s="166" t="s">
        <v>8073</v>
      </c>
      <c r="L2072" s="166" t="s">
        <v>2524</v>
      </c>
      <c r="M2072" s="166">
        <v>7345098</v>
      </c>
      <c r="N2072" s="166" t="str">
        <f>_xlfn.IFNA(VLOOKUP($C2072,'20201102 Property'!C:C,1,FALSE),"FR")</f>
        <v>DSA HLA-DRDQDP5</v>
      </c>
    </row>
    <row r="2073" spans="1:14" x14ac:dyDescent="0.45">
      <c r="A2073" s="166" t="s">
        <v>8074</v>
      </c>
      <c r="B2073" s="166" t="s">
        <v>8438</v>
      </c>
      <c r="C2073" s="166" t="s">
        <v>8039</v>
      </c>
      <c r="D2073" s="166" t="s">
        <v>185</v>
      </c>
      <c r="E2073" s="166" t="s">
        <v>2524</v>
      </c>
      <c r="F2073" s="166" t="s">
        <v>2798</v>
      </c>
      <c r="G2073" s="166" t="s">
        <v>2524</v>
      </c>
      <c r="H2073" s="166" t="s">
        <v>2524</v>
      </c>
      <c r="I2073" s="166" t="s">
        <v>2524</v>
      </c>
      <c r="J2073" s="166" t="s">
        <v>8065</v>
      </c>
      <c r="K2073" s="166" t="s">
        <v>8074</v>
      </c>
      <c r="L2073" s="166" t="s">
        <v>2524</v>
      </c>
      <c r="M2073" s="166">
        <v>7345109</v>
      </c>
      <c r="N2073" s="166" t="str">
        <f>_xlfn.IFNA(VLOOKUP($C2073,'20201102 Property'!C:C,1,FALSE),"FR")</f>
        <v>DSA HLA-DRDQDP6</v>
      </c>
    </row>
    <row r="2074" spans="1:14" x14ac:dyDescent="0.45">
      <c r="A2074" s="166" t="s">
        <v>5206</v>
      </c>
      <c r="B2074" s="166" t="s">
        <v>5206</v>
      </c>
      <c r="C2074" s="166" t="s">
        <v>166</v>
      </c>
      <c r="D2074" s="166" t="s">
        <v>185</v>
      </c>
      <c r="E2074" s="166" t="s">
        <v>2524</v>
      </c>
      <c r="F2074" s="166" t="s">
        <v>366</v>
      </c>
      <c r="G2074" s="166" t="s">
        <v>2524</v>
      </c>
      <c r="H2074" s="166" t="s">
        <v>2524</v>
      </c>
      <c r="I2074" s="166" t="s">
        <v>2524</v>
      </c>
      <c r="J2074" s="166" t="s">
        <v>2524</v>
      </c>
      <c r="K2074" s="166" t="s">
        <v>5206</v>
      </c>
      <c r="L2074" s="166" t="s">
        <v>2524</v>
      </c>
      <c r="M2074" s="166">
        <v>4202</v>
      </c>
      <c r="N2074" s="166" t="str">
        <f>_xlfn.IFNA(VLOOKUP($C2074,'20201102 Property'!C:C,1,FALSE),"FR")</f>
        <v>Specificiteit</v>
      </c>
    </row>
    <row r="2075" spans="1:14" x14ac:dyDescent="0.45">
      <c r="A2075" s="166" t="s">
        <v>150</v>
      </c>
      <c r="B2075" s="166" t="s">
        <v>150</v>
      </c>
      <c r="C2075" s="166" t="s">
        <v>7427</v>
      </c>
      <c r="D2075" s="166" t="s">
        <v>1357</v>
      </c>
      <c r="E2075" s="166" t="s">
        <v>2524</v>
      </c>
      <c r="F2075" s="166" t="s">
        <v>366</v>
      </c>
      <c r="G2075" s="166" t="s">
        <v>2524</v>
      </c>
      <c r="H2075" s="166" t="s">
        <v>2524</v>
      </c>
      <c r="I2075" s="166" t="s">
        <v>2524</v>
      </c>
      <c r="J2075" s="166" t="s">
        <v>1784</v>
      </c>
      <c r="K2075" s="166" t="s">
        <v>150</v>
      </c>
      <c r="L2075" s="166" t="s">
        <v>2524</v>
      </c>
      <c r="M2075" s="166">
        <v>1511917</v>
      </c>
      <c r="N2075" s="166" t="str">
        <f>_xlfn.IFNA(VLOOKUP($C2075,'20201102 Property'!C:C,1,FALSE),"FR")</f>
        <v>Anti-HLA klasse I ID</v>
      </c>
    </row>
    <row r="2076" spans="1:14" x14ac:dyDescent="0.45">
      <c r="A2076" s="166" t="s">
        <v>2234</v>
      </c>
      <c r="B2076" s="166" t="s">
        <v>2234</v>
      </c>
      <c r="C2076" s="166" t="s">
        <v>8911</v>
      </c>
      <c r="D2076" s="166" t="s">
        <v>1357</v>
      </c>
      <c r="E2076" s="166" t="s">
        <v>2524</v>
      </c>
      <c r="F2076" s="166" t="s">
        <v>366</v>
      </c>
      <c r="G2076" s="166" t="s">
        <v>2524</v>
      </c>
      <c r="H2076" s="166" t="s">
        <v>2524</v>
      </c>
      <c r="I2076" s="166" t="s">
        <v>2524</v>
      </c>
      <c r="J2076" s="166" t="s">
        <v>1786</v>
      </c>
      <c r="K2076" s="166" t="s">
        <v>2234</v>
      </c>
      <c r="L2076" s="166" t="s">
        <v>2524</v>
      </c>
      <c r="M2076" s="166">
        <v>1511945</v>
      </c>
      <c r="N2076" s="166" t="str">
        <f>_xlfn.IFNA(VLOOKUP($C2076,'20201102 Property'!C:C,1,FALSE),"FR")</f>
        <v xml:space="preserve">Anti-HLA klasse II ID </v>
      </c>
    </row>
    <row r="2077" spans="1:14" x14ac:dyDescent="0.45">
      <c r="A2077" s="166" t="s">
        <v>227</v>
      </c>
      <c r="B2077" s="166" t="s">
        <v>166</v>
      </c>
      <c r="C2077" s="166" t="s">
        <v>7428</v>
      </c>
      <c r="D2077" s="166" t="s">
        <v>185</v>
      </c>
      <c r="E2077" s="166" t="s">
        <v>2524</v>
      </c>
      <c r="F2077" s="166" t="s">
        <v>366</v>
      </c>
      <c r="G2077" s="166" t="s">
        <v>404</v>
      </c>
      <c r="H2077" s="166" t="s">
        <v>2524</v>
      </c>
      <c r="I2077" s="166" t="s">
        <v>2524</v>
      </c>
      <c r="J2077" s="166" t="s">
        <v>1813</v>
      </c>
      <c r="K2077" s="166" t="s">
        <v>227</v>
      </c>
      <c r="L2077" s="166" t="s">
        <v>2524</v>
      </c>
      <c r="M2077" s="166">
        <v>1713</v>
      </c>
      <c r="N2077" s="166" t="str">
        <f>_xlfn.IFNA(VLOOKUP($C2077,'20201102 Property'!C:C,1,FALSE),"FR")</f>
        <v>ID anti-HLA-Klasse I (cytotox.)</v>
      </c>
    </row>
    <row r="2078" spans="1:14" x14ac:dyDescent="0.45">
      <c r="A2078" s="166" t="s">
        <v>5207</v>
      </c>
      <c r="B2078" s="166" t="s">
        <v>7429</v>
      </c>
      <c r="C2078" s="166" t="s">
        <v>7430</v>
      </c>
      <c r="D2078" s="166" t="s">
        <v>185</v>
      </c>
      <c r="E2078" s="166" t="s">
        <v>2524</v>
      </c>
      <c r="F2078" s="166" t="s">
        <v>366</v>
      </c>
      <c r="G2078" s="166" t="s">
        <v>404</v>
      </c>
      <c r="H2078" s="166" t="s">
        <v>2524</v>
      </c>
      <c r="I2078" s="166" t="s">
        <v>2524</v>
      </c>
      <c r="J2078" s="166" t="s">
        <v>2524</v>
      </c>
      <c r="K2078" s="166" t="s">
        <v>5207</v>
      </c>
      <c r="L2078" s="166" t="s">
        <v>2524</v>
      </c>
      <c r="M2078" s="166">
        <v>1512465</v>
      </c>
      <c r="N2078" s="166" t="str">
        <f>_xlfn.IFNA(VLOOKUP($C2078,'20201102 Property'!C:C,1,FALSE),"FR")</f>
        <v>Specificiteit van cytotoxische antistofffen QC.</v>
      </c>
    </row>
    <row r="2079" spans="1:14" x14ac:dyDescent="0.45">
      <c r="A2079" s="166" t="s">
        <v>5208</v>
      </c>
      <c r="B2079" s="166" t="s">
        <v>5208</v>
      </c>
      <c r="C2079" s="166" t="s">
        <v>7431</v>
      </c>
      <c r="D2079" s="166" t="s">
        <v>185</v>
      </c>
      <c r="E2079" s="166" t="s">
        <v>2524</v>
      </c>
      <c r="F2079" s="166" t="s">
        <v>366</v>
      </c>
      <c r="G2079" s="166" t="s">
        <v>404</v>
      </c>
      <c r="H2079" s="166" t="s">
        <v>2524</v>
      </c>
      <c r="I2079" s="166" t="s">
        <v>2524</v>
      </c>
      <c r="J2079" s="166" t="s">
        <v>2524</v>
      </c>
      <c r="K2079" s="166" t="s">
        <v>5208</v>
      </c>
      <c r="L2079" s="166" t="s">
        <v>2524</v>
      </c>
      <c r="M2079" s="166">
        <v>1710</v>
      </c>
      <c r="N2079" s="166" t="str">
        <f>_xlfn.IFNA(VLOOKUP($C2079,'20201102 Property'!C:C,1,FALSE),"FR")</f>
        <v xml:space="preserve">Specificiteit </v>
      </c>
    </row>
    <row r="2080" spans="1:14" x14ac:dyDescent="0.45">
      <c r="A2080" s="166" t="s">
        <v>2221</v>
      </c>
      <c r="B2080" s="166" t="s">
        <v>7432</v>
      </c>
      <c r="C2080" s="166" t="s">
        <v>7433</v>
      </c>
      <c r="D2080" s="166" t="s">
        <v>185</v>
      </c>
      <c r="E2080" s="166" t="s">
        <v>2524</v>
      </c>
      <c r="F2080" s="166" t="s">
        <v>366</v>
      </c>
      <c r="G2080" s="166" t="s">
        <v>404</v>
      </c>
      <c r="H2080" s="166" t="s">
        <v>2524</v>
      </c>
      <c r="I2080" s="166" t="s">
        <v>2524</v>
      </c>
      <c r="J2080" s="166" t="s">
        <v>2524</v>
      </c>
      <c r="K2080" s="166" t="s">
        <v>2221</v>
      </c>
      <c r="L2080" s="166" t="s">
        <v>2524</v>
      </c>
      <c r="M2080" s="166">
        <v>26704</v>
      </c>
      <c r="N2080" s="166" t="str">
        <f>_xlfn.IFNA(VLOOKUP($C2080,'20201102 Property'!C:C,1,FALSE),"FR")</f>
        <v>Spec.HLA-DR/DQ antistoffen (Solid phase)</v>
      </c>
    </row>
    <row r="2081" spans="1:14" x14ac:dyDescent="0.45">
      <c r="A2081" s="166" t="s">
        <v>5209</v>
      </c>
      <c r="B2081" s="166" t="s">
        <v>2524</v>
      </c>
      <c r="C2081" s="166" t="s">
        <v>7434</v>
      </c>
      <c r="D2081" s="166" t="s">
        <v>1357</v>
      </c>
      <c r="E2081" s="166" t="s">
        <v>2524</v>
      </c>
      <c r="F2081" s="166" t="s">
        <v>366</v>
      </c>
      <c r="G2081" s="166" t="s">
        <v>404</v>
      </c>
      <c r="H2081" s="166" t="s">
        <v>2524</v>
      </c>
      <c r="I2081" s="166" t="s">
        <v>2524</v>
      </c>
      <c r="J2081" s="166" t="s">
        <v>2524</v>
      </c>
      <c r="K2081" s="166" t="s">
        <v>5209</v>
      </c>
      <c r="L2081" s="166" t="s">
        <v>2524</v>
      </c>
      <c r="M2081" s="166">
        <v>26709</v>
      </c>
      <c r="N2081" s="166" t="str">
        <f>_xlfn.IFNA(VLOOKUP($C2081,'20201102 Property'!C:C,1,FALSE),"FR")</f>
        <v>Intrerpretatie</v>
      </c>
    </row>
    <row r="2082" spans="1:14" x14ac:dyDescent="0.45">
      <c r="A2082" s="166" t="s">
        <v>2220</v>
      </c>
      <c r="B2082" s="166" t="s">
        <v>7435</v>
      </c>
      <c r="C2082" s="166" t="s">
        <v>7436</v>
      </c>
      <c r="D2082" s="166" t="s">
        <v>185</v>
      </c>
      <c r="E2082" s="166" t="s">
        <v>2524</v>
      </c>
      <c r="F2082" s="166" t="s">
        <v>366</v>
      </c>
      <c r="G2082" s="166" t="s">
        <v>404</v>
      </c>
      <c r="H2082" s="166" t="s">
        <v>2524</v>
      </c>
      <c r="I2082" s="166" t="s">
        <v>2524</v>
      </c>
      <c r="J2082" s="166" t="s">
        <v>2524</v>
      </c>
      <c r="K2082" s="166" t="s">
        <v>2220</v>
      </c>
      <c r="L2082" s="166" t="s">
        <v>2524</v>
      </c>
      <c r="M2082" s="166">
        <v>26700</v>
      </c>
      <c r="N2082" s="166" t="str">
        <f>_xlfn.IFNA(VLOOKUP($C2082,'20201102 Property'!C:C,1,FALSE),"FR")</f>
        <v>Spec. HLA-ABCw antistoffen (solid phase)</v>
      </c>
    </row>
    <row r="2083" spans="1:14" hidden="1" x14ac:dyDescent="0.45">
      <c r="A2083" s="166" t="s">
        <v>2192</v>
      </c>
      <c r="B2083" s="166" t="s">
        <v>3366</v>
      </c>
      <c r="C2083" s="166" t="s">
        <v>5210</v>
      </c>
      <c r="D2083" s="166" t="s">
        <v>185</v>
      </c>
      <c r="E2083" s="166" t="s">
        <v>2524</v>
      </c>
      <c r="F2083" s="166" t="s">
        <v>2798</v>
      </c>
      <c r="G2083" s="166" t="s">
        <v>404</v>
      </c>
      <c r="H2083" s="166" t="s">
        <v>8851</v>
      </c>
      <c r="I2083" s="166" t="s">
        <v>2524</v>
      </c>
      <c r="J2083" s="166" t="s">
        <v>3367</v>
      </c>
      <c r="K2083" s="166" t="s">
        <v>2192</v>
      </c>
      <c r="L2083" s="166" t="s">
        <v>2524</v>
      </c>
      <c r="M2083" s="166">
        <v>4143</v>
      </c>
      <c r="N2083" s="166" t="str">
        <f>_xlfn.IFNA(VLOOKUP($C2083,'20201102 Property'!C:C,1,FALSE),"FR")</f>
        <v>FR</v>
      </c>
    </row>
    <row r="2084" spans="1:14" hidden="1" x14ac:dyDescent="0.45">
      <c r="A2084" s="166" t="s">
        <v>163</v>
      </c>
      <c r="B2084" s="166" t="s">
        <v>166</v>
      </c>
      <c r="C2084" s="166" t="s">
        <v>5211</v>
      </c>
      <c r="D2084" s="166" t="s">
        <v>185</v>
      </c>
      <c r="E2084" s="166" t="s">
        <v>2524</v>
      </c>
      <c r="F2084" s="166" t="s">
        <v>366</v>
      </c>
      <c r="G2084" s="166" t="s">
        <v>404</v>
      </c>
      <c r="H2084" s="166" t="s">
        <v>8852</v>
      </c>
      <c r="I2084" s="166" t="s">
        <v>8852</v>
      </c>
      <c r="J2084" s="166" t="s">
        <v>1831</v>
      </c>
      <c r="K2084" s="166" t="s">
        <v>163</v>
      </c>
      <c r="L2084" s="166" t="s">
        <v>2524</v>
      </c>
      <c r="M2084" s="166">
        <v>1624</v>
      </c>
      <c r="N2084" s="166" t="str">
        <f>_xlfn.IFNA(VLOOKUP($C2084,'20201102 Property'!C:C,1,FALSE),"FR")</f>
        <v>FR</v>
      </c>
    </row>
    <row r="2085" spans="1:14" x14ac:dyDescent="0.45">
      <c r="A2085" s="166" t="s">
        <v>5212</v>
      </c>
      <c r="B2085" s="166" t="s">
        <v>5212</v>
      </c>
      <c r="C2085" s="166" t="s">
        <v>7437</v>
      </c>
      <c r="D2085" s="166" t="s">
        <v>185</v>
      </c>
      <c r="E2085" s="166" t="s">
        <v>2524</v>
      </c>
      <c r="F2085" s="166" t="s">
        <v>366</v>
      </c>
      <c r="G2085" s="166" t="s">
        <v>2524</v>
      </c>
      <c r="H2085" s="166" t="s">
        <v>2524</v>
      </c>
      <c r="I2085" s="166" t="s">
        <v>2524</v>
      </c>
      <c r="J2085" s="166" t="s">
        <v>2524</v>
      </c>
      <c r="K2085" s="166" t="s">
        <v>7438</v>
      </c>
      <c r="L2085" s="166" t="s">
        <v>2524</v>
      </c>
      <c r="M2085" s="166">
        <v>4055</v>
      </c>
      <c r="N2085" s="166" t="str">
        <f>_xlfn.IFNA(VLOOKUP($C2085,'20201102 Property'!C:C,1,FALSE),"FR")</f>
        <v>Getitreerde antistofspecificiteit</v>
      </c>
    </row>
    <row r="2086" spans="1:14" x14ac:dyDescent="0.45">
      <c r="A2086" s="166" t="s">
        <v>3436</v>
      </c>
      <c r="B2086" s="166" t="s">
        <v>3437</v>
      </c>
      <c r="C2086" s="166" t="s">
        <v>3437</v>
      </c>
      <c r="D2086" s="166" t="s">
        <v>1357</v>
      </c>
      <c r="E2086" s="166" t="s">
        <v>2524</v>
      </c>
      <c r="F2086" s="166" t="s">
        <v>366</v>
      </c>
      <c r="G2086" s="166" t="s">
        <v>2524</v>
      </c>
      <c r="H2086" s="166" t="s">
        <v>2524</v>
      </c>
      <c r="I2086" s="166" t="s">
        <v>2524</v>
      </c>
      <c r="J2086" s="166" t="s">
        <v>3438</v>
      </c>
      <c r="K2086" s="166" t="s">
        <v>3436</v>
      </c>
      <c r="L2086" s="166" t="s">
        <v>2524</v>
      </c>
      <c r="M2086" s="166">
        <v>2576269</v>
      </c>
      <c r="N2086" s="166" t="str">
        <f>_xlfn.IFNA(VLOOKUP($C2086,'20201102 Property'!C:C,1,FALSE),"FR")</f>
        <v>Speciale vereisten</v>
      </c>
    </row>
    <row r="2087" spans="1:14" x14ac:dyDescent="0.45">
      <c r="A2087" s="166" t="s">
        <v>5213</v>
      </c>
      <c r="B2087" s="166" t="s">
        <v>5213</v>
      </c>
      <c r="C2087" s="166" t="s">
        <v>7439</v>
      </c>
      <c r="D2087" s="166" t="s">
        <v>185</v>
      </c>
      <c r="E2087" s="166" t="s">
        <v>2524</v>
      </c>
      <c r="F2087" s="166" t="s">
        <v>366</v>
      </c>
      <c r="G2087" s="166" t="s">
        <v>404</v>
      </c>
      <c r="H2087" s="166" t="s">
        <v>2524</v>
      </c>
      <c r="I2087" s="166" t="s">
        <v>2524</v>
      </c>
      <c r="J2087" s="166" t="s">
        <v>2524</v>
      </c>
      <c r="K2087" s="166" t="s">
        <v>5213</v>
      </c>
      <c r="L2087" s="166" t="s">
        <v>2524</v>
      </c>
      <c r="M2087" s="166">
        <v>6458</v>
      </c>
      <c r="N2087" s="166" t="str">
        <f>_xlfn.IFNA(VLOOKUP($C2087,'20201102 Property'!C:C,1,FALSE),"FR")</f>
        <v>Specificiteit</v>
      </c>
    </row>
    <row r="2088" spans="1:14" x14ac:dyDescent="0.45">
      <c r="A2088" s="166" t="s">
        <v>5214</v>
      </c>
      <c r="B2088" s="166" t="s">
        <v>7440</v>
      </c>
      <c r="C2088" s="166" t="s">
        <v>7441</v>
      </c>
      <c r="D2088" s="166" t="s">
        <v>185</v>
      </c>
      <c r="E2088" s="166" t="s">
        <v>2524</v>
      </c>
      <c r="F2088" s="166" t="s">
        <v>366</v>
      </c>
      <c r="G2088" s="166" t="s">
        <v>2524</v>
      </c>
      <c r="H2088" s="166" t="s">
        <v>2524</v>
      </c>
      <c r="I2088" s="166" t="s">
        <v>2524</v>
      </c>
      <c r="J2088" s="166" t="s">
        <v>2524</v>
      </c>
      <c r="K2088" s="166" t="s">
        <v>5214</v>
      </c>
      <c r="L2088" s="166" t="s">
        <v>2524</v>
      </c>
      <c r="M2088" s="166">
        <v>60157</v>
      </c>
      <c r="N2088" s="166" t="str">
        <f>_xlfn.IFNA(VLOOKUP($C2088,'20201102 Property'!C:C,1,FALSE),"FR")</f>
        <v>Alles stopzetten</v>
      </c>
    </row>
    <row r="2089" spans="1:14" x14ac:dyDescent="0.45">
      <c r="A2089" s="166" t="s">
        <v>5215</v>
      </c>
      <c r="B2089" s="166" t="s">
        <v>5215</v>
      </c>
      <c r="C2089" s="166" t="s">
        <v>7442</v>
      </c>
      <c r="D2089" s="166" t="s">
        <v>1357</v>
      </c>
      <c r="E2089" s="166" t="s">
        <v>2524</v>
      </c>
      <c r="F2089" s="166" t="s">
        <v>366</v>
      </c>
      <c r="G2089" s="166" t="s">
        <v>2524</v>
      </c>
      <c r="H2089" s="166" t="s">
        <v>2524</v>
      </c>
      <c r="I2089" s="166" t="s">
        <v>2524</v>
      </c>
      <c r="J2089" s="166" t="s">
        <v>2524</v>
      </c>
      <c r="K2089" s="166" t="s">
        <v>5215</v>
      </c>
      <c r="L2089" s="166" t="s">
        <v>2524</v>
      </c>
      <c r="M2089" s="166">
        <v>3527546</v>
      </c>
      <c r="N2089" s="166" t="str">
        <f>_xlfn.IFNA(VLOOKUP($C2089,'20201102 Property'!C:C,1,FALSE),"FR")</f>
        <v>Reagens STV</v>
      </c>
    </row>
    <row r="2090" spans="1:14" hidden="1" x14ac:dyDescent="0.45">
      <c r="A2090" s="166" t="s">
        <v>133</v>
      </c>
      <c r="B2090" s="166" t="s">
        <v>7443</v>
      </c>
      <c r="C2090" s="166" t="s">
        <v>5197</v>
      </c>
      <c r="D2090" s="166" t="s">
        <v>185</v>
      </c>
      <c r="E2090" s="166" t="s">
        <v>2524</v>
      </c>
      <c r="F2090" s="166" t="s">
        <v>2798</v>
      </c>
      <c r="G2090" s="166" t="s">
        <v>102</v>
      </c>
      <c r="H2090" s="166" t="s">
        <v>8852</v>
      </c>
      <c r="I2090" s="166" t="s">
        <v>2524</v>
      </c>
      <c r="J2090" s="166" t="s">
        <v>1910</v>
      </c>
      <c r="K2090" s="166" t="s">
        <v>133</v>
      </c>
      <c r="L2090" s="166" t="s">
        <v>2524</v>
      </c>
      <c r="M2090" s="166">
        <v>1477987</v>
      </c>
      <c r="N2090" s="166" t="str">
        <f>_xlfn.IFNA(VLOOKUP($C2090,'20201102 Property'!C:C,1,FALSE),"FR")</f>
        <v>FR</v>
      </c>
    </row>
    <row r="2091" spans="1:14" hidden="1" x14ac:dyDescent="0.45">
      <c r="A2091" s="166" t="s">
        <v>1417</v>
      </c>
      <c r="B2091" s="166" t="s">
        <v>7444</v>
      </c>
      <c r="C2091" s="166" t="s">
        <v>5197</v>
      </c>
      <c r="D2091" s="166" t="s">
        <v>185</v>
      </c>
      <c r="E2091" s="166" t="s">
        <v>2524</v>
      </c>
      <c r="F2091" s="166" t="s">
        <v>2798</v>
      </c>
      <c r="G2091" s="166" t="s">
        <v>102</v>
      </c>
      <c r="H2091" s="166" t="s">
        <v>8852</v>
      </c>
      <c r="I2091" s="166" t="s">
        <v>2524</v>
      </c>
      <c r="J2091" s="166" t="s">
        <v>1911</v>
      </c>
      <c r="K2091" s="166" t="s">
        <v>1417</v>
      </c>
      <c r="L2091" s="166" t="s">
        <v>2524</v>
      </c>
      <c r="M2091" s="166">
        <v>3222519</v>
      </c>
      <c r="N2091" s="166" t="str">
        <f>_xlfn.IFNA(VLOOKUP($C2091,'20201102 Property'!C:C,1,FALSE),"FR")</f>
        <v>FR</v>
      </c>
    </row>
    <row r="2092" spans="1:14" x14ac:dyDescent="0.45">
      <c r="A2092" s="166" t="s">
        <v>1434</v>
      </c>
      <c r="B2092" s="166" t="s">
        <v>7445</v>
      </c>
      <c r="C2092" s="166" t="s">
        <v>1574</v>
      </c>
      <c r="D2092" s="166" t="s">
        <v>185</v>
      </c>
      <c r="E2092" s="166" t="s">
        <v>2524</v>
      </c>
      <c r="F2092" s="166" t="s">
        <v>2798</v>
      </c>
      <c r="G2092" s="166" t="s">
        <v>2524</v>
      </c>
      <c r="H2092" s="166" t="s">
        <v>2524</v>
      </c>
      <c r="I2092" s="166" t="s">
        <v>2524</v>
      </c>
      <c r="J2092" s="166" t="s">
        <v>1883</v>
      </c>
      <c r="K2092" s="166" t="s">
        <v>1434</v>
      </c>
      <c r="L2092" s="166" t="s">
        <v>2524</v>
      </c>
      <c r="M2092" s="166">
        <v>3222269</v>
      </c>
      <c r="N2092" s="166" t="str">
        <f>_xlfn.IFNA(VLOOKUP($C2092,'20201102 Property'!C:C,1,FALSE),"FR")</f>
        <v>s STAT conclusie fenotype (MNS)</v>
      </c>
    </row>
    <row r="2093" spans="1:14" x14ac:dyDescent="0.45">
      <c r="A2093" s="166" t="s">
        <v>1427</v>
      </c>
      <c r="B2093" s="166" t="s">
        <v>7446</v>
      </c>
      <c r="C2093" s="166" t="s">
        <v>7447</v>
      </c>
      <c r="D2093" s="166" t="s">
        <v>185</v>
      </c>
      <c r="E2093" s="166" t="s">
        <v>2524</v>
      </c>
      <c r="F2093" s="166" t="s">
        <v>2798</v>
      </c>
      <c r="G2093" s="166" t="s">
        <v>2524</v>
      </c>
      <c r="H2093" s="166" t="s">
        <v>2524</v>
      </c>
      <c r="I2093" s="166" t="s">
        <v>2524</v>
      </c>
      <c r="J2093" s="166" t="s">
        <v>1882</v>
      </c>
      <c r="K2093" s="166" t="s">
        <v>1427</v>
      </c>
      <c r="L2093" s="166" t="s">
        <v>2524</v>
      </c>
      <c r="M2093" s="166">
        <v>3222274</v>
      </c>
      <c r="N2093" s="166" t="str">
        <f>_xlfn.IFNA(VLOOKUP($C2093,'20201102 Property'!C:C,1,FALSE),"FR")</f>
        <v>s STAT bep. genotype (MNS)</v>
      </c>
    </row>
    <row r="2094" spans="1:14" x14ac:dyDescent="0.45">
      <c r="A2094" s="166" t="s">
        <v>2992</v>
      </c>
      <c r="B2094" s="166" t="s">
        <v>7448</v>
      </c>
      <c r="C2094" s="166" t="s">
        <v>2993</v>
      </c>
      <c r="D2094" s="166" t="s">
        <v>185</v>
      </c>
      <c r="E2094" s="166" t="s">
        <v>2524</v>
      </c>
      <c r="F2094" s="166" t="s">
        <v>2798</v>
      </c>
      <c r="G2094" s="166" t="s">
        <v>5449</v>
      </c>
      <c r="H2094" s="166" t="s">
        <v>2524</v>
      </c>
      <c r="I2094" s="166" t="s">
        <v>2524</v>
      </c>
      <c r="J2094" s="166" t="s">
        <v>2995</v>
      </c>
      <c r="K2094" s="166" t="s">
        <v>2991</v>
      </c>
      <c r="L2094" s="166" t="s">
        <v>2524</v>
      </c>
      <c r="M2094" s="166">
        <v>3287</v>
      </c>
      <c r="N2094" s="166" t="str">
        <f>_xlfn.IFNA(VLOOKUP($C2094,'20201102 Property'!C:C,1,FALSE),"FR")</f>
        <v>S bepaling</v>
      </c>
    </row>
    <row r="2095" spans="1:14" hidden="1" x14ac:dyDescent="0.45">
      <c r="A2095" s="166" t="s">
        <v>2162</v>
      </c>
      <c r="B2095" s="166" t="s">
        <v>7449</v>
      </c>
      <c r="C2095" s="166" t="s">
        <v>5216</v>
      </c>
      <c r="D2095" s="166" t="s">
        <v>185</v>
      </c>
      <c r="E2095" s="166" t="s">
        <v>2524</v>
      </c>
      <c r="F2095" s="166" t="s">
        <v>2798</v>
      </c>
      <c r="G2095" s="166" t="s">
        <v>5449</v>
      </c>
      <c r="H2095" s="166" t="s">
        <v>8851</v>
      </c>
      <c r="I2095" s="166" t="s">
        <v>2524</v>
      </c>
      <c r="J2095" s="166" t="s">
        <v>3154</v>
      </c>
      <c r="K2095" s="166" t="s">
        <v>2162</v>
      </c>
      <c r="L2095" s="166" t="s">
        <v>2524</v>
      </c>
      <c r="M2095" s="166">
        <v>30855</v>
      </c>
      <c r="N2095" s="166" t="str">
        <f>_xlfn.IFNA(VLOOKUP($C2095,'20201102 Property'!C:C,1,FALSE),"FR")</f>
        <v>FR</v>
      </c>
    </row>
    <row r="2096" spans="1:14" x14ac:dyDescent="0.45">
      <c r="A2096" s="166" t="s">
        <v>5217</v>
      </c>
      <c r="B2096" s="166" t="s">
        <v>5217</v>
      </c>
      <c r="C2096" s="166" t="s">
        <v>7808</v>
      </c>
      <c r="D2096" s="166" t="s">
        <v>1357</v>
      </c>
      <c r="E2096" s="166" t="s">
        <v>2524</v>
      </c>
      <c r="F2096" s="166" t="s">
        <v>366</v>
      </c>
      <c r="G2096" s="166" t="s">
        <v>2524</v>
      </c>
      <c r="H2096" s="166" t="s">
        <v>2524</v>
      </c>
      <c r="I2096" s="166" t="s">
        <v>2524</v>
      </c>
      <c r="J2096" s="166" t="s">
        <v>2524</v>
      </c>
      <c r="K2096" s="166" t="s">
        <v>5217</v>
      </c>
      <c r="L2096" s="166" t="s">
        <v>2524</v>
      </c>
      <c r="M2096" s="166">
        <v>5186945</v>
      </c>
      <c r="N2096" s="166" t="str">
        <f>_xlfn.IFNA(VLOOKUP($C2096,'20201102 Property'!C:C,1,FALSE),"FR")</f>
        <v>Reagens SSO TAQ</v>
      </c>
    </row>
    <row r="2097" spans="1:14" hidden="1" x14ac:dyDescent="0.45">
      <c r="A2097" s="166" t="s">
        <v>2849</v>
      </c>
      <c r="B2097" s="166" t="s">
        <v>2849</v>
      </c>
      <c r="C2097" s="166" t="s">
        <v>8938</v>
      </c>
      <c r="D2097" s="166" t="s">
        <v>185</v>
      </c>
      <c r="E2097" s="166" t="s">
        <v>2524</v>
      </c>
      <c r="F2097" s="166" t="s">
        <v>2798</v>
      </c>
      <c r="G2097" s="166" t="s">
        <v>2524</v>
      </c>
      <c r="H2097" s="166" t="s">
        <v>2524</v>
      </c>
      <c r="I2097" s="166" t="s">
        <v>2524</v>
      </c>
      <c r="J2097" s="166" t="s">
        <v>2851</v>
      </c>
      <c r="K2097" s="166" t="s">
        <v>2849</v>
      </c>
      <c r="L2097" s="166" t="s">
        <v>2524</v>
      </c>
      <c r="M2097" s="166">
        <v>5182758</v>
      </c>
      <c r="N2097" s="166" t="str">
        <f>_xlfn.IFNA(VLOOKUP($C2097,'20201102 Property'!C:C,1,FALSE),"FR")</f>
        <v>FR</v>
      </c>
    </row>
    <row r="2098" spans="1:14" hidden="1" x14ac:dyDescent="0.45">
      <c r="A2098" s="166" t="s">
        <v>2194</v>
      </c>
      <c r="B2098" s="166" t="s">
        <v>7452</v>
      </c>
      <c r="C2098" s="166" t="s">
        <v>5218</v>
      </c>
      <c r="D2098" s="166" t="s">
        <v>185</v>
      </c>
      <c r="E2098" s="166" t="s">
        <v>2524</v>
      </c>
      <c r="F2098" s="166" t="s">
        <v>2798</v>
      </c>
      <c r="G2098" s="166" t="s">
        <v>2524</v>
      </c>
      <c r="H2098" s="166" t="s">
        <v>8851</v>
      </c>
      <c r="I2098" s="166" t="s">
        <v>2524</v>
      </c>
      <c r="J2098" s="166" t="s">
        <v>3373</v>
      </c>
      <c r="K2098" s="166" t="s">
        <v>3371</v>
      </c>
      <c r="L2098" s="166" t="s">
        <v>2524</v>
      </c>
      <c r="M2098" s="166">
        <v>2169550</v>
      </c>
      <c r="N2098" s="166" t="str">
        <f>_xlfn.IFNA(VLOOKUP($C2098,'20201102 Property'!C:C,1,FALSE),"FR")</f>
        <v>FR</v>
      </c>
    </row>
    <row r="2099" spans="1:14" hidden="1" x14ac:dyDescent="0.45">
      <c r="A2099" s="166" t="s">
        <v>2178</v>
      </c>
      <c r="B2099" s="166" t="s">
        <v>7453</v>
      </c>
      <c r="C2099" s="166" t="s">
        <v>5219</v>
      </c>
      <c r="D2099" s="166" t="s">
        <v>1246</v>
      </c>
      <c r="F2099" s="166" t="s">
        <v>366</v>
      </c>
      <c r="G2099" s="166" t="s">
        <v>2524</v>
      </c>
      <c r="H2099" s="166" t="s">
        <v>2524</v>
      </c>
      <c r="I2099" s="166" t="s">
        <v>2524</v>
      </c>
      <c r="J2099" s="166" t="s">
        <v>2524</v>
      </c>
      <c r="K2099" s="166" t="s">
        <v>2178</v>
      </c>
      <c r="L2099" s="166" t="s">
        <v>2524</v>
      </c>
      <c r="M2099" s="166">
        <v>4046</v>
      </c>
      <c r="N2099" s="166" t="str">
        <f>_xlfn.IFNA(VLOOKUP($C2099,'20201102 Property'!C:C,1,FALSE),"FR")</f>
        <v>FR</v>
      </c>
    </row>
    <row r="2100" spans="1:14" x14ac:dyDescent="0.45">
      <c r="A2100" s="166" t="s">
        <v>380</v>
      </c>
      <c r="B2100" s="166" t="s">
        <v>7455</v>
      </c>
      <c r="C2100" s="166" t="s">
        <v>7456</v>
      </c>
      <c r="D2100" s="166" t="s">
        <v>185</v>
      </c>
      <c r="E2100" s="166" t="s">
        <v>2524</v>
      </c>
      <c r="F2100" s="166" t="s">
        <v>2798</v>
      </c>
      <c r="G2100" s="166" t="s">
        <v>2524</v>
      </c>
      <c r="H2100" s="166" t="s">
        <v>2524</v>
      </c>
      <c r="I2100" s="166" t="s">
        <v>2524</v>
      </c>
      <c r="J2100" s="166" t="s">
        <v>1838</v>
      </c>
      <c r="K2100" s="166" t="s">
        <v>380</v>
      </c>
      <c r="L2100" s="166" t="s">
        <v>2524</v>
      </c>
      <c r="M2100" s="166">
        <v>3086273</v>
      </c>
      <c r="N2100" s="166" t="str">
        <f>_xlfn.IFNA(VLOOKUP($C2100,'20201102 Property'!C:C,1,FALSE),"FR")</f>
        <v xml:space="preserve">GranuloTiter 1 </v>
      </c>
    </row>
    <row r="2101" spans="1:14" x14ac:dyDescent="0.45">
      <c r="A2101" s="166" t="s">
        <v>381</v>
      </c>
      <c r="B2101" s="166" t="s">
        <v>7457</v>
      </c>
      <c r="C2101" s="166" t="s">
        <v>7458</v>
      </c>
      <c r="D2101" s="166" t="s">
        <v>185</v>
      </c>
      <c r="E2101" s="166" t="s">
        <v>2524</v>
      </c>
      <c r="F2101" s="166" t="s">
        <v>2798</v>
      </c>
      <c r="G2101" s="166" t="s">
        <v>2524</v>
      </c>
      <c r="H2101" s="166" t="s">
        <v>2524</v>
      </c>
      <c r="I2101" s="166" t="s">
        <v>2524</v>
      </c>
      <c r="J2101" s="166" t="s">
        <v>1839</v>
      </c>
      <c r="K2101" s="166" t="s">
        <v>381</v>
      </c>
      <c r="L2101" s="166" t="s">
        <v>2524</v>
      </c>
      <c r="M2101" s="166">
        <v>3086279</v>
      </c>
      <c r="N2101" s="166" t="str">
        <f>_xlfn.IFNA(VLOOKUP($C2101,'20201102 Property'!C:C,1,FALSE),"FR")</f>
        <v>GranuloTiter 2</v>
      </c>
    </row>
    <row r="2102" spans="1:14" x14ac:dyDescent="0.45">
      <c r="A2102" s="166" t="s">
        <v>382</v>
      </c>
      <c r="B2102" s="166" t="s">
        <v>7459</v>
      </c>
      <c r="C2102" s="166" t="s">
        <v>7460</v>
      </c>
      <c r="D2102" s="166" t="s">
        <v>185</v>
      </c>
      <c r="E2102" s="166" t="s">
        <v>2524</v>
      </c>
      <c r="F2102" s="166" t="s">
        <v>2798</v>
      </c>
      <c r="G2102" s="166" t="s">
        <v>2524</v>
      </c>
      <c r="H2102" s="166" t="s">
        <v>2524</v>
      </c>
      <c r="I2102" s="166" t="s">
        <v>2524</v>
      </c>
      <c r="J2102" s="166" t="s">
        <v>1840</v>
      </c>
      <c r="K2102" s="166" t="s">
        <v>382</v>
      </c>
      <c r="L2102" s="166" t="s">
        <v>2524</v>
      </c>
      <c r="M2102" s="166">
        <v>3086284</v>
      </c>
      <c r="N2102" s="166" t="str">
        <f>_xlfn.IFNA(VLOOKUP($C2102,'20201102 Property'!C:C,1,FALSE),"FR")</f>
        <v>GranuloTiter 3</v>
      </c>
    </row>
    <row r="2103" spans="1:14" x14ac:dyDescent="0.45">
      <c r="A2103" s="166" t="s">
        <v>383</v>
      </c>
      <c r="B2103" s="166" t="s">
        <v>7461</v>
      </c>
      <c r="C2103" s="166" t="s">
        <v>7462</v>
      </c>
      <c r="D2103" s="166" t="s">
        <v>185</v>
      </c>
      <c r="E2103" s="166" t="s">
        <v>2524</v>
      </c>
      <c r="F2103" s="166" t="s">
        <v>2798</v>
      </c>
      <c r="G2103" s="166" t="s">
        <v>2524</v>
      </c>
      <c r="H2103" s="166" t="s">
        <v>2524</v>
      </c>
      <c r="I2103" s="166" t="s">
        <v>2524</v>
      </c>
      <c r="J2103" s="166" t="s">
        <v>1841</v>
      </c>
      <c r="K2103" s="166" t="s">
        <v>383</v>
      </c>
      <c r="L2103" s="166" t="s">
        <v>2524</v>
      </c>
      <c r="M2103" s="166">
        <v>3086289</v>
      </c>
      <c r="N2103" s="166" t="str">
        <f>_xlfn.IFNA(VLOOKUP($C2103,'20201102 Property'!C:C,1,FALSE),"FR")</f>
        <v>GranuloTiter 4</v>
      </c>
    </row>
    <row r="2104" spans="1:14" x14ac:dyDescent="0.45">
      <c r="A2104" s="166" t="s">
        <v>384</v>
      </c>
      <c r="B2104" s="166" t="s">
        <v>7463</v>
      </c>
      <c r="C2104" s="166" t="s">
        <v>7464</v>
      </c>
      <c r="D2104" s="166" t="s">
        <v>185</v>
      </c>
      <c r="E2104" s="166" t="s">
        <v>2524</v>
      </c>
      <c r="F2104" s="166" t="s">
        <v>2798</v>
      </c>
      <c r="G2104" s="166" t="s">
        <v>2524</v>
      </c>
      <c r="H2104" s="166" t="s">
        <v>2524</v>
      </c>
      <c r="I2104" s="166" t="s">
        <v>2524</v>
      </c>
      <c r="J2104" s="166" t="s">
        <v>1842</v>
      </c>
      <c r="K2104" s="166" t="s">
        <v>384</v>
      </c>
      <c r="L2104" s="166" t="s">
        <v>2524</v>
      </c>
      <c r="M2104" s="166">
        <v>3086296</v>
      </c>
      <c r="N2104" s="166" t="str">
        <f>_xlfn.IFNA(VLOOKUP($C2104,'20201102 Property'!C:C,1,FALSE),"FR")</f>
        <v>GranuloTiter 5</v>
      </c>
    </row>
    <row r="2105" spans="1:14" x14ac:dyDescent="0.45">
      <c r="A2105" s="166" t="s">
        <v>385</v>
      </c>
      <c r="B2105" s="166" t="s">
        <v>7465</v>
      </c>
      <c r="C2105" s="166" t="s">
        <v>7466</v>
      </c>
      <c r="D2105" s="166" t="s">
        <v>185</v>
      </c>
      <c r="E2105" s="166" t="s">
        <v>2524</v>
      </c>
      <c r="F2105" s="166" t="s">
        <v>2798</v>
      </c>
      <c r="G2105" s="166" t="s">
        <v>2524</v>
      </c>
      <c r="H2105" s="166" t="s">
        <v>2524</v>
      </c>
      <c r="I2105" s="166" t="s">
        <v>2524</v>
      </c>
      <c r="J2105" s="166" t="s">
        <v>1843</v>
      </c>
      <c r="K2105" s="166" t="s">
        <v>385</v>
      </c>
      <c r="L2105" s="166" t="s">
        <v>2524</v>
      </c>
      <c r="M2105" s="166">
        <v>3086301</v>
      </c>
      <c r="N2105" s="166" t="str">
        <f>_xlfn.IFNA(VLOOKUP($C2105,'20201102 Property'!C:C,1,FALSE),"FR")</f>
        <v>GranuloTiter 6</v>
      </c>
    </row>
    <row r="2106" spans="1:14" hidden="1" x14ac:dyDescent="0.45">
      <c r="A2106" s="166" t="s">
        <v>2165</v>
      </c>
      <c r="B2106" s="166" t="s">
        <v>3215</v>
      </c>
      <c r="C2106" s="166" t="s">
        <v>5220</v>
      </c>
      <c r="D2106" s="166" t="s">
        <v>185</v>
      </c>
      <c r="E2106" s="166" t="s">
        <v>2524</v>
      </c>
      <c r="F2106" s="166" t="s">
        <v>2798</v>
      </c>
      <c r="G2106" s="166" t="s">
        <v>404</v>
      </c>
      <c r="H2106" s="166" t="s">
        <v>8852</v>
      </c>
      <c r="I2106" s="166" t="s">
        <v>2524</v>
      </c>
      <c r="J2106" s="166" t="s">
        <v>3216</v>
      </c>
      <c r="K2106" s="166">
        <v>30</v>
      </c>
      <c r="L2106" s="166" t="s">
        <v>2524</v>
      </c>
      <c r="M2106" s="166">
        <v>5826</v>
      </c>
      <c r="N2106" s="166" t="str">
        <f>_xlfn.IFNA(VLOOKUP($C2106,'20201102 Property'!C:C,1,FALSE),"FR")</f>
        <v>FR</v>
      </c>
    </row>
    <row r="2107" spans="1:14" hidden="1" x14ac:dyDescent="0.45">
      <c r="A2107" s="166" t="s">
        <v>2169</v>
      </c>
      <c r="B2107" s="166" t="s">
        <v>3217</v>
      </c>
      <c r="C2107" s="166" t="s">
        <v>5221</v>
      </c>
      <c r="D2107" s="166" t="s">
        <v>185</v>
      </c>
      <c r="E2107" s="166" t="s">
        <v>2524</v>
      </c>
      <c r="F2107" s="166" t="s">
        <v>2798</v>
      </c>
      <c r="G2107" s="166" t="s">
        <v>404</v>
      </c>
      <c r="H2107" s="166" t="s">
        <v>8852</v>
      </c>
      <c r="I2107" s="166" t="s">
        <v>2524</v>
      </c>
      <c r="J2107" s="166" t="s">
        <v>3218</v>
      </c>
      <c r="K2107" s="166">
        <v>31</v>
      </c>
      <c r="L2107" s="166" t="s">
        <v>2524</v>
      </c>
      <c r="M2107" s="166">
        <v>5829</v>
      </c>
      <c r="N2107" s="166" t="str">
        <f>_xlfn.IFNA(VLOOKUP($C2107,'20201102 Property'!C:C,1,FALSE),"FR")</f>
        <v>FR</v>
      </c>
    </row>
    <row r="2108" spans="1:14" hidden="1" x14ac:dyDescent="0.45">
      <c r="A2108" s="166" t="s">
        <v>2179</v>
      </c>
      <c r="B2108" s="166" t="s">
        <v>7467</v>
      </c>
      <c r="C2108" s="166" t="s">
        <v>5222</v>
      </c>
      <c r="D2108" s="166" t="s">
        <v>1246</v>
      </c>
      <c r="F2108" s="166" t="s">
        <v>366</v>
      </c>
      <c r="G2108" s="166" t="s">
        <v>404</v>
      </c>
      <c r="H2108" s="166" t="s">
        <v>2524</v>
      </c>
      <c r="I2108" s="166" t="s">
        <v>2524</v>
      </c>
      <c r="J2108" s="166" t="s">
        <v>2524</v>
      </c>
      <c r="K2108" s="166" t="s">
        <v>2179</v>
      </c>
      <c r="L2108" s="166" t="s">
        <v>2524</v>
      </c>
      <c r="M2108" s="166">
        <v>4049</v>
      </c>
      <c r="N2108" s="166" t="str">
        <f>_xlfn.IFNA(VLOOKUP($C2108,'20201102 Property'!C:C,1,FALSE),"FR")</f>
        <v>FR</v>
      </c>
    </row>
    <row r="2109" spans="1:14" hidden="1" x14ac:dyDescent="0.45">
      <c r="A2109" s="166" t="s">
        <v>2193</v>
      </c>
      <c r="B2109" s="166" t="s">
        <v>7469</v>
      </c>
      <c r="C2109" s="166" t="s">
        <v>5223</v>
      </c>
      <c r="D2109" s="166" t="s">
        <v>185</v>
      </c>
      <c r="F2109" s="166" t="s">
        <v>2798</v>
      </c>
      <c r="G2109" s="166" t="s">
        <v>404</v>
      </c>
      <c r="H2109" s="166" t="s">
        <v>8851</v>
      </c>
      <c r="I2109" s="166" t="s">
        <v>2524</v>
      </c>
      <c r="J2109" s="166" t="s">
        <v>3370</v>
      </c>
      <c r="K2109" s="166" t="s">
        <v>2193</v>
      </c>
      <c r="L2109" s="166" t="s">
        <v>2524</v>
      </c>
      <c r="M2109" s="166">
        <v>4118</v>
      </c>
      <c r="N2109" s="166" t="str">
        <f>_xlfn.IFNA(VLOOKUP($C2109,'20201102 Property'!C:C,1,FALSE),"FR")</f>
        <v>FR</v>
      </c>
    </row>
    <row r="2110" spans="1:14" x14ac:dyDescent="0.45">
      <c r="A2110" s="166" t="s">
        <v>5224</v>
      </c>
      <c r="B2110" s="166" t="s">
        <v>6783</v>
      </c>
      <c r="C2110" s="166" t="s">
        <v>7470</v>
      </c>
      <c r="D2110" s="166" t="s">
        <v>185</v>
      </c>
      <c r="E2110" s="166" t="s">
        <v>2524</v>
      </c>
      <c r="F2110" s="166" t="s">
        <v>366</v>
      </c>
      <c r="G2110" s="166" t="s">
        <v>2524</v>
      </c>
      <c r="H2110" s="166" t="s">
        <v>2524</v>
      </c>
      <c r="I2110" s="166" t="s">
        <v>2524</v>
      </c>
      <c r="J2110" s="166" t="s">
        <v>2524</v>
      </c>
      <c r="K2110" s="166" t="s">
        <v>5224</v>
      </c>
      <c r="L2110" s="166" t="s">
        <v>2524</v>
      </c>
      <c r="M2110" s="166">
        <v>4121</v>
      </c>
      <c r="N2110" s="166" t="str">
        <f>_xlfn.IFNA(VLOOKUP($C2110,'20201102 Property'!C:C,1,FALSE),"FR")</f>
        <v>Identificatie van de testcel</v>
      </c>
    </row>
    <row r="2111" spans="1:14" hidden="1" x14ac:dyDescent="0.45">
      <c r="A2111" s="166" t="s">
        <v>2143</v>
      </c>
      <c r="B2111" s="166" t="s">
        <v>8439</v>
      </c>
      <c r="C2111" s="166" t="s">
        <v>5225</v>
      </c>
      <c r="D2111" s="166" t="s">
        <v>185</v>
      </c>
      <c r="E2111" s="166" t="s">
        <v>2524</v>
      </c>
      <c r="F2111" s="166" t="s">
        <v>2798</v>
      </c>
      <c r="G2111" s="166" t="s">
        <v>5449</v>
      </c>
      <c r="H2111" s="166" t="s">
        <v>8851</v>
      </c>
      <c r="I2111" s="166" t="s">
        <v>2524</v>
      </c>
      <c r="J2111" s="166" t="s">
        <v>3067</v>
      </c>
      <c r="K2111" s="166" t="s">
        <v>2143</v>
      </c>
      <c r="L2111" s="166" t="s">
        <v>2524</v>
      </c>
      <c r="M2111" s="166">
        <v>142458</v>
      </c>
      <c r="N2111" s="166" t="str">
        <f>_xlfn.IFNA(VLOOKUP($C2111,'20201102 Property'!C:C,1,FALSE),"FR")</f>
        <v>FR</v>
      </c>
    </row>
    <row r="2112" spans="1:14" x14ac:dyDescent="0.45">
      <c r="A2112" s="166" t="s">
        <v>3065</v>
      </c>
      <c r="B2112" s="166" t="s">
        <v>8441</v>
      </c>
      <c r="C2112" s="166" t="s">
        <v>7943</v>
      </c>
      <c r="D2112" s="166" t="s">
        <v>185</v>
      </c>
      <c r="E2112" s="166" t="s">
        <v>2524</v>
      </c>
      <c r="F2112" s="166" t="s">
        <v>2798</v>
      </c>
      <c r="G2112" s="166" t="s">
        <v>5449</v>
      </c>
      <c r="H2112" s="166" t="s">
        <v>2524</v>
      </c>
      <c r="I2112" s="166" t="s">
        <v>2524</v>
      </c>
      <c r="J2112" s="166" t="s">
        <v>3066</v>
      </c>
      <c r="K2112" s="166" t="s">
        <v>3065</v>
      </c>
      <c r="L2112" s="166" t="s">
        <v>2524</v>
      </c>
      <c r="M2112" s="166">
        <v>142473</v>
      </c>
      <c r="N2112" s="166" t="str">
        <f>_xlfn.IFNA(VLOOKUP($C2112,'20201102 Property'!C:C,1,FALSE),"FR")</f>
        <v>kp bepaling</v>
      </c>
    </row>
    <row r="2113" spans="1:14" x14ac:dyDescent="0.45">
      <c r="A2113" s="166" t="s">
        <v>8665</v>
      </c>
      <c r="B2113" s="166" t="s">
        <v>8442</v>
      </c>
      <c r="C2113" s="166" t="s">
        <v>8443</v>
      </c>
      <c r="D2113" s="166" t="s">
        <v>1357</v>
      </c>
      <c r="E2113" s="166" t="s">
        <v>2524</v>
      </c>
      <c r="F2113" s="166" t="s">
        <v>366</v>
      </c>
      <c r="G2113" s="166" t="s">
        <v>2524</v>
      </c>
      <c r="H2113" s="166" t="s">
        <v>2524</v>
      </c>
      <c r="I2113" s="166" t="s">
        <v>2524</v>
      </c>
      <c r="J2113" s="166" t="s">
        <v>2524</v>
      </c>
      <c r="K2113" s="166" t="s">
        <v>8665</v>
      </c>
      <c r="L2113" s="166" t="s">
        <v>2524</v>
      </c>
      <c r="M2113" s="166">
        <v>7405747</v>
      </c>
      <c r="N2113" s="166" t="str">
        <f>_xlfn.IFNA(VLOOKUP($C2113,'20201102 Property'!C:C,1,FALSE),"FR")</f>
        <v>Reagens TRIS EDTA</v>
      </c>
    </row>
    <row r="2114" spans="1:14" x14ac:dyDescent="0.45">
      <c r="A2114" s="166" t="s">
        <v>8444</v>
      </c>
      <c r="B2114" s="166" t="s">
        <v>8445</v>
      </c>
      <c r="C2114" s="166" t="s">
        <v>8446</v>
      </c>
      <c r="D2114" s="166" t="s">
        <v>1357</v>
      </c>
      <c r="E2114" s="166" t="s">
        <v>2524</v>
      </c>
      <c r="F2114" s="166" t="s">
        <v>366</v>
      </c>
      <c r="G2114" s="166" t="s">
        <v>2524</v>
      </c>
      <c r="H2114" s="166" t="s">
        <v>2524</v>
      </c>
      <c r="I2114" s="166" t="s">
        <v>2524</v>
      </c>
      <c r="J2114" s="166" t="s">
        <v>2524</v>
      </c>
      <c r="K2114" s="166" t="s">
        <v>8444</v>
      </c>
      <c r="L2114" s="166" t="s">
        <v>2524</v>
      </c>
      <c r="M2114" s="166">
        <v>7405761</v>
      </c>
      <c r="N2114" s="166" t="str">
        <f>_xlfn.IFNA(VLOOKUP($C2114,'20201102 Property'!C:C,1,FALSE),"FR")</f>
        <v>Reagens TRIS HCl</v>
      </c>
    </row>
    <row r="2115" spans="1:14" hidden="1" x14ac:dyDescent="0.45">
      <c r="A2115" s="166" t="s">
        <v>46</v>
      </c>
      <c r="B2115" s="166" t="s">
        <v>7471</v>
      </c>
      <c r="C2115" s="166" t="s">
        <v>5226</v>
      </c>
      <c r="D2115" s="166" t="s">
        <v>185</v>
      </c>
      <c r="E2115" s="166" t="s">
        <v>2524</v>
      </c>
      <c r="F2115" s="166" t="s">
        <v>366</v>
      </c>
      <c r="G2115" s="166" t="s">
        <v>404</v>
      </c>
      <c r="H2115" s="166" t="s">
        <v>8852</v>
      </c>
      <c r="I2115" s="166" t="s">
        <v>8852</v>
      </c>
      <c r="J2115" s="166" t="s">
        <v>1830</v>
      </c>
      <c r="K2115" s="166" t="s">
        <v>46</v>
      </c>
      <c r="L2115" s="166" t="s">
        <v>2524</v>
      </c>
      <c r="M2115" s="166">
        <v>1632</v>
      </c>
      <c r="N2115" s="166" t="str">
        <f>_xlfn.IFNA(VLOOKUP($C2115,'20201102 Property'!C:C,1,FALSE),"FR")</f>
        <v>FR</v>
      </c>
    </row>
    <row r="2116" spans="1:14" x14ac:dyDescent="0.45">
      <c r="A2116" s="166" t="s">
        <v>5227</v>
      </c>
      <c r="B2116" s="166" t="s">
        <v>7471</v>
      </c>
      <c r="C2116" s="166" t="s">
        <v>7472</v>
      </c>
      <c r="D2116" s="166" t="s">
        <v>185</v>
      </c>
      <c r="E2116" s="166" t="s">
        <v>2524</v>
      </c>
      <c r="F2116" s="166" t="s">
        <v>366</v>
      </c>
      <c r="G2116" s="166" t="s">
        <v>404</v>
      </c>
      <c r="H2116" s="166" t="s">
        <v>2524</v>
      </c>
      <c r="I2116" s="166" t="s">
        <v>2524</v>
      </c>
      <c r="J2116" s="166" t="s">
        <v>2524</v>
      </c>
      <c r="K2116" s="166" t="s">
        <v>5227</v>
      </c>
      <c r="L2116" s="166" t="s">
        <v>2524</v>
      </c>
      <c r="M2116" s="166">
        <v>158621</v>
      </c>
      <c r="N2116" s="166" t="str">
        <f>_xlfn.IFNA(VLOOKUP($C2116,'20201102 Property'!C:C,1,FALSE),"FR")</f>
        <v>antitrombocyten antilichamen</v>
      </c>
    </row>
    <row r="2117" spans="1:14" x14ac:dyDescent="0.45">
      <c r="A2117" s="166" t="s">
        <v>8447</v>
      </c>
      <c r="B2117" s="166" t="s">
        <v>8447</v>
      </c>
      <c r="C2117" s="166" t="s">
        <v>8912</v>
      </c>
      <c r="D2117" s="166" t="s">
        <v>1357</v>
      </c>
      <c r="E2117" s="166" t="s">
        <v>2524</v>
      </c>
      <c r="F2117" s="166" t="s">
        <v>366</v>
      </c>
      <c r="G2117" s="166" t="s">
        <v>2524</v>
      </c>
      <c r="H2117" s="166" t="s">
        <v>2524</v>
      </c>
      <c r="I2117" s="166" t="s">
        <v>2524</v>
      </c>
      <c r="J2117" s="166" t="s">
        <v>2524</v>
      </c>
      <c r="K2117" s="166" t="s">
        <v>8447</v>
      </c>
      <c r="L2117" s="166" t="s">
        <v>2524</v>
      </c>
      <c r="M2117" s="166">
        <v>6098891</v>
      </c>
      <c r="N2117" s="166" t="str">
        <f>_xlfn.IFNA(VLOOKUP($C2117,'20201102 Property'!C:C,1,FALSE),"FR")</f>
        <v>Dummy test voor UZG communicatie  Is er melding van eerdere transfusiereacties Ja/neen</v>
      </c>
    </row>
    <row r="2118" spans="1:14" x14ac:dyDescent="0.45">
      <c r="A2118" s="166" t="s">
        <v>8448</v>
      </c>
      <c r="B2118" s="166" t="s">
        <v>8448</v>
      </c>
      <c r="C2118" s="166" t="s">
        <v>8913</v>
      </c>
      <c r="D2118" s="166" t="s">
        <v>1357</v>
      </c>
      <c r="E2118" s="166" t="s">
        <v>2524</v>
      </c>
      <c r="F2118" s="166" t="s">
        <v>366</v>
      </c>
      <c r="G2118" s="166" t="s">
        <v>2524</v>
      </c>
      <c r="H2118" s="166" t="s">
        <v>2524</v>
      </c>
      <c r="I2118" s="166" t="s">
        <v>2524</v>
      </c>
      <c r="J2118" s="166" t="s">
        <v>2524</v>
      </c>
      <c r="K2118" s="166" t="s">
        <v>8448</v>
      </c>
      <c r="L2118" s="166" t="s">
        <v>2524</v>
      </c>
      <c r="M2118" s="166">
        <v>6098901</v>
      </c>
      <c r="N2118" s="166" t="str">
        <f>_xlfn.IFNA(VLOOKUP($C2118,'20201102 Property'!C:C,1,FALSE),"FR")</f>
        <v>Dummy test voor UZG communicatie. Melding van eerdere transfusiereacties</v>
      </c>
    </row>
    <row r="2119" spans="1:14" x14ac:dyDescent="0.45">
      <c r="A2119" s="166" t="s">
        <v>8449</v>
      </c>
      <c r="B2119" s="166" t="s">
        <v>8449</v>
      </c>
      <c r="C2119" s="166" t="s">
        <v>8914</v>
      </c>
      <c r="D2119" s="166" t="s">
        <v>1357</v>
      </c>
      <c r="E2119" s="166" t="s">
        <v>2524</v>
      </c>
      <c r="F2119" s="166" t="s">
        <v>366</v>
      </c>
      <c r="G2119" s="166" t="s">
        <v>2524</v>
      </c>
      <c r="H2119" s="166" t="s">
        <v>2524</v>
      </c>
      <c r="I2119" s="166" t="s">
        <v>2524</v>
      </c>
      <c r="J2119" s="166" t="s">
        <v>2524</v>
      </c>
      <c r="K2119" s="166" t="s">
        <v>8449</v>
      </c>
      <c r="L2119" s="166" t="s">
        <v>2524</v>
      </c>
      <c r="M2119" s="166">
        <v>7420357</v>
      </c>
      <c r="N2119" s="166" t="str">
        <f>_xlfn.IFNA(VLOOKUP($C2119,'20201102 Property'!C:C,1,FALSE),"FR")</f>
        <v>Dummy test voor UZG communicatie. Gewicht patient bij aanvraag plaatjes</v>
      </c>
    </row>
    <row r="2120" spans="1:14" x14ac:dyDescent="0.45">
      <c r="A2120" s="166" t="s">
        <v>8450</v>
      </c>
      <c r="B2120" s="166" t="s">
        <v>8450</v>
      </c>
      <c r="C2120" s="166" t="s">
        <v>8915</v>
      </c>
      <c r="D2120" s="166" t="s">
        <v>1357</v>
      </c>
      <c r="E2120" s="166" t="s">
        <v>2524</v>
      </c>
      <c r="F2120" s="166" t="s">
        <v>366</v>
      </c>
      <c r="G2120" s="166" t="s">
        <v>2524</v>
      </c>
      <c r="H2120" s="166" t="s">
        <v>2524</v>
      </c>
      <c r="I2120" s="166" t="s">
        <v>2524</v>
      </c>
      <c r="J2120" s="166" t="s">
        <v>2524</v>
      </c>
      <c r="K2120" s="166" t="s">
        <v>8450</v>
      </c>
      <c r="L2120" s="166" t="s">
        <v>2524</v>
      </c>
      <c r="M2120" s="166">
        <v>7420591</v>
      </c>
      <c r="N2120" s="166" t="str">
        <f>_xlfn.IFNA(VLOOKUP($C2120,'20201102 Property'!C:C,1,FALSE),"FR")</f>
        <v>Dummy test voor UZG communicatie. Toestemmingsverklaring patient</v>
      </c>
    </row>
    <row r="2121" spans="1:14" x14ac:dyDescent="0.45">
      <c r="A2121" s="166" t="s">
        <v>3151</v>
      </c>
      <c r="B2121" s="166" t="s">
        <v>7473</v>
      </c>
      <c r="C2121" s="166" t="s">
        <v>3152</v>
      </c>
      <c r="D2121" s="166" t="s">
        <v>185</v>
      </c>
      <c r="E2121" s="166" t="s">
        <v>2524</v>
      </c>
      <c r="F2121" s="166" t="s">
        <v>2798</v>
      </c>
      <c r="G2121" s="166" t="s">
        <v>5449</v>
      </c>
      <c r="H2121" s="166" t="s">
        <v>2524</v>
      </c>
      <c r="I2121" s="166" t="s">
        <v>2524</v>
      </c>
      <c r="J2121" s="166" t="s">
        <v>3153</v>
      </c>
      <c r="K2121" s="166" t="s">
        <v>3151</v>
      </c>
      <c r="L2121" s="166" t="s">
        <v>2524</v>
      </c>
      <c r="M2121" s="166">
        <v>30859</v>
      </c>
      <c r="N2121" s="166" t="str">
        <f>_xlfn.IFNA(VLOOKUP($C2121,'20201102 Property'!C:C,1,FALSE),"FR")</f>
        <v>T bepaling</v>
      </c>
    </row>
    <row r="2122" spans="1:14" hidden="1" x14ac:dyDescent="0.45">
      <c r="A2122" s="166" t="s">
        <v>2159</v>
      </c>
      <c r="B2122" s="166" t="s">
        <v>2159</v>
      </c>
      <c r="C2122" s="166" t="s">
        <v>5228</v>
      </c>
      <c r="D2122" s="166" t="s">
        <v>185</v>
      </c>
      <c r="E2122" s="166" t="s">
        <v>2524</v>
      </c>
      <c r="F2122" s="166" t="s">
        <v>2798</v>
      </c>
      <c r="G2122" s="166" t="s">
        <v>5449</v>
      </c>
      <c r="H2122" s="166" t="s">
        <v>8851</v>
      </c>
      <c r="I2122" s="166" t="s">
        <v>2524</v>
      </c>
      <c r="J2122" s="166" t="s">
        <v>3140</v>
      </c>
      <c r="K2122" s="166" t="s">
        <v>2159</v>
      </c>
      <c r="L2122" s="166" t="s">
        <v>2524</v>
      </c>
      <c r="M2122" s="166">
        <v>887941</v>
      </c>
      <c r="N2122" s="166" t="str">
        <f>_xlfn.IFNA(VLOOKUP($C2122,'20201102 Property'!C:C,1,FALSE),"FR")</f>
        <v>FR</v>
      </c>
    </row>
    <row r="2123" spans="1:14" x14ac:dyDescent="0.45">
      <c r="A2123" s="166" t="s">
        <v>161</v>
      </c>
      <c r="B2123" s="166" t="s">
        <v>7474</v>
      </c>
      <c r="C2123" s="166" t="s">
        <v>1359</v>
      </c>
      <c r="D2123" s="166" t="s">
        <v>1357</v>
      </c>
      <c r="E2123" s="166" t="s">
        <v>2524</v>
      </c>
      <c r="F2123" s="166" t="s">
        <v>366</v>
      </c>
      <c r="G2123" s="166" t="s">
        <v>2524</v>
      </c>
      <c r="H2123" s="166" t="s">
        <v>2524</v>
      </c>
      <c r="I2123" s="166" t="s">
        <v>2524</v>
      </c>
      <c r="J2123" s="166" t="s">
        <v>1783</v>
      </c>
      <c r="K2123" s="166" t="s">
        <v>161</v>
      </c>
      <c r="L2123" s="166" t="s">
        <v>2524</v>
      </c>
      <c r="M2123" s="166">
        <v>3098460</v>
      </c>
      <c r="N2123" s="166" t="str">
        <f>_xlfn.IFNA(VLOOKUP($C2123,'20201102 Property'!C:C,1,FALSE),"FR")</f>
        <v>Unacceptable Ag, historisch</v>
      </c>
    </row>
    <row r="2124" spans="1:14" x14ac:dyDescent="0.45">
      <c r="A2124" s="166" t="s">
        <v>61</v>
      </c>
      <c r="B2124" s="166" t="s">
        <v>61</v>
      </c>
      <c r="C2124" s="166" t="s">
        <v>1358</v>
      </c>
      <c r="D2124" s="166" t="s">
        <v>1357</v>
      </c>
      <c r="E2124" s="166" t="s">
        <v>2524</v>
      </c>
      <c r="F2124" s="166" t="s">
        <v>366</v>
      </c>
      <c r="G2124" s="166" t="s">
        <v>2524</v>
      </c>
      <c r="H2124" s="166" t="s">
        <v>2524</v>
      </c>
      <c r="I2124" s="166" t="s">
        <v>2524</v>
      </c>
      <c r="J2124" s="166" t="s">
        <v>1815</v>
      </c>
      <c r="K2124" s="166" t="s">
        <v>61</v>
      </c>
      <c r="L2124" s="166" t="s">
        <v>2524</v>
      </c>
      <c r="M2124" s="166">
        <v>2064439</v>
      </c>
      <c r="N2124" s="166" t="str">
        <f>_xlfn.IFNA(VLOOKUP($C2124,'20201102 Property'!C:C,1,FALSE),"FR")</f>
        <v>Unacceptable Ag (ENIS)</v>
      </c>
    </row>
    <row r="2125" spans="1:14" x14ac:dyDescent="0.45">
      <c r="A2125" s="166" t="s">
        <v>5229</v>
      </c>
      <c r="B2125" s="166" t="s">
        <v>7475</v>
      </c>
      <c r="C2125" s="166" t="s">
        <v>7476</v>
      </c>
      <c r="D2125" s="166" t="s">
        <v>1357</v>
      </c>
      <c r="E2125" s="166" t="s">
        <v>2524</v>
      </c>
      <c r="F2125" s="166" t="s">
        <v>366</v>
      </c>
      <c r="G2125" s="166" t="s">
        <v>2524</v>
      </c>
      <c r="H2125" s="166" t="s">
        <v>2524</v>
      </c>
      <c r="I2125" s="166" t="s">
        <v>2524</v>
      </c>
      <c r="J2125" s="166" t="s">
        <v>2524</v>
      </c>
      <c r="K2125" s="166" t="s">
        <v>5229</v>
      </c>
      <c r="L2125" s="166" t="s">
        <v>2524</v>
      </c>
      <c r="M2125" s="166">
        <v>101152</v>
      </c>
      <c r="N2125" s="166" t="str">
        <f>_xlfn.IFNA(VLOOKUP($C2125,'20201102 Property'!C:C,1,FALSE),"FR")</f>
        <v>Unstimulated lymphocytes</v>
      </c>
    </row>
    <row r="2126" spans="1:14" x14ac:dyDescent="0.45">
      <c r="A2126" s="166" t="s">
        <v>2763</v>
      </c>
      <c r="B2126" s="166" t="s">
        <v>7809</v>
      </c>
      <c r="C2126" s="166" t="s">
        <v>2766</v>
      </c>
      <c r="D2126" s="166" t="s">
        <v>185</v>
      </c>
      <c r="E2126" s="166" t="s">
        <v>2524</v>
      </c>
      <c r="F2126" s="166" t="s">
        <v>2798</v>
      </c>
      <c r="G2126" s="166" t="s">
        <v>2524</v>
      </c>
      <c r="H2126" s="166" t="s">
        <v>8852</v>
      </c>
      <c r="I2126" s="166" t="s">
        <v>2524</v>
      </c>
      <c r="J2126" s="166" t="s">
        <v>2767</v>
      </c>
      <c r="K2126" s="166" t="s">
        <v>2763</v>
      </c>
      <c r="L2126" s="166" t="s">
        <v>2524</v>
      </c>
      <c r="M2126" s="166">
        <v>7099092</v>
      </c>
      <c r="N2126" s="166" t="str">
        <f>_xlfn.IFNA(VLOOKUP($C2126,'20201102 Property'!C:C,1,FALSE),"FR")</f>
        <v>Uvar genotype (MNS)</v>
      </c>
    </row>
    <row r="2127" spans="1:14" x14ac:dyDescent="0.45">
      <c r="A2127" s="166" t="s">
        <v>3504</v>
      </c>
      <c r="B2127" s="166" t="s">
        <v>3504</v>
      </c>
      <c r="C2127" s="166" t="s">
        <v>3505</v>
      </c>
      <c r="D2127" s="166" t="s">
        <v>1357</v>
      </c>
      <c r="E2127" s="166" t="s">
        <v>2524</v>
      </c>
      <c r="F2127" s="166" t="s">
        <v>366</v>
      </c>
      <c r="G2127" s="166" t="s">
        <v>2524</v>
      </c>
      <c r="H2127" s="166" t="s">
        <v>2524</v>
      </c>
      <c r="I2127" s="166" t="s">
        <v>2524</v>
      </c>
      <c r="J2127" s="166" t="s">
        <v>3506</v>
      </c>
      <c r="K2127" s="166" t="s">
        <v>3504</v>
      </c>
      <c r="L2127" s="166" t="s">
        <v>2524</v>
      </c>
      <c r="M2127" s="166">
        <v>3183994</v>
      </c>
      <c r="N2127" s="166" t="str">
        <f>_xlfn.IFNA(VLOOKUP($C2127,'20201102 Property'!C:C,1,FALSE),"FR")</f>
        <v>INF_UZG materiaal volbloed</v>
      </c>
    </row>
    <row r="2128" spans="1:14" x14ac:dyDescent="0.45">
      <c r="A2128" s="166" t="s">
        <v>3507</v>
      </c>
      <c r="B2128" s="166" t="s">
        <v>3507</v>
      </c>
      <c r="C2128" s="166" t="s">
        <v>3508</v>
      </c>
      <c r="D2128" s="166" t="s">
        <v>1357</v>
      </c>
      <c r="E2128" s="166" t="s">
        <v>2524</v>
      </c>
      <c r="F2128" s="166" t="s">
        <v>366</v>
      </c>
      <c r="G2128" s="166" t="s">
        <v>2524</v>
      </c>
      <c r="H2128" s="166" t="s">
        <v>2524</v>
      </c>
      <c r="I2128" s="166" t="s">
        <v>2524</v>
      </c>
      <c r="J2128" s="166" t="s">
        <v>3509</v>
      </c>
      <c r="K2128" s="166" t="s">
        <v>3507</v>
      </c>
      <c r="L2128" s="166" t="s">
        <v>2524</v>
      </c>
      <c r="M2128" s="166">
        <v>3184001</v>
      </c>
      <c r="N2128" s="166" t="str">
        <f>_xlfn.IFNA(VLOOKUP($C2128,'20201102 Property'!C:C,1,FALSE),"FR")</f>
        <v>INF_UZG bloedgroepbepaling</v>
      </c>
    </row>
    <row r="2129" spans="1:14" x14ac:dyDescent="0.45">
      <c r="A2129" s="166" t="s">
        <v>3510</v>
      </c>
      <c r="B2129" s="166" t="s">
        <v>3510</v>
      </c>
      <c r="C2129" s="166" t="s">
        <v>7810</v>
      </c>
      <c r="D2129" s="166" t="s">
        <v>1357</v>
      </c>
      <c r="E2129" s="166" t="s">
        <v>2524</v>
      </c>
      <c r="F2129" s="166" t="s">
        <v>366</v>
      </c>
      <c r="G2129" s="166" t="s">
        <v>2524</v>
      </c>
      <c r="H2129" s="166" t="s">
        <v>2524</v>
      </c>
      <c r="I2129" s="166" t="s">
        <v>2524</v>
      </c>
      <c r="J2129" s="166" t="s">
        <v>3511</v>
      </c>
      <c r="K2129" s="166" t="s">
        <v>3510</v>
      </c>
      <c r="L2129" s="166" t="s">
        <v>2524</v>
      </c>
      <c r="M2129" s="166">
        <v>3184006</v>
      </c>
      <c r="N2129" s="166" t="str">
        <f>_xlfn.IFNA(VLOOKUP($C2129,'20201102 Property'!C:C,1,FALSE),"FR")</f>
        <v>INF_UZG aanvraagresusondergroepen</v>
      </c>
    </row>
    <row r="2130" spans="1:14" x14ac:dyDescent="0.45">
      <c r="A2130" s="166" t="s">
        <v>3512</v>
      </c>
      <c r="B2130" s="166" t="s">
        <v>3512</v>
      </c>
      <c r="C2130" s="166" t="s">
        <v>3513</v>
      </c>
      <c r="D2130" s="166" t="s">
        <v>1357</v>
      </c>
      <c r="E2130" s="166" t="s">
        <v>2524</v>
      </c>
      <c r="F2130" s="166" t="s">
        <v>366</v>
      </c>
      <c r="G2130" s="166" t="s">
        <v>2524</v>
      </c>
      <c r="H2130" s="166" t="s">
        <v>2524</v>
      </c>
      <c r="I2130" s="166" t="s">
        <v>2524</v>
      </c>
      <c r="J2130" s="166" t="s">
        <v>3514</v>
      </c>
      <c r="K2130" s="166" t="s">
        <v>3512</v>
      </c>
      <c r="L2130" s="166" t="s">
        <v>2524</v>
      </c>
      <c r="M2130" s="166">
        <v>3184011</v>
      </c>
      <c r="N2130" s="166" t="str">
        <f>_xlfn.IFNA(VLOOKUP($C2130,'20201102 Property'!C:C,1,FALSE),"FR")</f>
        <v>INF_UZG Kell</v>
      </c>
    </row>
    <row r="2131" spans="1:14" x14ac:dyDescent="0.45">
      <c r="A2131" s="166" t="s">
        <v>3515</v>
      </c>
      <c r="B2131" s="166" t="s">
        <v>3515</v>
      </c>
      <c r="C2131" s="166" t="s">
        <v>3516</v>
      </c>
      <c r="D2131" s="166" t="s">
        <v>1357</v>
      </c>
      <c r="E2131" s="166" t="s">
        <v>2524</v>
      </c>
      <c r="F2131" s="166" t="s">
        <v>366</v>
      </c>
      <c r="G2131" s="166" t="s">
        <v>2524</v>
      </c>
      <c r="H2131" s="166" t="s">
        <v>2524</v>
      </c>
      <c r="I2131" s="166" t="s">
        <v>2524</v>
      </c>
      <c r="J2131" s="166" t="s">
        <v>3517</v>
      </c>
      <c r="K2131" s="166" t="s">
        <v>3515</v>
      </c>
      <c r="L2131" s="166" t="s">
        <v>2524</v>
      </c>
      <c r="M2131" s="166">
        <v>3184017</v>
      </c>
      <c r="N2131" s="166" t="str">
        <f>_xlfn.IFNA(VLOOKUP($C2131,'20201102 Property'!C:C,1,FALSE),"FR")</f>
        <v>INF_UZG cellano</v>
      </c>
    </row>
    <row r="2132" spans="1:14" x14ac:dyDescent="0.45">
      <c r="A2132" s="166" t="s">
        <v>3518</v>
      </c>
      <c r="B2132" s="166" t="s">
        <v>3518</v>
      </c>
      <c r="C2132" s="166" t="s">
        <v>3519</v>
      </c>
      <c r="D2132" s="166" t="s">
        <v>1357</v>
      </c>
      <c r="E2132" s="166" t="s">
        <v>2524</v>
      </c>
      <c r="F2132" s="166" t="s">
        <v>366</v>
      </c>
      <c r="G2132" s="166" t="s">
        <v>2524</v>
      </c>
      <c r="H2132" s="166" t="s">
        <v>2524</v>
      </c>
      <c r="I2132" s="166" t="s">
        <v>2524</v>
      </c>
      <c r="J2132" s="166" t="s">
        <v>3520</v>
      </c>
      <c r="K2132" s="166" t="s">
        <v>3518</v>
      </c>
      <c r="L2132" s="166" t="s">
        <v>2524</v>
      </c>
      <c r="M2132" s="166">
        <v>3184022</v>
      </c>
      <c r="N2132" s="166" t="str">
        <f>_xlfn.IFNA(VLOOKUP($C2132,'20201102 Property'!C:C,1,FALSE),"FR")</f>
        <v>INF_UZG Jka</v>
      </c>
    </row>
    <row r="2133" spans="1:14" x14ac:dyDescent="0.45">
      <c r="A2133" s="166" t="s">
        <v>3521</v>
      </c>
      <c r="B2133" s="166" t="s">
        <v>3521</v>
      </c>
      <c r="C2133" s="166" t="s">
        <v>3522</v>
      </c>
      <c r="D2133" s="166" t="s">
        <v>1357</v>
      </c>
      <c r="E2133" s="166" t="s">
        <v>2524</v>
      </c>
      <c r="F2133" s="166" t="s">
        <v>366</v>
      </c>
      <c r="G2133" s="166" t="s">
        <v>2524</v>
      </c>
      <c r="H2133" s="166" t="s">
        <v>2524</v>
      </c>
      <c r="I2133" s="166" t="s">
        <v>2524</v>
      </c>
      <c r="J2133" s="166" t="s">
        <v>3523</v>
      </c>
      <c r="K2133" s="166" t="s">
        <v>3521</v>
      </c>
      <c r="L2133" s="166" t="s">
        <v>2524</v>
      </c>
      <c r="M2133" s="166">
        <v>3184028</v>
      </c>
      <c r="N2133" s="166" t="str">
        <f>_xlfn.IFNA(VLOOKUP($C2133,'20201102 Property'!C:C,1,FALSE),"FR")</f>
        <v>INF_UZG Jkb</v>
      </c>
    </row>
    <row r="2134" spans="1:14" x14ac:dyDescent="0.45">
      <c r="A2134" s="166" t="s">
        <v>3524</v>
      </c>
      <c r="B2134" s="166" t="s">
        <v>3524</v>
      </c>
      <c r="C2134" s="166" t="s">
        <v>3525</v>
      </c>
      <c r="D2134" s="166" t="s">
        <v>1357</v>
      </c>
      <c r="E2134" s="166" t="s">
        <v>2524</v>
      </c>
      <c r="F2134" s="166" t="s">
        <v>366</v>
      </c>
      <c r="G2134" s="166" t="s">
        <v>2524</v>
      </c>
      <c r="H2134" s="166" t="s">
        <v>2524</v>
      </c>
      <c r="I2134" s="166" t="s">
        <v>2524</v>
      </c>
      <c r="J2134" s="166" t="s">
        <v>3526</v>
      </c>
      <c r="K2134" s="166" t="s">
        <v>3524</v>
      </c>
      <c r="L2134" s="166" t="s">
        <v>2524</v>
      </c>
      <c r="M2134" s="166">
        <v>3184033</v>
      </c>
      <c r="N2134" s="166" t="str">
        <f>_xlfn.IFNA(VLOOKUP($C2134,'20201102 Property'!C:C,1,FALSE),"FR")</f>
        <v>INF_UZG Lea</v>
      </c>
    </row>
    <row r="2135" spans="1:14" x14ac:dyDescent="0.45">
      <c r="A2135" s="166" t="s">
        <v>3527</v>
      </c>
      <c r="B2135" s="166" t="s">
        <v>3527</v>
      </c>
      <c r="C2135" s="166" t="s">
        <v>7811</v>
      </c>
      <c r="D2135" s="166" t="s">
        <v>1357</v>
      </c>
      <c r="E2135" s="166" t="s">
        <v>2524</v>
      </c>
      <c r="F2135" s="166" t="s">
        <v>366</v>
      </c>
      <c r="G2135" s="166" t="s">
        <v>2524</v>
      </c>
      <c r="H2135" s="166" t="s">
        <v>2524</v>
      </c>
      <c r="I2135" s="166" t="s">
        <v>2524</v>
      </c>
      <c r="J2135" s="166" t="s">
        <v>3528</v>
      </c>
      <c r="K2135" s="166" t="s">
        <v>3527</v>
      </c>
      <c r="L2135" s="166" t="s">
        <v>2524</v>
      </c>
      <c r="M2135" s="166">
        <v>3184039</v>
      </c>
      <c r="N2135" s="166" t="str">
        <f>_xlfn.IFNA(VLOOKUP($C2135,'20201102 Property'!C:C,1,FALSE),"FR")</f>
        <v>INF_UZG Leb</v>
      </c>
    </row>
    <row r="2136" spans="1:14" x14ac:dyDescent="0.45">
      <c r="A2136" s="166" t="s">
        <v>3529</v>
      </c>
      <c r="B2136" s="166" t="s">
        <v>3529</v>
      </c>
      <c r="C2136" s="166" t="s">
        <v>3530</v>
      </c>
      <c r="D2136" s="166" t="s">
        <v>1357</v>
      </c>
      <c r="E2136" s="166" t="s">
        <v>2524</v>
      </c>
      <c r="F2136" s="166" t="s">
        <v>366</v>
      </c>
      <c r="G2136" s="166" t="s">
        <v>2524</v>
      </c>
      <c r="H2136" s="166" t="s">
        <v>2524</v>
      </c>
      <c r="I2136" s="166" t="s">
        <v>2524</v>
      </c>
      <c r="J2136" s="166" t="s">
        <v>3531</v>
      </c>
      <c r="K2136" s="166" t="s">
        <v>3529</v>
      </c>
      <c r="L2136" s="166" t="s">
        <v>2524</v>
      </c>
      <c r="M2136" s="166">
        <v>3184044</v>
      </c>
      <c r="N2136" s="166" t="str">
        <f>_xlfn.IFNA(VLOOKUP($C2136,'20201102 Property'!C:C,1,FALSE),"FR")</f>
        <v>INF_UZG M antigeen</v>
      </c>
    </row>
    <row r="2137" spans="1:14" x14ac:dyDescent="0.45">
      <c r="A2137" s="166" t="s">
        <v>3532</v>
      </c>
      <c r="B2137" s="166" t="s">
        <v>3532</v>
      </c>
      <c r="C2137" s="166" t="s">
        <v>3533</v>
      </c>
      <c r="D2137" s="166" t="s">
        <v>1357</v>
      </c>
      <c r="E2137" s="166" t="s">
        <v>2524</v>
      </c>
      <c r="F2137" s="166" t="s">
        <v>366</v>
      </c>
      <c r="G2137" s="166" t="s">
        <v>2524</v>
      </c>
      <c r="H2137" s="166" t="s">
        <v>2524</v>
      </c>
      <c r="I2137" s="166" t="s">
        <v>2524</v>
      </c>
      <c r="J2137" s="166" t="s">
        <v>3534</v>
      </c>
      <c r="K2137" s="166" t="s">
        <v>3532</v>
      </c>
      <c r="L2137" s="166" t="s">
        <v>2524</v>
      </c>
      <c r="M2137" s="166">
        <v>3184049</v>
      </c>
      <c r="N2137" s="166" t="str">
        <f>_xlfn.IFNA(VLOOKUP($C2137,'20201102 Property'!C:C,1,FALSE),"FR")</f>
        <v>INF_UZG N antigeen</v>
      </c>
    </row>
    <row r="2138" spans="1:14" x14ac:dyDescent="0.45">
      <c r="A2138" s="166" t="s">
        <v>3535</v>
      </c>
      <c r="B2138" s="166" t="s">
        <v>3535</v>
      </c>
      <c r="C2138" s="166" t="s">
        <v>7812</v>
      </c>
      <c r="D2138" s="166" t="s">
        <v>1357</v>
      </c>
      <c r="E2138" s="166" t="s">
        <v>2524</v>
      </c>
      <c r="F2138" s="166" t="s">
        <v>366</v>
      </c>
      <c r="G2138" s="166" t="s">
        <v>2524</v>
      </c>
      <c r="H2138" s="166" t="s">
        <v>2524</v>
      </c>
      <c r="I2138" s="166" t="s">
        <v>2524</v>
      </c>
      <c r="J2138" s="166" t="s">
        <v>3536</v>
      </c>
      <c r="K2138" s="166" t="s">
        <v>3535</v>
      </c>
      <c r="L2138" s="166" t="s">
        <v>2524</v>
      </c>
      <c r="M2138" s="166">
        <v>3184059</v>
      </c>
      <c r="N2138" s="166" t="str">
        <f>_xlfn.IFNA(VLOOKUP($C2138,'20201102 Property'!C:C,1,FALSE),"FR")</f>
        <v>INF_UZG S antigeen</v>
      </c>
    </row>
    <row r="2139" spans="1:14" x14ac:dyDescent="0.45">
      <c r="A2139" s="166" t="s">
        <v>3537</v>
      </c>
      <c r="B2139" s="166" t="s">
        <v>3537</v>
      </c>
      <c r="C2139" s="166" t="s">
        <v>3538</v>
      </c>
      <c r="D2139" s="166" t="s">
        <v>1357</v>
      </c>
      <c r="E2139" s="166" t="s">
        <v>2524</v>
      </c>
      <c r="F2139" s="166" t="s">
        <v>366</v>
      </c>
      <c r="G2139" s="166" t="s">
        <v>2524</v>
      </c>
      <c r="H2139" s="166" t="s">
        <v>2524</v>
      </c>
      <c r="I2139" s="166" t="s">
        <v>2524</v>
      </c>
      <c r="J2139" s="166" t="s">
        <v>3539</v>
      </c>
      <c r="K2139" s="166" t="s">
        <v>3537</v>
      </c>
      <c r="L2139" s="166" t="s">
        <v>2524</v>
      </c>
      <c r="M2139" s="166">
        <v>3184064</v>
      </c>
      <c r="N2139" s="166" t="str">
        <f>_xlfn.IFNA(VLOOKUP($C2139,'20201102 Property'!C:C,1,FALSE),"FR")</f>
        <v>INF_UZG S antigeen</v>
      </c>
    </row>
    <row r="2140" spans="1:14" x14ac:dyDescent="0.45">
      <c r="A2140" s="166" t="s">
        <v>3540</v>
      </c>
      <c r="B2140" s="166" t="s">
        <v>3540</v>
      </c>
      <c r="C2140" s="166" t="s">
        <v>3541</v>
      </c>
      <c r="D2140" s="166" t="s">
        <v>1357</v>
      </c>
      <c r="E2140" s="166" t="s">
        <v>2524</v>
      </c>
      <c r="F2140" s="166" t="s">
        <v>366</v>
      </c>
      <c r="G2140" s="166" t="s">
        <v>2524</v>
      </c>
      <c r="H2140" s="166" t="s">
        <v>2524</v>
      </c>
      <c r="I2140" s="166" t="s">
        <v>2524</v>
      </c>
      <c r="J2140" s="166" t="s">
        <v>3542</v>
      </c>
      <c r="K2140" s="166" t="s">
        <v>3540</v>
      </c>
      <c r="L2140" s="166" t="s">
        <v>2524</v>
      </c>
      <c r="M2140" s="166">
        <v>3184069</v>
      </c>
      <c r="N2140" s="166" t="str">
        <f>_xlfn.IFNA(VLOOKUP($C2140,'20201102 Property'!C:C,1,FALSE),"FR")</f>
        <v>INF_UZG Cw antigeen</v>
      </c>
    </row>
    <row r="2141" spans="1:14" x14ac:dyDescent="0.45">
      <c r="A2141" s="166" t="s">
        <v>3543</v>
      </c>
      <c r="B2141" s="166" t="s">
        <v>3543</v>
      </c>
      <c r="C2141" s="166" t="s">
        <v>7813</v>
      </c>
      <c r="D2141" s="166" t="s">
        <v>1357</v>
      </c>
      <c r="E2141" s="166" t="s">
        <v>2524</v>
      </c>
      <c r="F2141" s="166" t="s">
        <v>366</v>
      </c>
      <c r="G2141" s="166" t="s">
        <v>2524</v>
      </c>
      <c r="H2141" s="166" t="s">
        <v>2524</v>
      </c>
      <c r="I2141" s="166" t="s">
        <v>2524</v>
      </c>
      <c r="J2141" s="166" t="s">
        <v>3544</v>
      </c>
      <c r="K2141" s="166" t="s">
        <v>3543</v>
      </c>
      <c r="L2141" s="166" t="s">
        <v>2524</v>
      </c>
      <c r="M2141" s="166">
        <v>3184074</v>
      </c>
      <c r="N2141" s="166" t="str">
        <f>_xlfn.IFNA(VLOOKUP($C2141,'20201102 Property'!C:C,1,FALSE),"FR")</f>
        <v>INF_UZG T antigeen</v>
      </c>
    </row>
    <row r="2142" spans="1:14" x14ac:dyDescent="0.45">
      <c r="A2142" s="166" t="s">
        <v>3545</v>
      </c>
      <c r="B2142" s="166" t="s">
        <v>3545</v>
      </c>
      <c r="C2142" s="166" t="s">
        <v>7814</v>
      </c>
      <c r="D2142" s="166" t="s">
        <v>1357</v>
      </c>
      <c r="E2142" s="166" t="s">
        <v>2524</v>
      </c>
      <c r="F2142" s="166" t="s">
        <v>366</v>
      </c>
      <c r="G2142" s="166" t="s">
        <v>2524</v>
      </c>
      <c r="H2142" s="166" t="s">
        <v>2524</v>
      </c>
      <c r="I2142" s="166" t="s">
        <v>2524</v>
      </c>
      <c r="J2142" s="166" t="s">
        <v>3546</v>
      </c>
      <c r="K2142" s="166" t="s">
        <v>3545</v>
      </c>
      <c r="L2142" s="166" t="s">
        <v>2524</v>
      </c>
      <c r="M2142" s="166">
        <v>3184082</v>
      </c>
      <c r="N2142" s="166" t="str">
        <f>_xlfn.IFNA(VLOOKUP($C2142,'20201102 Property'!C:C,1,FALSE),"FR")</f>
        <v>INF_UZG Fya antigeen</v>
      </c>
    </row>
    <row r="2143" spans="1:14" x14ac:dyDescent="0.45">
      <c r="A2143" s="166" t="s">
        <v>3547</v>
      </c>
      <c r="B2143" s="166" t="s">
        <v>3547</v>
      </c>
      <c r="C2143" s="166" t="s">
        <v>7815</v>
      </c>
      <c r="D2143" s="166" t="s">
        <v>1357</v>
      </c>
      <c r="E2143" s="166" t="s">
        <v>2524</v>
      </c>
      <c r="F2143" s="166" t="s">
        <v>366</v>
      </c>
      <c r="G2143" s="166" t="s">
        <v>2524</v>
      </c>
      <c r="H2143" s="166" t="s">
        <v>2524</v>
      </c>
      <c r="I2143" s="166" t="s">
        <v>2524</v>
      </c>
      <c r="J2143" s="166" t="s">
        <v>3548</v>
      </c>
      <c r="K2143" s="166" t="s">
        <v>3547</v>
      </c>
      <c r="L2143" s="166" t="s">
        <v>2524</v>
      </c>
      <c r="M2143" s="166">
        <v>3184087</v>
      </c>
      <c r="N2143" s="166" t="str">
        <f>_xlfn.IFNA(VLOOKUP($C2143,'20201102 Property'!C:C,1,FALSE),"FR")</f>
        <v>INF_UZG Fyb antigeen</v>
      </c>
    </row>
    <row r="2144" spans="1:14" x14ac:dyDescent="0.45">
      <c r="A2144" s="166" t="s">
        <v>3549</v>
      </c>
      <c r="B2144" s="166" t="s">
        <v>3549</v>
      </c>
      <c r="C2144" s="166" t="s">
        <v>7816</v>
      </c>
      <c r="D2144" s="166" t="s">
        <v>1357</v>
      </c>
      <c r="E2144" s="166" t="s">
        <v>2524</v>
      </c>
      <c r="F2144" s="166" t="s">
        <v>366</v>
      </c>
      <c r="G2144" s="166" t="s">
        <v>2524</v>
      </c>
      <c r="H2144" s="166" t="s">
        <v>2524</v>
      </c>
      <c r="I2144" s="166" t="s">
        <v>2524</v>
      </c>
      <c r="J2144" s="166" t="s">
        <v>3550</v>
      </c>
      <c r="K2144" s="166" t="s">
        <v>3549</v>
      </c>
      <c r="L2144" s="166" t="s">
        <v>2524</v>
      </c>
      <c r="M2144" s="166">
        <v>3184092</v>
      </c>
      <c r="N2144" s="166" t="str">
        <f>_xlfn.IFNA(VLOOKUP($C2144,'20201102 Property'!C:C,1,FALSE),"FR")</f>
        <v>INF_UZG Lua</v>
      </c>
    </row>
    <row r="2145" spans="1:14" x14ac:dyDescent="0.45">
      <c r="A2145" s="166" t="s">
        <v>3551</v>
      </c>
      <c r="B2145" s="166" t="s">
        <v>3551</v>
      </c>
      <c r="C2145" s="166" t="s">
        <v>7817</v>
      </c>
      <c r="D2145" s="166" t="s">
        <v>1357</v>
      </c>
      <c r="E2145" s="166" t="s">
        <v>2524</v>
      </c>
      <c r="F2145" s="166" t="s">
        <v>366</v>
      </c>
      <c r="G2145" s="166" t="s">
        <v>2524</v>
      </c>
      <c r="H2145" s="166" t="s">
        <v>2524</v>
      </c>
      <c r="I2145" s="166" t="s">
        <v>2524</v>
      </c>
      <c r="J2145" s="166" t="s">
        <v>3552</v>
      </c>
      <c r="K2145" s="166" t="s">
        <v>3551</v>
      </c>
      <c r="L2145" s="166" t="s">
        <v>2524</v>
      </c>
      <c r="M2145" s="166">
        <v>3184097</v>
      </c>
      <c r="N2145" s="166" t="str">
        <f>_xlfn.IFNA(VLOOKUP($C2145,'20201102 Property'!C:C,1,FALSE),"FR")</f>
        <v>INF_UZG Lub</v>
      </c>
    </row>
    <row r="2146" spans="1:14" x14ac:dyDescent="0.45">
      <c r="A2146" s="166" t="s">
        <v>3553</v>
      </c>
      <c r="B2146" s="166" t="s">
        <v>3553</v>
      </c>
      <c r="C2146" s="166" t="s">
        <v>7818</v>
      </c>
      <c r="D2146" s="166" t="s">
        <v>1357</v>
      </c>
      <c r="E2146" s="166" t="s">
        <v>2524</v>
      </c>
      <c r="F2146" s="166" t="s">
        <v>366</v>
      </c>
      <c r="G2146" s="166" t="s">
        <v>2524</v>
      </c>
      <c r="H2146" s="166" t="s">
        <v>2524</v>
      </c>
      <c r="I2146" s="166" t="s">
        <v>2524</v>
      </c>
      <c r="J2146" s="166" t="s">
        <v>3554</v>
      </c>
      <c r="K2146" s="166" t="s">
        <v>3553</v>
      </c>
      <c r="L2146" s="166" t="s">
        <v>2524</v>
      </c>
      <c r="M2146" s="166">
        <v>3184102</v>
      </c>
      <c r="N2146" s="166" t="str">
        <f>_xlfn.IFNA(VLOOKUP($C2146,'20201102 Property'!C:C,1,FALSE),"FR")</f>
        <v>INF_UZG Kpa</v>
      </c>
    </row>
    <row r="2147" spans="1:14" x14ac:dyDescent="0.45">
      <c r="A2147" s="166" t="s">
        <v>3555</v>
      </c>
      <c r="B2147" s="166" t="s">
        <v>3555</v>
      </c>
      <c r="C2147" s="166" t="s">
        <v>7819</v>
      </c>
      <c r="D2147" s="166" t="s">
        <v>1357</v>
      </c>
      <c r="E2147" s="166" t="s">
        <v>2524</v>
      </c>
      <c r="F2147" s="166" t="s">
        <v>366</v>
      </c>
      <c r="G2147" s="166" t="s">
        <v>2524</v>
      </c>
      <c r="H2147" s="166" t="s">
        <v>2524</v>
      </c>
      <c r="I2147" s="166" t="s">
        <v>2524</v>
      </c>
      <c r="J2147" s="166" t="s">
        <v>3556</v>
      </c>
      <c r="K2147" s="166" t="s">
        <v>3555</v>
      </c>
      <c r="L2147" s="166" t="s">
        <v>2524</v>
      </c>
      <c r="M2147" s="166">
        <v>3184107</v>
      </c>
      <c r="N2147" s="166" t="str">
        <f>_xlfn.IFNA(VLOOKUP($C2147,'20201102 Property'!C:C,1,FALSE),"FR")</f>
        <v>INF_UZG Kpb</v>
      </c>
    </row>
    <row r="2148" spans="1:14" x14ac:dyDescent="0.45">
      <c r="A2148" s="166" t="s">
        <v>3557</v>
      </c>
      <c r="B2148" s="166" t="s">
        <v>3557</v>
      </c>
      <c r="C2148" s="166" t="s">
        <v>7820</v>
      </c>
      <c r="D2148" s="166" t="s">
        <v>1357</v>
      </c>
      <c r="E2148" s="166" t="s">
        <v>2524</v>
      </c>
      <c r="F2148" s="166" t="s">
        <v>366</v>
      </c>
      <c r="G2148" s="166" t="s">
        <v>2524</v>
      </c>
      <c r="H2148" s="166" t="s">
        <v>2524</v>
      </c>
      <c r="I2148" s="166" t="s">
        <v>2524</v>
      </c>
      <c r="J2148" s="166" t="s">
        <v>3558</v>
      </c>
      <c r="K2148" s="166" t="s">
        <v>3557</v>
      </c>
      <c r="L2148" s="166" t="s">
        <v>2524</v>
      </c>
      <c r="M2148" s="166">
        <v>3184112</v>
      </c>
      <c r="N2148" s="166" t="str">
        <f>_xlfn.IFNA(VLOOKUP($C2148,'20201102 Property'!C:C,1,FALSE),"FR")</f>
        <v>INF_UZG zwakke/partiele D (moleculair)</v>
      </c>
    </row>
    <row r="2149" spans="1:14" x14ac:dyDescent="0.45">
      <c r="A2149" s="166" t="s">
        <v>3559</v>
      </c>
      <c r="B2149" s="166" t="s">
        <v>3559</v>
      </c>
      <c r="C2149" s="166" t="s">
        <v>7821</v>
      </c>
      <c r="D2149" s="166" t="s">
        <v>1357</v>
      </c>
      <c r="E2149" s="166" t="s">
        <v>2524</v>
      </c>
      <c r="F2149" s="166" t="s">
        <v>366</v>
      </c>
      <c r="G2149" s="166" t="s">
        <v>2524</v>
      </c>
      <c r="H2149" s="166" t="s">
        <v>2524</v>
      </c>
      <c r="I2149" s="166" t="s">
        <v>2524</v>
      </c>
      <c r="J2149" s="166" t="s">
        <v>3560</v>
      </c>
      <c r="K2149" s="166" t="s">
        <v>3559</v>
      </c>
      <c r="L2149" s="166" t="s">
        <v>2524</v>
      </c>
      <c r="M2149" s="166">
        <v>3184118</v>
      </c>
      <c r="N2149" s="166" t="str">
        <f>_xlfn.IFNA(VLOOKUP($C2149,'20201102 Property'!C:C,1,FALSE),"FR")</f>
        <v>INF_UZG antistofscreening</v>
      </c>
    </row>
    <row r="2150" spans="1:14" x14ac:dyDescent="0.45">
      <c r="A2150" s="166" t="s">
        <v>3561</v>
      </c>
      <c r="B2150" s="166" t="s">
        <v>3561</v>
      </c>
      <c r="C2150" s="166" t="s">
        <v>7822</v>
      </c>
      <c r="D2150" s="166" t="s">
        <v>1357</v>
      </c>
      <c r="E2150" s="166" t="s">
        <v>2524</v>
      </c>
      <c r="F2150" s="166" t="s">
        <v>366</v>
      </c>
      <c r="G2150" s="166" t="s">
        <v>2524</v>
      </c>
      <c r="H2150" s="166" t="s">
        <v>2524</v>
      </c>
      <c r="I2150" s="166" t="s">
        <v>2524</v>
      </c>
      <c r="J2150" s="166" t="s">
        <v>3562</v>
      </c>
      <c r="K2150" s="166" t="s">
        <v>3561</v>
      </c>
      <c r="L2150" s="166" t="s">
        <v>2524</v>
      </c>
      <c r="M2150" s="166">
        <v>3184123</v>
      </c>
      <c r="N2150" s="166" t="str">
        <f>_xlfn.IFNA(VLOOKUP($C2150,'20201102 Property'!C:C,1,FALSE),"FR")</f>
        <v>INF_UZG identificatie antistoffen</v>
      </c>
    </row>
    <row r="2151" spans="1:14" x14ac:dyDescent="0.45">
      <c r="A2151" s="166" t="s">
        <v>3563</v>
      </c>
      <c r="B2151" s="166" t="s">
        <v>3563</v>
      </c>
      <c r="C2151" s="166" t="s">
        <v>3564</v>
      </c>
      <c r="D2151" s="166" t="s">
        <v>1357</v>
      </c>
      <c r="E2151" s="166" t="s">
        <v>2524</v>
      </c>
      <c r="F2151" s="166" t="s">
        <v>366</v>
      </c>
      <c r="G2151" s="166" t="s">
        <v>2524</v>
      </c>
      <c r="H2151" s="166" t="s">
        <v>2524</v>
      </c>
      <c r="I2151" s="166" t="s">
        <v>2524</v>
      </c>
      <c r="J2151" s="166" t="s">
        <v>3565</v>
      </c>
      <c r="K2151" s="166" t="s">
        <v>3563</v>
      </c>
      <c r="L2151" s="166" t="s">
        <v>2524</v>
      </c>
      <c r="M2151" s="166">
        <v>3184129</v>
      </c>
      <c r="N2151" s="166" t="str">
        <f>_xlfn.IFNA(VLOOKUP($C2151,'20201102 Property'!C:C,1,FALSE),"FR")</f>
        <v>INF_UZG titratie antistoffen</v>
      </c>
    </row>
    <row r="2152" spans="1:14" x14ac:dyDescent="0.45">
      <c r="A2152" s="166" t="s">
        <v>3566</v>
      </c>
      <c r="B2152" s="166" t="s">
        <v>3566</v>
      </c>
      <c r="C2152" s="166" t="s">
        <v>7823</v>
      </c>
      <c r="D2152" s="166" t="s">
        <v>1357</v>
      </c>
      <c r="E2152" s="166" t="s">
        <v>2524</v>
      </c>
      <c r="F2152" s="166" t="s">
        <v>366</v>
      </c>
      <c r="G2152" s="166" t="s">
        <v>2524</v>
      </c>
      <c r="H2152" s="166" t="s">
        <v>2524</v>
      </c>
      <c r="I2152" s="166" t="s">
        <v>2524</v>
      </c>
      <c r="J2152" s="166" t="s">
        <v>3567</v>
      </c>
      <c r="K2152" s="166" t="s">
        <v>3566</v>
      </c>
      <c r="L2152" s="166" t="s">
        <v>2524</v>
      </c>
      <c r="M2152" s="166">
        <v>3184134</v>
      </c>
      <c r="N2152" s="166" t="str">
        <f>_xlfn.IFNA(VLOOKUP($C2152,'20201102 Property'!C:C,1,FALSE),"FR")</f>
        <v>INF_UZG anti A en anti B</v>
      </c>
    </row>
    <row r="2153" spans="1:14" x14ac:dyDescent="0.45">
      <c r="A2153" s="166" t="s">
        <v>3568</v>
      </c>
      <c r="B2153" s="166" t="s">
        <v>3568</v>
      </c>
      <c r="C2153" s="166" t="s">
        <v>3569</v>
      </c>
      <c r="D2153" s="166" t="s">
        <v>1357</v>
      </c>
      <c r="E2153" s="166" t="s">
        <v>2524</v>
      </c>
      <c r="F2153" s="166" t="s">
        <v>366</v>
      </c>
      <c r="G2153" s="166" t="s">
        <v>2524</v>
      </c>
      <c r="H2153" s="166" t="s">
        <v>2524</v>
      </c>
      <c r="I2153" s="166" t="s">
        <v>2524</v>
      </c>
      <c r="J2153" s="166" t="s">
        <v>3570</v>
      </c>
      <c r="K2153" s="166" t="s">
        <v>3568</v>
      </c>
      <c r="L2153" s="166" t="s">
        <v>2524</v>
      </c>
      <c r="M2153" s="166">
        <v>3184139</v>
      </c>
      <c r="N2153" s="166" t="str">
        <f>_xlfn.IFNA(VLOOKUP($C2153,'20201102 Property'!C:C,1,FALSE),"FR")</f>
        <v>INF_UZG titratie  natuurlijke anti A</v>
      </c>
    </row>
    <row r="2154" spans="1:14" x14ac:dyDescent="0.45">
      <c r="A2154" s="166" t="s">
        <v>3571</v>
      </c>
      <c r="B2154" s="166" t="s">
        <v>3571</v>
      </c>
      <c r="C2154" s="166" t="s">
        <v>3572</v>
      </c>
      <c r="D2154" s="166" t="s">
        <v>1357</v>
      </c>
      <c r="E2154" s="166" t="s">
        <v>2524</v>
      </c>
      <c r="F2154" s="166" t="s">
        <v>366</v>
      </c>
      <c r="G2154" s="166" t="s">
        <v>2524</v>
      </c>
      <c r="H2154" s="166" t="s">
        <v>2524</v>
      </c>
      <c r="I2154" s="166" t="s">
        <v>2524</v>
      </c>
      <c r="J2154" s="166" t="s">
        <v>3573</v>
      </c>
      <c r="K2154" s="166" t="s">
        <v>3571</v>
      </c>
      <c r="L2154" s="166" t="s">
        <v>2524</v>
      </c>
      <c r="M2154" s="166">
        <v>3184144</v>
      </c>
      <c r="N2154" s="166" t="str">
        <f>_xlfn.IFNA(VLOOKUP($C2154,'20201102 Property'!C:C,1,FALSE),"FR")</f>
        <v>INF_UZG titratie  immuun anti A</v>
      </c>
    </row>
    <row r="2155" spans="1:14" x14ac:dyDescent="0.45">
      <c r="A2155" s="166" t="s">
        <v>3574</v>
      </c>
      <c r="B2155" s="166" t="s">
        <v>3574</v>
      </c>
      <c r="C2155" s="166" t="s">
        <v>3575</v>
      </c>
      <c r="D2155" s="166" t="s">
        <v>1357</v>
      </c>
      <c r="E2155" s="166" t="s">
        <v>2524</v>
      </c>
      <c r="F2155" s="166" t="s">
        <v>366</v>
      </c>
      <c r="G2155" s="166" t="s">
        <v>2524</v>
      </c>
      <c r="H2155" s="166" t="s">
        <v>2524</v>
      </c>
      <c r="I2155" s="166" t="s">
        <v>2524</v>
      </c>
      <c r="J2155" s="166" t="s">
        <v>3576</v>
      </c>
      <c r="K2155" s="166" t="s">
        <v>3574</v>
      </c>
      <c r="L2155" s="166" t="s">
        <v>2524</v>
      </c>
      <c r="M2155" s="166">
        <v>3184150</v>
      </c>
      <c r="N2155" s="166" t="str">
        <f>_xlfn.IFNA(VLOOKUP($C2155,'20201102 Property'!C:C,1,FALSE),"FR")</f>
        <v>INF_UZG titratie  natuurlijke anti B</v>
      </c>
    </row>
    <row r="2156" spans="1:14" x14ac:dyDescent="0.45">
      <c r="A2156" s="166" t="s">
        <v>3577</v>
      </c>
      <c r="B2156" s="166" t="s">
        <v>3577</v>
      </c>
      <c r="C2156" s="166" t="s">
        <v>7824</v>
      </c>
      <c r="D2156" s="166" t="s">
        <v>1357</v>
      </c>
      <c r="E2156" s="166" t="s">
        <v>2524</v>
      </c>
      <c r="F2156" s="166" t="s">
        <v>366</v>
      </c>
      <c r="G2156" s="166" t="s">
        <v>2524</v>
      </c>
      <c r="H2156" s="166" t="s">
        <v>2524</v>
      </c>
      <c r="I2156" s="166" t="s">
        <v>2524</v>
      </c>
      <c r="J2156" s="166" t="s">
        <v>3578</v>
      </c>
      <c r="K2156" s="166" t="s">
        <v>3577</v>
      </c>
      <c r="L2156" s="166" t="s">
        <v>2524</v>
      </c>
      <c r="M2156" s="166">
        <v>3184155</v>
      </c>
      <c r="N2156" s="166" t="str">
        <f>_xlfn.IFNA(VLOOKUP($C2156,'20201102 Property'!C:C,1,FALSE),"FR")</f>
        <v>INF_UZG titratie immuun anti B</v>
      </c>
    </row>
    <row r="2157" spans="1:14" x14ac:dyDescent="0.45">
      <c r="A2157" s="166" t="s">
        <v>3579</v>
      </c>
      <c r="B2157" s="166" t="s">
        <v>3579</v>
      </c>
      <c r="C2157" s="166" t="s">
        <v>3580</v>
      </c>
      <c r="D2157" s="166" t="s">
        <v>1357</v>
      </c>
      <c r="E2157" s="166" t="s">
        <v>2524</v>
      </c>
      <c r="F2157" s="166" t="s">
        <v>366</v>
      </c>
      <c r="G2157" s="166" t="s">
        <v>2524</v>
      </c>
      <c r="H2157" s="166" t="s">
        <v>2524</v>
      </c>
      <c r="I2157" s="166" t="s">
        <v>2524</v>
      </c>
      <c r="J2157" s="166" t="s">
        <v>3581</v>
      </c>
      <c r="K2157" s="166" t="s">
        <v>3579</v>
      </c>
      <c r="L2157" s="166" t="s">
        <v>2524</v>
      </c>
      <c r="M2157" s="166">
        <v>3184161</v>
      </c>
      <c r="N2157" s="166" t="str">
        <f>_xlfn.IFNA(VLOOKUP($C2157,'20201102 Property'!C:C,1,FALSE),"FR")</f>
        <v>INF_UZG opzoeken koude agglutininen</v>
      </c>
    </row>
    <row r="2158" spans="1:14" x14ac:dyDescent="0.45">
      <c r="A2158" s="166" t="s">
        <v>3582</v>
      </c>
      <c r="B2158" s="166" t="s">
        <v>3582</v>
      </c>
      <c r="C2158" s="166" t="s">
        <v>3585</v>
      </c>
      <c r="D2158" s="166" t="s">
        <v>1357</v>
      </c>
      <c r="E2158" s="166" t="s">
        <v>2524</v>
      </c>
      <c r="F2158" s="166" t="s">
        <v>366</v>
      </c>
      <c r="G2158" s="166" t="s">
        <v>2524</v>
      </c>
      <c r="H2158" s="166" t="s">
        <v>2524</v>
      </c>
      <c r="I2158" s="166" t="s">
        <v>2524</v>
      </c>
      <c r="J2158" s="166" t="s">
        <v>3583</v>
      </c>
      <c r="K2158" s="166" t="s">
        <v>3582</v>
      </c>
      <c r="L2158" s="166" t="s">
        <v>2524</v>
      </c>
      <c r="M2158" s="166">
        <v>3184166</v>
      </c>
      <c r="N2158" s="166" t="str">
        <f>_xlfn.IFNA(VLOOKUP($C2158,'20201102 Property'!C:C,1,FALSE),"FR")</f>
        <v>INF_UZG identificatie en titratie koude agglutininen</v>
      </c>
    </row>
    <row r="2159" spans="1:14" x14ac:dyDescent="0.45">
      <c r="A2159" s="166" t="s">
        <v>3584</v>
      </c>
      <c r="B2159" s="166" t="s">
        <v>3584</v>
      </c>
      <c r="C2159" s="166" t="s">
        <v>3585</v>
      </c>
      <c r="D2159" s="166" t="s">
        <v>1357</v>
      </c>
      <c r="E2159" s="166" t="s">
        <v>2524</v>
      </c>
      <c r="F2159" s="166" t="s">
        <v>366</v>
      </c>
      <c r="G2159" s="166" t="s">
        <v>2524</v>
      </c>
      <c r="H2159" s="166" t="s">
        <v>2524</v>
      </c>
      <c r="I2159" s="166" t="s">
        <v>2524</v>
      </c>
      <c r="J2159" s="166" t="s">
        <v>3586</v>
      </c>
      <c r="K2159" s="166" t="s">
        <v>3584</v>
      </c>
      <c r="L2159" s="166" t="s">
        <v>2524</v>
      </c>
      <c r="M2159" s="166">
        <v>3184171</v>
      </c>
      <c r="N2159" s="166" t="str">
        <f>_xlfn.IFNA(VLOOKUP($C2159,'20201102 Property'!C:C,1,FALSE),"FR")</f>
        <v>INF_UZG identificatie en titratie koude agglutininen</v>
      </c>
    </row>
    <row r="2160" spans="1:14" x14ac:dyDescent="0.45">
      <c r="A2160" s="166" t="s">
        <v>3587</v>
      </c>
      <c r="B2160" s="166" t="s">
        <v>3587</v>
      </c>
      <c r="C2160" s="166" t="s">
        <v>7825</v>
      </c>
      <c r="D2160" s="166" t="s">
        <v>1357</v>
      </c>
      <c r="E2160" s="166" t="s">
        <v>2524</v>
      </c>
      <c r="F2160" s="166" t="s">
        <v>366</v>
      </c>
      <c r="G2160" s="166" t="s">
        <v>2524</v>
      </c>
      <c r="H2160" s="166" t="s">
        <v>2524</v>
      </c>
      <c r="I2160" s="166" t="s">
        <v>2524</v>
      </c>
      <c r="J2160" s="166" t="s">
        <v>3588</v>
      </c>
      <c r="K2160" s="166" t="s">
        <v>3587</v>
      </c>
      <c r="L2160" s="166" t="s">
        <v>2524</v>
      </c>
      <c r="M2160" s="166">
        <v>3184177</v>
      </c>
      <c r="N2160" s="166" t="str">
        <f>_xlfn.IFNA(VLOOKUP($C2160,'20201102 Property'!C:C,1,FALSE),"FR")</f>
        <v>INF_UZG Directe Coombs opzoeken</v>
      </c>
    </row>
    <row r="2161" spans="1:14" x14ac:dyDescent="0.45">
      <c r="A2161" s="166" t="s">
        <v>3589</v>
      </c>
      <c r="B2161" s="166" t="s">
        <v>3589</v>
      </c>
      <c r="C2161" s="166" t="s">
        <v>3590</v>
      </c>
      <c r="D2161" s="166" t="s">
        <v>1357</v>
      </c>
      <c r="E2161" s="166" t="s">
        <v>2524</v>
      </c>
      <c r="F2161" s="166" t="s">
        <v>366</v>
      </c>
      <c r="G2161" s="166" t="s">
        <v>2524</v>
      </c>
      <c r="H2161" s="166" t="s">
        <v>2524</v>
      </c>
      <c r="I2161" s="166" t="s">
        <v>2524</v>
      </c>
      <c r="J2161" s="166" t="s">
        <v>3591</v>
      </c>
      <c r="K2161" s="166" t="s">
        <v>3589</v>
      </c>
      <c r="L2161" s="166" t="s">
        <v>2524</v>
      </c>
      <c r="M2161" s="166">
        <v>3184182</v>
      </c>
      <c r="N2161" s="166" t="str">
        <f>_xlfn.IFNA(VLOOKUP($C2161,'20201102 Property'!C:C,1,FALSE),"FR")</f>
        <v>INF_UZG Directe Coombs differentiatie</v>
      </c>
    </row>
    <row r="2162" spans="1:14" x14ac:dyDescent="0.45">
      <c r="A2162" s="166" t="s">
        <v>3592</v>
      </c>
      <c r="B2162" s="166" t="s">
        <v>3592</v>
      </c>
      <c r="C2162" s="166" t="s">
        <v>7826</v>
      </c>
      <c r="D2162" s="166" t="s">
        <v>1357</v>
      </c>
      <c r="E2162" s="166" t="s">
        <v>2524</v>
      </c>
      <c r="F2162" s="166" t="s">
        <v>366</v>
      </c>
      <c r="G2162" s="166" t="s">
        <v>2524</v>
      </c>
      <c r="H2162" s="166" t="s">
        <v>2524</v>
      </c>
      <c r="I2162" s="166" t="s">
        <v>2524</v>
      </c>
      <c r="J2162" s="166" t="s">
        <v>3593</v>
      </c>
      <c r="K2162" s="166" t="s">
        <v>3592</v>
      </c>
      <c r="L2162" s="166" t="s">
        <v>2524</v>
      </c>
      <c r="M2162" s="166">
        <v>3184187</v>
      </c>
      <c r="N2162" s="166" t="str">
        <f>_xlfn.IFNA(VLOOKUP($C2162,'20201102 Property'!C:C,1,FALSE),"FR")</f>
        <v>INF_UZG Directe Coombs elutie</v>
      </c>
    </row>
    <row r="2163" spans="1:14" x14ac:dyDescent="0.45">
      <c r="A2163" s="166" t="s">
        <v>3594</v>
      </c>
      <c r="B2163" s="166" t="s">
        <v>3594</v>
      </c>
      <c r="C2163" s="166" t="s">
        <v>7827</v>
      </c>
      <c r="D2163" s="166" t="s">
        <v>1357</v>
      </c>
      <c r="E2163" s="166" t="s">
        <v>2524</v>
      </c>
      <c r="F2163" s="166" t="s">
        <v>366</v>
      </c>
      <c r="G2163" s="166" t="s">
        <v>2524</v>
      </c>
      <c r="H2163" s="166" t="s">
        <v>2524</v>
      </c>
      <c r="I2163" s="166" t="s">
        <v>2524</v>
      </c>
      <c r="J2163" s="166" t="s">
        <v>3595</v>
      </c>
      <c r="K2163" s="166" t="s">
        <v>3594</v>
      </c>
      <c r="L2163" s="166" t="s">
        <v>2524</v>
      </c>
      <c r="M2163" s="166">
        <v>3184192</v>
      </c>
      <c r="N2163" s="166" t="str">
        <f>_xlfn.IFNA(VLOOKUP($C2163,'20201102 Property'!C:C,1,FALSE),"FR")</f>
        <v>INF_UZG Kleihauer</v>
      </c>
    </row>
    <row r="2164" spans="1:14" x14ac:dyDescent="0.45">
      <c r="A2164" s="166" t="s">
        <v>3596</v>
      </c>
      <c r="B2164" s="166" t="s">
        <v>7828</v>
      </c>
      <c r="C2164" s="166" t="s">
        <v>7829</v>
      </c>
      <c r="D2164" s="166" t="s">
        <v>1357</v>
      </c>
      <c r="E2164" s="166" t="s">
        <v>2524</v>
      </c>
      <c r="F2164" s="166" t="s">
        <v>366</v>
      </c>
      <c r="G2164" s="166" t="s">
        <v>2524</v>
      </c>
      <c r="H2164" s="166" t="s">
        <v>2524</v>
      </c>
      <c r="I2164" s="166" t="s">
        <v>2524</v>
      </c>
      <c r="J2164" s="166" t="s">
        <v>3597</v>
      </c>
      <c r="K2164" s="166" t="s">
        <v>3596</v>
      </c>
      <c r="L2164" s="166" t="s">
        <v>2524</v>
      </c>
      <c r="M2164" s="166">
        <v>3184329</v>
      </c>
      <c r="N2164" s="166" t="str">
        <f>_xlfn.IFNA(VLOOKUP($C2164,'20201102 Property'!C:C,1,FALSE),"FR")</f>
        <v>Aanvraag voor bepaling van andere RBC antigenen</v>
      </c>
    </row>
    <row r="2165" spans="1:14" x14ac:dyDescent="0.45">
      <c r="A2165" s="166" t="s">
        <v>3598</v>
      </c>
      <c r="B2165" s="166" t="s">
        <v>3598</v>
      </c>
      <c r="C2165" s="166" t="s">
        <v>3599</v>
      </c>
      <c r="D2165" s="166" t="s">
        <v>1357</v>
      </c>
      <c r="E2165" s="166" t="s">
        <v>2524</v>
      </c>
      <c r="F2165" s="166" t="s">
        <v>366</v>
      </c>
      <c r="G2165" s="166" t="s">
        <v>2524</v>
      </c>
      <c r="H2165" s="166" t="s">
        <v>2524</v>
      </c>
      <c r="I2165" s="166" t="s">
        <v>2524</v>
      </c>
      <c r="J2165" s="166" t="s">
        <v>3600</v>
      </c>
      <c r="K2165" s="166" t="s">
        <v>3598</v>
      </c>
      <c r="L2165" s="166" t="s">
        <v>2524</v>
      </c>
      <c r="M2165" s="166">
        <v>5710714</v>
      </c>
      <c r="N2165" s="166" t="str">
        <f>_xlfn.IFNA(VLOOKUP($C2165,'20201102 Property'!C:C,1,FALSE),"FR")</f>
        <v>INF_UZG Type en Screen</v>
      </c>
    </row>
    <row r="2166" spans="1:14" x14ac:dyDescent="0.45">
      <c r="A2166" s="166" t="s">
        <v>3601</v>
      </c>
      <c r="B2166" s="166" t="s">
        <v>7477</v>
      </c>
      <c r="C2166" s="166" t="s">
        <v>3602</v>
      </c>
      <c r="D2166" s="166" t="s">
        <v>1357</v>
      </c>
      <c r="E2166" s="166" t="s">
        <v>2524</v>
      </c>
      <c r="F2166" s="166" t="s">
        <v>366</v>
      </c>
      <c r="G2166" s="166" t="s">
        <v>2524</v>
      </c>
      <c r="H2166" s="166" t="s">
        <v>2524</v>
      </c>
      <c r="I2166" s="166" t="s">
        <v>2524</v>
      </c>
      <c r="J2166" s="166" t="s">
        <v>3603</v>
      </c>
      <c r="K2166" s="166" t="s">
        <v>3601</v>
      </c>
      <c r="L2166" s="166" t="s">
        <v>2524</v>
      </c>
      <c r="M2166" s="166">
        <v>7217339</v>
      </c>
      <c r="N2166" s="166" t="str">
        <f>_xlfn.IFNA(VLOOKUP($C2166,'20201102 Property'!C:C,1,FALSE),"FR")</f>
        <v>Info bij aanvraag andere antigenen: Stamceltransplantatie</v>
      </c>
    </row>
    <row r="2167" spans="1:14" x14ac:dyDescent="0.45">
      <c r="A2167" s="166" t="s">
        <v>3604</v>
      </c>
      <c r="B2167" s="166" t="s">
        <v>7478</v>
      </c>
      <c r="C2167" s="166" t="s">
        <v>3605</v>
      </c>
      <c r="D2167" s="166" t="s">
        <v>1357</v>
      </c>
      <c r="E2167" s="166" t="s">
        <v>2524</v>
      </c>
      <c r="F2167" s="166" t="s">
        <v>366</v>
      </c>
      <c r="G2167" s="166" t="s">
        <v>2524</v>
      </c>
      <c r="H2167" s="166" t="s">
        <v>2524</v>
      </c>
      <c r="I2167" s="166" t="s">
        <v>2524</v>
      </c>
      <c r="J2167" s="166" t="s">
        <v>3606</v>
      </c>
      <c r="K2167" s="166" t="s">
        <v>3604</v>
      </c>
      <c r="L2167" s="166" t="s">
        <v>2524</v>
      </c>
      <c r="M2167" s="166">
        <v>7217349</v>
      </c>
      <c r="N2167" s="166" t="str">
        <f>_xlfn.IFNA(VLOOKUP($C2167,'20201102 Property'!C:C,1,FALSE),"FR")</f>
        <v>Info bij aanvraag andere antigenen: Hemoglobinopathie</v>
      </c>
    </row>
    <row r="2168" spans="1:14" x14ac:dyDescent="0.45">
      <c r="A2168" s="166" t="s">
        <v>3607</v>
      </c>
      <c r="B2168" s="166" t="s">
        <v>7479</v>
      </c>
      <c r="C2168" s="166" t="s">
        <v>3608</v>
      </c>
      <c r="D2168" s="166" t="s">
        <v>1357</v>
      </c>
      <c r="E2168" s="166" t="s">
        <v>2524</v>
      </c>
      <c r="F2168" s="166" t="s">
        <v>366</v>
      </c>
      <c r="G2168" s="166" t="s">
        <v>2524</v>
      </c>
      <c r="H2168" s="166" t="s">
        <v>2524</v>
      </c>
      <c r="I2168" s="166" t="s">
        <v>2524</v>
      </c>
      <c r="J2168" s="166" t="s">
        <v>3609</v>
      </c>
      <c r="K2168" s="166" t="s">
        <v>3607</v>
      </c>
      <c r="L2168" s="166" t="s">
        <v>2524</v>
      </c>
      <c r="M2168" s="166">
        <v>7217370</v>
      </c>
      <c r="N2168" s="166" t="str">
        <f>_xlfn.IFNA(VLOOKUP($C2168,'20201102 Property'!C:C,1,FALSE),"FR")</f>
        <v>Info bij aanvraag andere antigenen: Interfererende medicatie</v>
      </c>
    </row>
    <row r="2169" spans="1:14" x14ac:dyDescent="0.45">
      <c r="A2169" s="166" t="s">
        <v>3610</v>
      </c>
      <c r="B2169" s="166" t="s">
        <v>7480</v>
      </c>
      <c r="C2169" s="166" t="s">
        <v>3611</v>
      </c>
      <c r="D2169" s="166" t="s">
        <v>1357</v>
      </c>
      <c r="E2169" s="166" t="s">
        <v>2524</v>
      </c>
      <c r="F2169" s="166" t="s">
        <v>366</v>
      </c>
      <c r="G2169" s="166" t="s">
        <v>2524</v>
      </c>
      <c r="H2169" s="166" t="s">
        <v>2524</v>
      </c>
      <c r="I2169" s="166" t="s">
        <v>2524</v>
      </c>
      <c r="J2169" s="166" t="s">
        <v>3612</v>
      </c>
      <c r="K2169" s="166" t="s">
        <v>3610</v>
      </c>
      <c r="L2169" s="166" t="s">
        <v>2524</v>
      </c>
      <c r="M2169" s="166">
        <v>7217378</v>
      </c>
      <c r="N2169" s="166" t="str">
        <f>_xlfn.IFNA(VLOOKUP($C2169,'20201102 Property'!C:C,1,FALSE),"FR")</f>
        <v>Info bij aanvraag andere antigenen: Andere</v>
      </c>
    </row>
    <row r="2170" spans="1:14" x14ac:dyDescent="0.45">
      <c r="A2170" s="166" t="s">
        <v>3613</v>
      </c>
      <c r="B2170" s="166" t="s">
        <v>7481</v>
      </c>
      <c r="C2170" s="166" t="s">
        <v>3614</v>
      </c>
      <c r="D2170" s="166" t="s">
        <v>1357</v>
      </c>
      <c r="E2170" s="166" t="s">
        <v>2524</v>
      </c>
      <c r="F2170" s="166" t="s">
        <v>366</v>
      </c>
      <c r="G2170" s="166" t="s">
        <v>2524</v>
      </c>
      <c r="H2170" s="166" t="s">
        <v>2524</v>
      </c>
      <c r="I2170" s="166" t="s">
        <v>2524</v>
      </c>
      <c r="J2170" s="166" t="s">
        <v>3615</v>
      </c>
      <c r="K2170" s="166" t="s">
        <v>3613</v>
      </c>
      <c r="L2170" s="166" t="s">
        <v>2524</v>
      </c>
      <c r="M2170" s="166">
        <v>7217387</v>
      </c>
      <c r="N2170" s="166" t="str">
        <f>_xlfn.IFNA(VLOOKUP($C2170,'20201102 Property'!C:C,1,FALSE),"FR")</f>
        <v>Info bij aanvraag screening OAS: na anti-D toediening</v>
      </c>
    </row>
    <row r="2171" spans="1:14" x14ac:dyDescent="0.45">
      <c r="A2171" s="166" t="s">
        <v>3136</v>
      </c>
      <c r="B2171" s="166" t="s">
        <v>3137</v>
      </c>
      <c r="C2171" s="166" t="s">
        <v>3137</v>
      </c>
      <c r="D2171" s="166" t="s">
        <v>185</v>
      </c>
      <c r="E2171" s="166" t="s">
        <v>2524</v>
      </c>
      <c r="F2171" s="166" t="s">
        <v>2798</v>
      </c>
      <c r="G2171" s="166" t="s">
        <v>5449</v>
      </c>
      <c r="H2171" s="166" t="s">
        <v>2524</v>
      </c>
      <c r="I2171" s="166" t="s">
        <v>2524</v>
      </c>
      <c r="J2171" s="166" t="s">
        <v>3138</v>
      </c>
      <c r="K2171" s="166" t="s">
        <v>3136</v>
      </c>
      <c r="L2171" s="166" t="s">
        <v>2524</v>
      </c>
      <c r="M2171" s="166">
        <v>887738</v>
      </c>
      <c r="N2171" s="166" t="str">
        <f>_xlfn.IFNA(VLOOKUP($C2171,'20201102 Property'!C:C,1,FALSE),"FR")</f>
        <v>U typering</v>
      </c>
    </row>
    <row r="2172" spans="1:14" x14ac:dyDescent="0.45">
      <c r="A2172" s="166" t="s">
        <v>2934</v>
      </c>
      <c r="B2172" s="166" t="s">
        <v>2934</v>
      </c>
      <c r="C2172" s="166" t="s">
        <v>2935</v>
      </c>
      <c r="D2172" s="166" t="s">
        <v>1357</v>
      </c>
      <c r="E2172" s="166" t="s">
        <v>2524</v>
      </c>
      <c r="F2172" s="166" t="s">
        <v>366</v>
      </c>
      <c r="G2172" s="166" t="s">
        <v>2524</v>
      </c>
      <c r="H2172" s="166" t="s">
        <v>2524</v>
      </c>
      <c r="I2172" s="166" t="s">
        <v>2524</v>
      </c>
      <c r="J2172" s="166" t="s">
        <v>8524</v>
      </c>
      <c r="K2172" s="166" t="s">
        <v>2934</v>
      </c>
      <c r="L2172" s="166" t="s">
        <v>2524</v>
      </c>
      <c r="M2172" s="166">
        <v>290039</v>
      </c>
      <c r="N2172" s="166" t="str">
        <f>_xlfn.IFNA(VLOOKUP($C2172,'20201102 Property'!C:C,1,FALSE),"FR")</f>
        <v>volbloed ontvangen in REFID</v>
      </c>
    </row>
    <row r="2173" spans="1:14" hidden="1" x14ac:dyDescent="0.45">
      <c r="A2173" s="166" t="s">
        <v>2119</v>
      </c>
      <c r="B2173" s="166" t="s">
        <v>2119</v>
      </c>
      <c r="C2173" s="166" t="s">
        <v>5230</v>
      </c>
      <c r="D2173" s="166" t="s">
        <v>1357</v>
      </c>
      <c r="E2173" s="166" t="s">
        <v>2524</v>
      </c>
      <c r="F2173" s="166" t="s">
        <v>366</v>
      </c>
      <c r="G2173" s="166" t="s">
        <v>2524</v>
      </c>
      <c r="H2173" s="166" t="s">
        <v>2524</v>
      </c>
      <c r="I2173" s="166" t="s">
        <v>2524</v>
      </c>
      <c r="J2173" s="166" t="s">
        <v>7992</v>
      </c>
      <c r="K2173" s="166" t="s">
        <v>2119</v>
      </c>
      <c r="L2173" s="166" t="s">
        <v>2524</v>
      </c>
      <c r="M2173" s="166">
        <v>290035</v>
      </c>
      <c r="N2173" s="166" t="str">
        <f>_xlfn.IFNA(VLOOKUP($C2173,'20201102 Property'!C:C,1,FALSE),"FR")</f>
        <v>FR</v>
      </c>
    </row>
    <row r="2174" spans="1:14" x14ac:dyDescent="0.45">
      <c r="A2174" s="166" t="s">
        <v>2931</v>
      </c>
      <c r="B2174" s="166" t="s">
        <v>7482</v>
      </c>
      <c r="C2174" s="166" t="s">
        <v>2932</v>
      </c>
      <c r="D2174" s="166" t="s">
        <v>1357</v>
      </c>
      <c r="E2174" s="166" t="s">
        <v>2524</v>
      </c>
      <c r="F2174" s="166" t="s">
        <v>366</v>
      </c>
      <c r="G2174" s="166" t="s">
        <v>2524</v>
      </c>
      <c r="H2174" s="166" t="s">
        <v>2524</v>
      </c>
      <c r="I2174" s="166" t="s">
        <v>2524</v>
      </c>
      <c r="J2174" s="166" t="s">
        <v>8524</v>
      </c>
      <c r="K2174" s="166" t="s">
        <v>2931</v>
      </c>
      <c r="L2174" s="166" t="s">
        <v>2524</v>
      </c>
      <c r="M2174" s="166">
        <v>290031</v>
      </c>
      <c r="N2174" s="166" t="str">
        <f>_xlfn.IFNA(VLOOKUP($C2174,'20201102 Property'!C:C,1,FALSE),"FR")</f>
        <v>Datum verzending volbloed naar REFID</v>
      </c>
    </row>
    <row r="2175" spans="1:14" x14ac:dyDescent="0.45">
      <c r="A2175" s="166" t="s">
        <v>2066</v>
      </c>
      <c r="B2175" s="166" t="s">
        <v>7483</v>
      </c>
      <c r="C2175" s="166" t="s">
        <v>7484</v>
      </c>
      <c r="D2175" s="166" t="s">
        <v>185</v>
      </c>
      <c r="E2175" s="166" t="s">
        <v>2524</v>
      </c>
      <c r="F2175" s="166" t="s">
        <v>2798</v>
      </c>
      <c r="G2175" s="166" t="s">
        <v>2524</v>
      </c>
      <c r="H2175" s="166" t="s">
        <v>2524</v>
      </c>
      <c r="I2175" s="166" t="s">
        <v>2524</v>
      </c>
      <c r="J2175" s="166" t="s">
        <v>2069</v>
      </c>
      <c r="K2175" s="166" t="s">
        <v>2066</v>
      </c>
      <c r="L2175" s="166" t="s">
        <v>2524</v>
      </c>
      <c r="M2175" s="166">
        <v>3362048</v>
      </c>
      <c r="N2175" s="166" t="str">
        <f>_xlfn.IFNA(VLOOKUP($C2175,'20201102 Property'!C:C,1,FALSE),"FR")</f>
        <v>Theek VDSTR DNA</v>
      </c>
    </row>
    <row r="2176" spans="1:14" x14ac:dyDescent="0.45">
      <c r="A2176" s="166" t="s">
        <v>2065</v>
      </c>
      <c r="B2176" s="166" t="s">
        <v>7485</v>
      </c>
      <c r="C2176" s="166" t="s">
        <v>7486</v>
      </c>
      <c r="D2176" s="166" t="s">
        <v>185</v>
      </c>
      <c r="E2176" s="166" t="s">
        <v>2524</v>
      </c>
      <c r="F2176" s="166" t="s">
        <v>2798</v>
      </c>
      <c r="G2176" s="166" t="s">
        <v>2524</v>
      </c>
      <c r="H2176" s="166" t="s">
        <v>2524</v>
      </c>
      <c r="I2176" s="166" t="s">
        <v>2524</v>
      </c>
      <c r="J2176" s="166" t="s">
        <v>2068</v>
      </c>
      <c r="K2176" s="166" t="s">
        <v>2065</v>
      </c>
      <c r="L2176" s="166" t="s">
        <v>2524</v>
      </c>
      <c r="M2176" s="166">
        <v>3362027</v>
      </c>
      <c r="N2176" s="166" t="str">
        <f>_xlfn.IFNA(VLOOKUP($C2176,'20201102 Property'!C:C,1,FALSE),"FR")</f>
        <v>Theek VDSTR EDTA</v>
      </c>
    </row>
    <row r="2177" spans="1:14" hidden="1" x14ac:dyDescent="0.45">
      <c r="A2177" s="166" t="s">
        <v>2139</v>
      </c>
      <c r="B2177" s="166" t="s">
        <v>2139</v>
      </c>
      <c r="C2177" s="166" t="s">
        <v>5231</v>
      </c>
      <c r="D2177" s="166" t="s">
        <v>185</v>
      </c>
      <c r="E2177" s="166" t="s">
        <v>2524</v>
      </c>
      <c r="F2177" s="166" t="s">
        <v>2798</v>
      </c>
      <c r="G2177" s="166" t="s">
        <v>5449</v>
      </c>
      <c r="H2177" s="166" t="s">
        <v>8851</v>
      </c>
      <c r="I2177" s="166" t="s">
        <v>2524</v>
      </c>
      <c r="J2177" s="166" t="s">
        <v>3052</v>
      </c>
      <c r="K2177" s="166" t="s">
        <v>2139</v>
      </c>
      <c r="L2177" s="166" t="s">
        <v>2524</v>
      </c>
      <c r="M2177" s="166">
        <v>142021</v>
      </c>
      <c r="N2177" s="166" t="str">
        <f>_xlfn.IFNA(VLOOKUP($C2177,'20201102 Property'!C:C,1,FALSE),"FR")</f>
        <v>FR</v>
      </c>
    </row>
    <row r="2178" spans="1:14" x14ac:dyDescent="0.45">
      <c r="A2178" s="166" t="s">
        <v>3049</v>
      </c>
      <c r="B2178" s="166" t="s">
        <v>7488</v>
      </c>
      <c r="C2178" s="166" t="s">
        <v>3050</v>
      </c>
      <c r="D2178" s="166" t="s">
        <v>185</v>
      </c>
      <c r="E2178" s="166" t="s">
        <v>2524</v>
      </c>
      <c r="F2178" s="166" t="s">
        <v>2798</v>
      </c>
      <c r="G2178" s="166" t="s">
        <v>5449</v>
      </c>
      <c r="H2178" s="166" t="s">
        <v>2524</v>
      </c>
      <c r="I2178" s="166" t="s">
        <v>2524</v>
      </c>
      <c r="J2178" s="166" t="s">
        <v>3051</v>
      </c>
      <c r="K2178" s="166" t="s">
        <v>3049</v>
      </c>
      <c r="L2178" s="166" t="s">
        <v>2524</v>
      </c>
      <c r="M2178" s="166">
        <v>142043</v>
      </c>
      <c r="N2178" s="166" t="str">
        <f>_xlfn.IFNA(VLOOKUP($C2178,'20201102 Property'!C:C,1,FALSE),"FR")</f>
        <v>vel bepaling</v>
      </c>
    </row>
    <row r="2179" spans="1:14" x14ac:dyDescent="0.45">
      <c r="A2179" s="166" t="s">
        <v>5232</v>
      </c>
      <c r="B2179" s="166" t="s">
        <v>5232</v>
      </c>
      <c r="C2179" s="166" t="s">
        <v>7489</v>
      </c>
      <c r="D2179" s="166" t="s">
        <v>185</v>
      </c>
      <c r="E2179" s="166" t="s">
        <v>2524</v>
      </c>
      <c r="F2179" s="166" t="s">
        <v>366</v>
      </c>
      <c r="G2179" s="166" t="s">
        <v>2524</v>
      </c>
      <c r="H2179" s="166" t="s">
        <v>2524</v>
      </c>
      <c r="I2179" s="166" t="s">
        <v>2524</v>
      </c>
      <c r="J2179" s="166" t="s">
        <v>2524</v>
      </c>
      <c r="K2179" s="166" t="s">
        <v>5232</v>
      </c>
      <c r="L2179" s="166" t="s">
        <v>2524</v>
      </c>
      <c r="M2179" s="166">
        <v>886726</v>
      </c>
      <c r="N2179" s="166" t="str">
        <f>_xlfn.IFNA(VLOOKUP($C2179,'20201102 Property'!C:C,1,FALSE),"FR")</f>
        <v>Verantwoording bij manuele ingave bloedgroep</v>
      </c>
    </row>
    <row r="2180" spans="1:14" x14ac:dyDescent="0.45">
      <c r="A2180" s="166" t="s">
        <v>5233</v>
      </c>
      <c r="B2180" s="166" t="s">
        <v>5233</v>
      </c>
      <c r="C2180" s="166" t="s">
        <v>7490</v>
      </c>
      <c r="D2180" s="166" t="s">
        <v>185</v>
      </c>
      <c r="E2180" s="166" t="s">
        <v>2524</v>
      </c>
      <c r="F2180" s="166" t="s">
        <v>2798</v>
      </c>
      <c r="G2180" s="166" t="s">
        <v>2524</v>
      </c>
      <c r="H2180" s="166" t="s">
        <v>2524</v>
      </c>
      <c r="I2180" s="166" t="s">
        <v>2524</v>
      </c>
      <c r="J2180" s="166" t="s">
        <v>2524</v>
      </c>
      <c r="K2180" s="166" t="s">
        <v>5233</v>
      </c>
      <c r="L2180" s="166" t="s">
        <v>2524</v>
      </c>
      <c r="M2180" s="166">
        <v>886746</v>
      </c>
      <c r="N2180" s="166" t="str">
        <f>_xlfn.IFNA(VLOOKUP($C2180,'20201102 Property'!C:C,1,FALSE),"FR")</f>
        <v>Verantwoording ondergroepen bij manuele ingave eindresultaat</v>
      </c>
    </row>
    <row r="2181" spans="1:14" x14ac:dyDescent="0.45">
      <c r="A2181" s="166" t="s">
        <v>7830</v>
      </c>
      <c r="B2181" s="166" t="s">
        <v>7830</v>
      </c>
      <c r="C2181" s="166" t="s">
        <v>7830</v>
      </c>
      <c r="D2181" s="166" t="s">
        <v>1357</v>
      </c>
      <c r="E2181" s="166" t="s">
        <v>2524</v>
      </c>
      <c r="F2181" s="166" t="s">
        <v>366</v>
      </c>
      <c r="G2181" s="166" t="s">
        <v>2524</v>
      </c>
      <c r="H2181" s="166" t="s">
        <v>2524</v>
      </c>
      <c r="I2181" s="166" t="s">
        <v>2524</v>
      </c>
      <c r="J2181" s="166" t="s">
        <v>2524</v>
      </c>
      <c r="K2181" s="166" t="s">
        <v>7830</v>
      </c>
      <c r="L2181" s="166" t="s">
        <v>2524</v>
      </c>
      <c r="M2181" s="166">
        <v>5444436</v>
      </c>
      <c r="N2181" s="166" t="str">
        <f>_xlfn.IFNA(VLOOKUP($C2181,'20201102 Property'!C:C,1,FALSE),"FR")</f>
        <v>Vervaldatum</v>
      </c>
    </row>
    <row r="2182" spans="1:14" x14ac:dyDescent="0.45">
      <c r="A2182" s="166" t="s">
        <v>5712</v>
      </c>
      <c r="B2182" s="166" t="s">
        <v>5712</v>
      </c>
      <c r="C2182" s="166" t="s">
        <v>5712</v>
      </c>
      <c r="D2182" s="166" t="s">
        <v>1357</v>
      </c>
      <c r="E2182" s="166" t="s">
        <v>2524</v>
      </c>
      <c r="F2182" s="166" t="s">
        <v>366</v>
      </c>
      <c r="G2182" s="166" t="s">
        <v>2524</v>
      </c>
      <c r="H2182" s="166" t="s">
        <v>2524</v>
      </c>
      <c r="I2182" s="166" t="s">
        <v>2524</v>
      </c>
      <c r="J2182" s="166" t="s">
        <v>2524</v>
      </c>
      <c r="K2182" s="166" t="s">
        <v>5712</v>
      </c>
      <c r="L2182" s="166" t="s">
        <v>2524</v>
      </c>
      <c r="M2182" s="166">
        <v>8180614</v>
      </c>
      <c r="N2182" s="166" t="str">
        <f>_xlfn.IFNA(VLOOKUP($C2182,'20201102 Property'!C:C,1,FALSE),"FR")</f>
        <v>Viabiliteit</v>
      </c>
    </row>
    <row r="2183" spans="1:14" x14ac:dyDescent="0.45">
      <c r="A2183" s="166" t="s">
        <v>1286</v>
      </c>
      <c r="B2183" s="166" t="s">
        <v>7491</v>
      </c>
      <c r="C2183" s="166" t="s">
        <v>7491</v>
      </c>
      <c r="D2183" s="166" t="s">
        <v>185</v>
      </c>
      <c r="E2183" s="166" t="s">
        <v>2524</v>
      </c>
      <c r="F2183" s="166" t="s">
        <v>366</v>
      </c>
      <c r="G2183" s="166" t="s">
        <v>2524</v>
      </c>
      <c r="H2183" s="166" t="s">
        <v>2524</v>
      </c>
      <c r="I2183" s="166" t="s">
        <v>2524</v>
      </c>
      <c r="J2183" s="166" t="s">
        <v>1824</v>
      </c>
      <c r="K2183" s="166" t="s">
        <v>1286</v>
      </c>
      <c r="L2183" s="166" t="s">
        <v>2524</v>
      </c>
      <c r="M2183" s="166">
        <v>3098776</v>
      </c>
      <c r="N2183" s="166" t="str">
        <f>_xlfn.IFNA(VLOOKUP($C2183,'20201102 Property'!C:C,1,FALSE),"FR")</f>
        <v>Vorig Piekserum Weg</v>
      </c>
    </row>
    <row r="2184" spans="1:14" x14ac:dyDescent="0.45">
      <c r="A2184" s="166" t="s">
        <v>5234</v>
      </c>
      <c r="B2184" s="166" t="s">
        <v>5234</v>
      </c>
      <c r="C2184" s="166" t="s">
        <v>7492</v>
      </c>
      <c r="D2184" s="166" t="s">
        <v>1357</v>
      </c>
      <c r="E2184" s="166" t="s">
        <v>2524</v>
      </c>
      <c r="F2184" s="166" t="s">
        <v>366</v>
      </c>
      <c r="G2184" s="166" t="s">
        <v>2524</v>
      </c>
      <c r="H2184" s="166" t="s">
        <v>2524</v>
      </c>
      <c r="I2184" s="166" t="s">
        <v>2524</v>
      </c>
      <c r="J2184" s="166" t="s">
        <v>2524</v>
      </c>
      <c r="K2184" s="166" t="s">
        <v>5234</v>
      </c>
      <c r="L2184" s="166" t="s">
        <v>2524</v>
      </c>
      <c r="M2184" s="166">
        <v>3433001</v>
      </c>
      <c r="N2184" s="166" t="str">
        <f>_xlfn.IFNA(VLOOKUP($C2184,'20201102 Property'!C:C,1,FALSE),"FR")</f>
        <v>Vervaldatum Reagens 5XSB</v>
      </c>
    </row>
    <row r="2185" spans="1:14" x14ac:dyDescent="0.45">
      <c r="A2185" s="166" t="s">
        <v>8451</v>
      </c>
      <c r="B2185" s="166" t="s">
        <v>8452</v>
      </c>
      <c r="C2185" s="166" t="s">
        <v>8453</v>
      </c>
      <c r="D2185" s="166" t="s">
        <v>1357</v>
      </c>
      <c r="E2185" s="166" t="s">
        <v>2524</v>
      </c>
      <c r="F2185" s="166" t="s">
        <v>366</v>
      </c>
      <c r="G2185" s="166" t="s">
        <v>2524</v>
      </c>
      <c r="H2185" s="166" t="s">
        <v>2524</v>
      </c>
      <c r="I2185" s="166" t="s">
        <v>2524</v>
      </c>
      <c r="J2185" s="166" t="s">
        <v>2524</v>
      </c>
      <c r="K2185" s="166" t="s">
        <v>8451</v>
      </c>
      <c r="L2185" s="166" t="s">
        <v>2524</v>
      </c>
      <c r="M2185" s="166">
        <v>7405826</v>
      </c>
      <c r="N2185" s="166" t="str">
        <f>_xlfn.IFNA(VLOOKUP($C2185,'20201102 Property'!C:C,1,FALSE),"FR")</f>
        <v>Vervaldatum Reagens 80% EtOH</v>
      </c>
    </row>
    <row r="2186" spans="1:14" x14ac:dyDescent="0.45">
      <c r="A2186" s="166" t="s">
        <v>5235</v>
      </c>
      <c r="B2186" s="166" t="s">
        <v>5235</v>
      </c>
      <c r="C2186" s="166" t="s">
        <v>7493</v>
      </c>
      <c r="D2186" s="166" t="s">
        <v>1357</v>
      </c>
      <c r="E2186" s="166" t="s">
        <v>2524</v>
      </c>
      <c r="F2186" s="166" t="s">
        <v>366</v>
      </c>
      <c r="G2186" s="166" t="s">
        <v>2524</v>
      </c>
      <c r="H2186" s="166" t="s">
        <v>2524</v>
      </c>
      <c r="I2186" s="166" t="s">
        <v>2524</v>
      </c>
      <c r="J2186" s="166" t="s">
        <v>2524</v>
      </c>
      <c r="K2186" s="166" t="s">
        <v>5235</v>
      </c>
      <c r="L2186" s="166" t="s">
        <v>2524</v>
      </c>
      <c r="M2186" s="166">
        <v>3427326</v>
      </c>
      <c r="N2186" s="166" t="str">
        <f>_xlfn.IFNA(VLOOKUP($C2186,'20201102 Property'!C:C,1,FALSE),"FR")</f>
        <v>Vervaldatum Reagens A1F</v>
      </c>
    </row>
    <row r="2187" spans="1:14" x14ac:dyDescent="0.45">
      <c r="A2187" s="166" t="s">
        <v>5236</v>
      </c>
      <c r="B2187" s="166" t="s">
        <v>5236</v>
      </c>
      <c r="C2187" s="166" t="s">
        <v>7494</v>
      </c>
      <c r="D2187" s="166" t="s">
        <v>1357</v>
      </c>
      <c r="E2187" s="166" t="s">
        <v>2524</v>
      </c>
      <c r="F2187" s="166" t="s">
        <v>366</v>
      </c>
      <c r="G2187" s="166" t="s">
        <v>2524</v>
      </c>
      <c r="H2187" s="166" t="s">
        <v>2524</v>
      </c>
      <c r="I2187" s="166" t="s">
        <v>2524</v>
      </c>
      <c r="J2187" s="166" t="s">
        <v>2524</v>
      </c>
      <c r="K2187" s="166" t="s">
        <v>5236</v>
      </c>
      <c r="L2187" s="166" t="s">
        <v>2524</v>
      </c>
      <c r="M2187" s="166">
        <v>3427333</v>
      </c>
      <c r="N2187" s="166" t="str">
        <f>_xlfn.IFNA(VLOOKUP($C2187,'20201102 Property'!C:C,1,FALSE),"FR")</f>
        <v>Vervaldatum Reagens A2F</v>
      </c>
    </row>
    <row r="2188" spans="1:14" x14ac:dyDescent="0.45">
      <c r="A2188" s="166" t="s">
        <v>5237</v>
      </c>
      <c r="B2188" s="166" t="s">
        <v>5237</v>
      </c>
      <c r="C2188" s="166" t="s">
        <v>7495</v>
      </c>
      <c r="D2188" s="166" t="s">
        <v>1357</v>
      </c>
      <c r="E2188" s="166" t="s">
        <v>2524</v>
      </c>
      <c r="F2188" s="166" t="s">
        <v>366</v>
      </c>
      <c r="G2188" s="166" t="s">
        <v>2524</v>
      </c>
      <c r="H2188" s="166" t="s">
        <v>2524</v>
      </c>
      <c r="I2188" s="166" t="s">
        <v>2524</v>
      </c>
      <c r="J2188" s="166" t="s">
        <v>2524</v>
      </c>
      <c r="K2188" s="166" t="s">
        <v>5237</v>
      </c>
      <c r="L2188" s="166" t="s">
        <v>2524</v>
      </c>
      <c r="M2188" s="166">
        <v>3427338</v>
      </c>
      <c r="N2188" s="166" t="str">
        <f>_xlfn.IFNA(VLOOKUP($C2188,'20201102 Property'!C:C,1,FALSE),"FR")</f>
        <v>Vervaldatum Reagens A2R</v>
      </c>
    </row>
    <row r="2189" spans="1:14" x14ac:dyDescent="0.45">
      <c r="A2189" s="166" t="s">
        <v>5238</v>
      </c>
      <c r="B2189" s="166" t="s">
        <v>5238</v>
      </c>
      <c r="C2189" s="166" t="s">
        <v>7496</v>
      </c>
      <c r="D2189" s="166" t="s">
        <v>1357</v>
      </c>
      <c r="E2189" s="166" t="s">
        <v>2524</v>
      </c>
      <c r="F2189" s="166" t="s">
        <v>366</v>
      </c>
      <c r="G2189" s="166" t="s">
        <v>2524</v>
      </c>
      <c r="H2189" s="166" t="s">
        <v>2524</v>
      </c>
      <c r="I2189" s="166" t="s">
        <v>2524</v>
      </c>
      <c r="J2189" s="166" t="s">
        <v>2524</v>
      </c>
      <c r="K2189" s="166" t="s">
        <v>5238</v>
      </c>
      <c r="L2189" s="166" t="s">
        <v>2524</v>
      </c>
      <c r="M2189" s="166">
        <v>3427344</v>
      </c>
      <c r="N2189" s="166" t="str">
        <f>_xlfn.IFNA(VLOOKUP($C2189,'20201102 Property'!C:C,1,FALSE),"FR")</f>
        <v>Vervaldatum Reagens A3F</v>
      </c>
    </row>
    <row r="2190" spans="1:14" x14ac:dyDescent="0.45">
      <c r="A2190" s="166" t="s">
        <v>5239</v>
      </c>
      <c r="B2190" s="166" t="s">
        <v>5239</v>
      </c>
      <c r="C2190" s="166" t="s">
        <v>7497</v>
      </c>
      <c r="D2190" s="166" t="s">
        <v>1357</v>
      </c>
      <c r="E2190" s="166" t="s">
        <v>2524</v>
      </c>
      <c r="F2190" s="166" t="s">
        <v>366</v>
      </c>
      <c r="G2190" s="166" t="s">
        <v>2524</v>
      </c>
      <c r="H2190" s="166" t="s">
        <v>2524</v>
      </c>
      <c r="I2190" s="166" t="s">
        <v>2524</v>
      </c>
      <c r="J2190" s="166" t="s">
        <v>2524</v>
      </c>
      <c r="K2190" s="166" t="s">
        <v>5239</v>
      </c>
      <c r="L2190" s="166" t="s">
        <v>2524</v>
      </c>
      <c r="M2190" s="166">
        <v>3427349</v>
      </c>
      <c r="N2190" s="166" t="str">
        <f>_xlfn.IFNA(VLOOKUP($C2190,'20201102 Property'!C:C,1,FALSE),"FR")</f>
        <v>Vervaldatum Reagens A3R</v>
      </c>
    </row>
    <row r="2191" spans="1:14" x14ac:dyDescent="0.45">
      <c r="A2191" s="166" t="s">
        <v>5240</v>
      </c>
      <c r="B2191" s="166" t="s">
        <v>5240</v>
      </c>
      <c r="C2191" s="166" t="s">
        <v>7498</v>
      </c>
      <c r="D2191" s="166" t="s">
        <v>1357</v>
      </c>
      <c r="E2191" s="166" t="s">
        <v>2524</v>
      </c>
      <c r="F2191" s="166" t="s">
        <v>366</v>
      </c>
      <c r="G2191" s="166" t="s">
        <v>2524</v>
      </c>
      <c r="H2191" s="166" t="s">
        <v>2524</v>
      </c>
      <c r="I2191" s="166" t="s">
        <v>2524</v>
      </c>
      <c r="J2191" s="166" t="s">
        <v>2524</v>
      </c>
      <c r="K2191" s="166" t="s">
        <v>5240</v>
      </c>
      <c r="L2191" s="166" t="s">
        <v>2524</v>
      </c>
      <c r="M2191" s="166">
        <v>3427355</v>
      </c>
      <c r="N2191" s="166" t="str">
        <f>_xlfn.IFNA(VLOOKUP($C2191,'20201102 Property'!C:C,1,FALSE),"FR")</f>
        <v>Vervaldatum  Reagens A4F</v>
      </c>
    </row>
    <row r="2192" spans="1:14" x14ac:dyDescent="0.45">
      <c r="A2192" s="166" t="s">
        <v>5241</v>
      </c>
      <c r="B2192" s="166" t="s">
        <v>5241</v>
      </c>
      <c r="C2192" s="166" t="s">
        <v>7499</v>
      </c>
      <c r="D2192" s="166" t="s">
        <v>1357</v>
      </c>
      <c r="E2192" s="166" t="s">
        <v>2524</v>
      </c>
      <c r="F2192" s="166" t="s">
        <v>366</v>
      </c>
      <c r="G2192" s="166" t="s">
        <v>2524</v>
      </c>
      <c r="H2192" s="166" t="s">
        <v>2524</v>
      </c>
      <c r="I2192" s="166" t="s">
        <v>2524</v>
      </c>
      <c r="J2192" s="166" t="s">
        <v>2524</v>
      </c>
      <c r="K2192" s="166" t="s">
        <v>5241</v>
      </c>
      <c r="L2192" s="166" t="s">
        <v>2524</v>
      </c>
      <c r="M2192" s="166">
        <v>3427360</v>
      </c>
      <c r="N2192" s="166" t="str">
        <f>_xlfn.IFNA(VLOOKUP($C2192,'20201102 Property'!C:C,1,FALSE),"FR")</f>
        <v>Vervaldatum  Reagens A4R</v>
      </c>
    </row>
    <row r="2193" spans="1:14" x14ac:dyDescent="0.45">
      <c r="A2193" s="166" t="s">
        <v>5242</v>
      </c>
      <c r="B2193" s="166" t="s">
        <v>5242</v>
      </c>
      <c r="C2193" s="166" t="s">
        <v>7500</v>
      </c>
      <c r="D2193" s="166" t="s">
        <v>1357</v>
      </c>
      <c r="E2193" s="166" t="s">
        <v>2524</v>
      </c>
      <c r="F2193" s="166" t="s">
        <v>366</v>
      </c>
      <c r="G2193" s="166" t="s">
        <v>2524</v>
      </c>
      <c r="H2193" s="166" t="s">
        <v>2524</v>
      </c>
      <c r="I2193" s="166" t="s">
        <v>2524</v>
      </c>
      <c r="J2193" s="166" t="s">
        <v>2524</v>
      </c>
      <c r="K2193" s="166" t="s">
        <v>5242</v>
      </c>
      <c r="L2193" s="166" t="s">
        <v>2524</v>
      </c>
      <c r="M2193" s="166">
        <v>3427366</v>
      </c>
      <c r="N2193" s="166" t="str">
        <f>_xlfn.IFNA(VLOOKUP($C2193,'20201102 Property'!C:C,1,FALSE),"FR")</f>
        <v>Vervaldatum Reagens AG01</v>
      </c>
    </row>
    <row r="2194" spans="1:14" x14ac:dyDescent="0.45">
      <c r="A2194" s="166" t="s">
        <v>5243</v>
      </c>
      <c r="B2194" s="166" t="s">
        <v>5243</v>
      </c>
      <c r="C2194" s="166" t="s">
        <v>7501</v>
      </c>
      <c r="D2194" s="166" t="s">
        <v>1357</v>
      </c>
      <c r="E2194" s="166" t="s">
        <v>2524</v>
      </c>
      <c r="F2194" s="166" t="s">
        <v>366</v>
      </c>
      <c r="G2194" s="166" t="s">
        <v>2524</v>
      </c>
      <c r="H2194" s="166" t="s">
        <v>2524</v>
      </c>
      <c r="I2194" s="166" t="s">
        <v>2524</v>
      </c>
      <c r="J2194" s="166" t="s">
        <v>2524</v>
      </c>
      <c r="K2194" s="166" t="s">
        <v>5243</v>
      </c>
      <c r="L2194" s="166" t="s">
        <v>2524</v>
      </c>
      <c r="M2194" s="166">
        <v>3427371</v>
      </c>
      <c r="N2194" s="166" t="str">
        <f>_xlfn.IFNA(VLOOKUP($C2194,'20201102 Property'!C:C,1,FALSE),"FR")</f>
        <v>Vervaldatum Reagens AG02</v>
      </c>
    </row>
    <row r="2195" spans="1:14" x14ac:dyDescent="0.45">
      <c r="A2195" s="166" t="s">
        <v>5244</v>
      </c>
      <c r="B2195" s="166" t="s">
        <v>5244</v>
      </c>
      <c r="C2195" s="166" t="s">
        <v>7502</v>
      </c>
      <c r="D2195" s="166" t="s">
        <v>1357</v>
      </c>
      <c r="E2195" s="166" t="s">
        <v>2524</v>
      </c>
      <c r="F2195" s="166" t="s">
        <v>366</v>
      </c>
      <c r="G2195" s="166" t="s">
        <v>2524</v>
      </c>
      <c r="H2195" s="166" t="s">
        <v>2524</v>
      </c>
      <c r="I2195" s="166" t="s">
        <v>2524</v>
      </c>
      <c r="J2195" s="166" t="s">
        <v>2524</v>
      </c>
      <c r="K2195" s="166" t="s">
        <v>5244</v>
      </c>
      <c r="L2195" s="166" t="s">
        <v>2524</v>
      </c>
      <c r="M2195" s="166">
        <v>3427377</v>
      </c>
      <c r="N2195" s="166" t="str">
        <f>_xlfn.IFNA(VLOOKUP($C2195,'20201102 Property'!C:C,1,FALSE),"FR")</f>
        <v>Vervaldatum Reagens AG03</v>
      </c>
    </row>
    <row r="2196" spans="1:14" x14ac:dyDescent="0.45">
      <c r="A2196" s="166" t="s">
        <v>5245</v>
      </c>
      <c r="B2196" s="166" t="s">
        <v>5245</v>
      </c>
      <c r="C2196" s="166" t="s">
        <v>7503</v>
      </c>
      <c r="D2196" s="166" t="s">
        <v>1357</v>
      </c>
      <c r="E2196" s="166" t="s">
        <v>2524</v>
      </c>
      <c r="F2196" s="166" t="s">
        <v>366</v>
      </c>
      <c r="G2196" s="166" t="s">
        <v>2524</v>
      </c>
      <c r="H2196" s="166" t="s">
        <v>2524</v>
      </c>
      <c r="I2196" s="166" t="s">
        <v>2524</v>
      </c>
      <c r="J2196" s="166" t="s">
        <v>2524</v>
      </c>
      <c r="K2196" s="166" t="s">
        <v>5245</v>
      </c>
      <c r="L2196" s="166" t="s">
        <v>2524</v>
      </c>
      <c r="M2196" s="166">
        <v>3427382</v>
      </c>
      <c r="N2196" s="166" t="str">
        <f>_xlfn.IFNA(VLOOKUP($C2196,'20201102 Property'!C:C,1,FALSE),"FR")</f>
        <v>Vervaldatum Reagens AG04</v>
      </c>
    </row>
    <row r="2197" spans="1:14" x14ac:dyDescent="0.45">
      <c r="A2197" s="166" t="s">
        <v>5246</v>
      </c>
      <c r="B2197" s="166" t="s">
        <v>5246</v>
      </c>
      <c r="C2197" s="166" t="s">
        <v>7504</v>
      </c>
      <c r="D2197" s="166" t="s">
        <v>1357</v>
      </c>
      <c r="E2197" s="166" t="s">
        <v>2524</v>
      </c>
      <c r="F2197" s="166" t="s">
        <v>366</v>
      </c>
      <c r="G2197" s="166" t="s">
        <v>2524</v>
      </c>
      <c r="H2197" s="166" t="s">
        <v>2524</v>
      </c>
      <c r="I2197" s="166" t="s">
        <v>2524</v>
      </c>
      <c r="J2197" s="166" t="s">
        <v>2524</v>
      </c>
      <c r="K2197" s="166" t="s">
        <v>5246</v>
      </c>
      <c r="L2197" s="166" t="s">
        <v>2524</v>
      </c>
      <c r="M2197" s="166">
        <v>3427389</v>
      </c>
      <c r="N2197" s="166" t="str">
        <f>_xlfn.IFNA(VLOOKUP($C2197,'20201102 Property'!C:C,1,FALSE),"FR")</f>
        <v>Vervaldatum Reagens AG05</v>
      </c>
    </row>
    <row r="2198" spans="1:14" x14ac:dyDescent="0.45">
      <c r="A2198" s="166" t="s">
        <v>5247</v>
      </c>
      <c r="B2198" s="166" t="s">
        <v>5247</v>
      </c>
      <c r="C2198" s="166" t="s">
        <v>7505</v>
      </c>
      <c r="D2198" s="166" t="s">
        <v>1357</v>
      </c>
      <c r="E2198" s="166" t="s">
        <v>2524</v>
      </c>
      <c r="F2198" s="166" t="s">
        <v>366</v>
      </c>
      <c r="G2198" s="166" t="s">
        <v>2524</v>
      </c>
      <c r="H2198" s="166" t="s">
        <v>2524</v>
      </c>
      <c r="I2198" s="166" t="s">
        <v>2524</v>
      </c>
      <c r="J2198" s="166" t="s">
        <v>2524</v>
      </c>
      <c r="K2198" s="166" t="s">
        <v>5247</v>
      </c>
      <c r="L2198" s="166" t="s">
        <v>2524</v>
      </c>
      <c r="M2198" s="166">
        <v>3427395</v>
      </c>
      <c r="N2198" s="166" t="str">
        <f>_xlfn.IFNA(VLOOKUP($C2198,'20201102 Property'!C:C,1,FALSE),"FR")</f>
        <v>Vervaldatum Reagens AG06</v>
      </c>
    </row>
    <row r="2199" spans="1:14" x14ac:dyDescent="0.45">
      <c r="A2199" s="166" t="s">
        <v>5248</v>
      </c>
      <c r="B2199" s="166" t="s">
        <v>5248</v>
      </c>
      <c r="C2199" s="166" t="s">
        <v>7506</v>
      </c>
      <c r="D2199" s="166" t="s">
        <v>1357</v>
      </c>
      <c r="E2199" s="166" t="s">
        <v>2524</v>
      </c>
      <c r="F2199" s="166" t="s">
        <v>366</v>
      </c>
      <c r="G2199" s="166" t="s">
        <v>2524</v>
      </c>
      <c r="H2199" s="166" t="s">
        <v>2524</v>
      </c>
      <c r="I2199" s="166" t="s">
        <v>2524</v>
      </c>
      <c r="J2199" s="166" t="s">
        <v>2524</v>
      </c>
      <c r="K2199" s="166" t="s">
        <v>5248</v>
      </c>
      <c r="L2199" s="166" t="s">
        <v>2524</v>
      </c>
      <c r="M2199" s="166">
        <v>3427400</v>
      </c>
      <c r="N2199" s="166" t="str">
        <f>_xlfn.IFNA(VLOOKUP($C2199,'20201102 Property'!C:C,1,FALSE),"FR")</f>
        <v>Vervaldatum Reagens AG07</v>
      </c>
    </row>
    <row r="2200" spans="1:14" x14ac:dyDescent="0.45">
      <c r="A2200" s="166" t="s">
        <v>5249</v>
      </c>
      <c r="B2200" s="166" t="s">
        <v>5249</v>
      </c>
      <c r="C2200" s="166" t="s">
        <v>7507</v>
      </c>
      <c r="D2200" s="166" t="s">
        <v>1357</v>
      </c>
      <c r="E2200" s="166" t="s">
        <v>2524</v>
      </c>
      <c r="F2200" s="166" t="s">
        <v>366</v>
      </c>
      <c r="G2200" s="166" t="s">
        <v>2524</v>
      </c>
      <c r="H2200" s="166" t="s">
        <v>2524</v>
      </c>
      <c r="I2200" s="166" t="s">
        <v>2524</v>
      </c>
      <c r="J2200" s="166" t="s">
        <v>2524</v>
      </c>
      <c r="K2200" s="166" t="s">
        <v>5249</v>
      </c>
      <c r="L2200" s="166" t="s">
        <v>2524</v>
      </c>
      <c r="M2200" s="166">
        <v>3427405</v>
      </c>
      <c r="N2200" s="166" t="str">
        <f>_xlfn.IFNA(VLOOKUP($C2200,'20201102 Property'!C:C,1,FALSE),"FR")</f>
        <v>Vervaldatum Reagens AG08</v>
      </c>
    </row>
    <row r="2201" spans="1:14" x14ac:dyDescent="0.45">
      <c r="A2201" s="166" t="s">
        <v>5250</v>
      </c>
      <c r="B2201" s="166" t="s">
        <v>5250</v>
      </c>
      <c r="C2201" s="166" t="s">
        <v>7508</v>
      </c>
      <c r="D2201" s="166" t="s">
        <v>1357</v>
      </c>
      <c r="E2201" s="166" t="s">
        <v>2524</v>
      </c>
      <c r="F2201" s="166" t="s">
        <v>366</v>
      </c>
      <c r="G2201" s="166" t="s">
        <v>2524</v>
      </c>
      <c r="H2201" s="166" t="s">
        <v>2524</v>
      </c>
      <c r="I2201" s="166" t="s">
        <v>2524</v>
      </c>
      <c r="J2201" s="166" t="s">
        <v>2524</v>
      </c>
      <c r="K2201" s="166" t="s">
        <v>5250</v>
      </c>
      <c r="L2201" s="166" t="s">
        <v>2524</v>
      </c>
      <c r="M2201" s="166">
        <v>3427410</v>
      </c>
      <c r="N2201" s="166" t="str">
        <f>_xlfn.IFNA(VLOOKUP($C2201,'20201102 Property'!C:C,1,FALSE),"FR")</f>
        <v>Vervaldatum Reagens AG09</v>
      </c>
    </row>
    <row r="2202" spans="1:14" x14ac:dyDescent="0.45">
      <c r="A2202" s="166" t="s">
        <v>5251</v>
      </c>
      <c r="B2202" s="166" t="s">
        <v>5251</v>
      </c>
      <c r="C2202" s="166" t="s">
        <v>7509</v>
      </c>
      <c r="D2202" s="166" t="s">
        <v>1357</v>
      </c>
      <c r="E2202" s="166" t="s">
        <v>2524</v>
      </c>
      <c r="F2202" s="166" t="s">
        <v>366</v>
      </c>
      <c r="G2202" s="166" t="s">
        <v>2524</v>
      </c>
      <c r="H2202" s="166" t="s">
        <v>2524</v>
      </c>
      <c r="I2202" s="166" t="s">
        <v>2524</v>
      </c>
      <c r="J2202" s="166" t="s">
        <v>2524</v>
      </c>
      <c r="K2202" s="166" t="s">
        <v>5251</v>
      </c>
      <c r="L2202" s="166" t="s">
        <v>2524</v>
      </c>
      <c r="M2202" s="166">
        <v>3427440</v>
      </c>
      <c r="N2202" s="166" t="str">
        <f>_xlfn.IFNA(VLOOKUP($C2202,'20201102 Property'!C:C,1,FALSE),"FR")</f>
        <v>Vervaldatum Reagens AG10</v>
      </c>
    </row>
    <row r="2203" spans="1:14" x14ac:dyDescent="0.45">
      <c r="A2203" s="166" t="s">
        <v>5252</v>
      </c>
      <c r="B2203" s="166" t="s">
        <v>5252</v>
      </c>
      <c r="C2203" s="166" t="s">
        <v>7510</v>
      </c>
      <c r="D2203" s="166" t="s">
        <v>1357</v>
      </c>
      <c r="E2203" s="166" t="s">
        <v>2524</v>
      </c>
      <c r="F2203" s="166" t="s">
        <v>366</v>
      </c>
      <c r="G2203" s="166" t="s">
        <v>2524</v>
      </c>
      <c r="H2203" s="166" t="s">
        <v>2524</v>
      </c>
      <c r="I2203" s="166" t="s">
        <v>2524</v>
      </c>
      <c r="J2203" s="166" t="s">
        <v>2524</v>
      </c>
      <c r="K2203" s="166" t="s">
        <v>5252</v>
      </c>
      <c r="L2203" s="166" t="s">
        <v>2524</v>
      </c>
      <c r="M2203" s="166">
        <v>3427445</v>
      </c>
      <c r="N2203" s="166" t="str">
        <f>_xlfn.IFNA(VLOOKUP($C2203,'20201102 Property'!C:C,1,FALSE),"FR")</f>
        <v>Vervaldatum Reagens AG11</v>
      </c>
    </row>
    <row r="2204" spans="1:14" x14ac:dyDescent="0.45">
      <c r="A2204" s="166" t="s">
        <v>5253</v>
      </c>
      <c r="B2204" s="166" t="s">
        <v>5253</v>
      </c>
      <c r="C2204" s="166" t="s">
        <v>7511</v>
      </c>
      <c r="D2204" s="166" t="s">
        <v>1357</v>
      </c>
      <c r="E2204" s="166" t="s">
        <v>2524</v>
      </c>
      <c r="F2204" s="166" t="s">
        <v>366</v>
      </c>
      <c r="G2204" s="166" t="s">
        <v>2524</v>
      </c>
      <c r="H2204" s="166" t="s">
        <v>2524</v>
      </c>
      <c r="I2204" s="166" t="s">
        <v>2524</v>
      </c>
      <c r="J2204" s="166" t="s">
        <v>2524</v>
      </c>
      <c r="K2204" s="166" t="s">
        <v>5253</v>
      </c>
      <c r="L2204" s="166" t="s">
        <v>2524</v>
      </c>
      <c r="M2204" s="166">
        <v>3427450</v>
      </c>
      <c r="N2204" s="166" t="str">
        <f>_xlfn.IFNA(VLOOKUP($C2204,'20201102 Property'!C:C,1,FALSE),"FR")</f>
        <v>Vervaldatum Reagens AG12</v>
      </c>
    </row>
    <row r="2205" spans="1:14" x14ac:dyDescent="0.45">
      <c r="A2205" s="166" t="s">
        <v>5254</v>
      </c>
      <c r="B2205" s="166" t="s">
        <v>5254</v>
      </c>
      <c r="C2205" s="166" t="s">
        <v>7512</v>
      </c>
      <c r="D2205" s="166" t="s">
        <v>1357</v>
      </c>
      <c r="E2205" s="166" t="s">
        <v>2524</v>
      </c>
      <c r="F2205" s="166" t="s">
        <v>366</v>
      </c>
      <c r="G2205" s="166" t="s">
        <v>2524</v>
      </c>
      <c r="H2205" s="166" t="s">
        <v>2524</v>
      </c>
      <c r="I2205" s="166" t="s">
        <v>2524</v>
      </c>
      <c r="J2205" s="166" t="s">
        <v>2524</v>
      </c>
      <c r="K2205" s="166" t="s">
        <v>5254</v>
      </c>
      <c r="L2205" s="166" t="s">
        <v>2524</v>
      </c>
      <c r="M2205" s="166">
        <v>3427455</v>
      </c>
      <c r="N2205" s="166" t="str">
        <f>_xlfn.IFNA(VLOOKUP($C2205,'20201102 Property'!C:C,1,FALSE),"FR")</f>
        <v>Vervaldatum Reagens AL01</v>
      </c>
    </row>
    <row r="2206" spans="1:14" x14ac:dyDescent="0.45">
      <c r="A2206" s="166" t="s">
        <v>5255</v>
      </c>
      <c r="B2206" s="166" t="s">
        <v>5255</v>
      </c>
      <c r="C2206" s="166" t="s">
        <v>7513</v>
      </c>
      <c r="D2206" s="166" t="s">
        <v>1357</v>
      </c>
      <c r="E2206" s="166" t="s">
        <v>2524</v>
      </c>
      <c r="F2206" s="166" t="s">
        <v>366</v>
      </c>
      <c r="G2206" s="166" t="s">
        <v>2524</v>
      </c>
      <c r="H2206" s="166" t="s">
        <v>2524</v>
      </c>
      <c r="I2206" s="166" t="s">
        <v>2524</v>
      </c>
      <c r="J2206" s="166" t="s">
        <v>2524</v>
      </c>
      <c r="K2206" s="166" t="s">
        <v>5255</v>
      </c>
      <c r="L2206" s="166" t="s">
        <v>2524</v>
      </c>
      <c r="M2206" s="166">
        <v>3432926</v>
      </c>
      <c r="N2206" s="166" t="str">
        <f>_xlfn.IFNA(VLOOKUP($C2206,'20201102 Property'!C:C,1,FALSE),"FR")</f>
        <v>Vervaldatum buffer + MgCl</v>
      </c>
    </row>
    <row r="2207" spans="1:14" x14ac:dyDescent="0.45">
      <c r="A2207" s="166" t="s">
        <v>5256</v>
      </c>
      <c r="B2207" s="166" t="s">
        <v>5256</v>
      </c>
      <c r="C2207" s="166" t="s">
        <v>7514</v>
      </c>
      <c r="D2207" s="166" t="s">
        <v>1357</v>
      </c>
      <c r="E2207" s="166" t="s">
        <v>2524</v>
      </c>
      <c r="F2207" s="166" t="s">
        <v>366</v>
      </c>
      <c r="G2207" s="166" t="s">
        <v>2524</v>
      </c>
      <c r="H2207" s="166" t="s">
        <v>2524</v>
      </c>
      <c r="I2207" s="166" t="s">
        <v>2524</v>
      </c>
      <c r="J2207" s="166" t="s">
        <v>2524</v>
      </c>
      <c r="K2207" s="166" t="s">
        <v>5256</v>
      </c>
      <c r="L2207" s="166" t="s">
        <v>2524</v>
      </c>
      <c r="M2207" s="166">
        <v>3432934</v>
      </c>
      <c r="N2207" s="166" t="str">
        <f>_xlfn.IFNA(VLOOKUP($C2207,'20201102 Property'!C:C,1,FALSE),"FR")</f>
        <v>Vervaldatum buffer - MgCl</v>
      </c>
    </row>
    <row r="2208" spans="1:14" x14ac:dyDescent="0.45">
      <c r="A2208" s="166" t="s">
        <v>5257</v>
      </c>
      <c r="B2208" s="166" t="s">
        <v>5257</v>
      </c>
      <c r="C2208" s="166" t="s">
        <v>7515</v>
      </c>
      <c r="D2208" s="166" t="s">
        <v>1357</v>
      </c>
      <c r="E2208" s="166" t="s">
        <v>2524</v>
      </c>
      <c r="F2208" s="166" t="s">
        <v>366</v>
      </c>
      <c r="G2208" s="166" t="s">
        <v>2524</v>
      </c>
      <c r="H2208" s="166" t="s">
        <v>2524</v>
      </c>
      <c r="I2208" s="166" t="s">
        <v>2524</v>
      </c>
      <c r="J2208" s="166" t="s">
        <v>2524</v>
      </c>
      <c r="K2208" s="166" t="s">
        <v>5257</v>
      </c>
      <c r="L2208" s="166" t="s">
        <v>2524</v>
      </c>
      <c r="M2208" s="166">
        <v>3427463</v>
      </c>
      <c r="N2208" s="166" t="str">
        <f>_xlfn.IFNA(VLOOKUP($C2208,'20201102 Property'!C:C,1,FALSE),"FR")</f>
        <v>Vervaldatum Reagens B1F</v>
      </c>
    </row>
    <row r="2209" spans="1:14" x14ac:dyDescent="0.45">
      <c r="A2209" s="166" t="s">
        <v>7516</v>
      </c>
      <c r="B2209" s="166" t="s">
        <v>7516</v>
      </c>
      <c r="C2209" s="166" t="s">
        <v>7517</v>
      </c>
      <c r="D2209" s="166" t="s">
        <v>1357</v>
      </c>
      <c r="E2209" s="166" t="s">
        <v>2524</v>
      </c>
      <c r="F2209" s="166" t="s">
        <v>366</v>
      </c>
      <c r="G2209" s="166" t="s">
        <v>2524</v>
      </c>
      <c r="H2209" s="166" t="s">
        <v>2524</v>
      </c>
      <c r="I2209" s="166" t="s">
        <v>2524</v>
      </c>
      <c r="J2209" s="166" t="s">
        <v>2524</v>
      </c>
      <c r="K2209" s="166" t="s">
        <v>7516</v>
      </c>
      <c r="L2209" s="166" t="s">
        <v>2524</v>
      </c>
      <c r="M2209" s="166">
        <v>3225068</v>
      </c>
      <c r="N2209" s="166" t="str">
        <f>_xlfn.IFNA(VLOOKUP($C2209,'20201102 Property'!C:C,1,FALSE),"FR")</f>
        <v>Vervaldatum Reagens B27 MX</v>
      </c>
    </row>
    <row r="2210" spans="1:14" x14ac:dyDescent="0.45">
      <c r="A2210" s="166" t="s">
        <v>5258</v>
      </c>
      <c r="B2210" s="166" t="s">
        <v>5258</v>
      </c>
      <c r="C2210" s="166" t="s">
        <v>7518</v>
      </c>
      <c r="D2210" s="166" t="s">
        <v>1357</v>
      </c>
      <c r="E2210" s="166" t="s">
        <v>2524</v>
      </c>
      <c r="F2210" s="166" t="s">
        <v>366</v>
      </c>
      <c r="G2210" s="166" t="s">
        <v>2524</v>
      </c>
      <c r="H2210" s="166" t="s">
        <v>2524</v>
      </c>
      <c r="I2210" s="166" t="s">
        <v>2524</v>
      </c>
      <c r="J2210" s="166" t="s">
        <v>2524</v>
      </c>
      <c r="K2210" s="166" t="s">
        <v>5258</v>
      </c>
      <c r="L2210" s="166" t="s">
        <v>2524</v>
      </c>
      <c r="M2210" s="166">
        <v>3225038</v>
      </c>
      <c r="N2210" s="166" t="str">
        <f>_xlfn.IFNA(VLOOKUP($C2210,'20201102 Property'!C:C,1,FALSE),"FR")</f>
        <v>Vervaldatum Reagens B27 Primer 1</v>
      </c>
    </row>
    <row r="2211" spans="1:14" x14ac:dyDescent="0.45">
      <c r="A2211" s="166" t="s">
        <v>5259</v>
      </c>
      <c r="B2211" s="166" t="s">
        <v>5259</v>
      </c>
      <c r="C2211" s="166" t="s">
        <v>7519</v>
      </c>
      <c r="D2211" s="166" t="s">
        <v>1357</v>
      </c>
      <c r="E2211" s="166" t="s">
        <v>2524</v>
      </c>
      <c r="F2211" s="166" t="s">
        <v>366</v>
      </c>
      <c r="G2211" s="166" t="s">
        <v>2524</v>
      </c>
      <c r="H2211" s="166" t="s">
        <v>2524</v>
      </c>
      <c r="I2211" s="166" t="s">
        <v>2524</v>
      </c>
      <c r="J2211" s="166" t="s">
        <v>2524</v>
      </c>
      <c r="K2211" s="166" t="s">
        <v>5259</v>
      </c>
      <c r="L2211" s="166" t="s">
        <v>2524</v>
      </c>
      <c r="M2211" s="166">
        <v>3225045</v>
      </c>
      <c r="N2211" s="166" t="str">
        <f>_xlfn.IFNA(VLOOKUP($C2211,'20201102 Property'!C:C,1,FALSE),"FR")</f>
        <v>Vervaldatum Reagens B27 Primer 2</v>
      </c>
    </row>
    <row r="2212" spans="1:14" x14ac:dyDescent="0.45">
      <c r="A2212" s="166" t="s">
        <v>5260</v>
      </c>
      <c r="B2212" s="166" t="s">
        <v>5260</v>
      </c>
      <c r="C2212" s="166" t="s">
        <v>7520</v>
      </c>
      <c r="D2212" s="166" t="s">
        <v>1357</v>
      </c>
      <c r="E2212" s="166" t="s">
        <v>2524</v>
      </c>
      <c r="F2212" s="166" t="s">
        <v>366</v>
      </c>
      <c r="G2212" s="166" t="s">
        <v>2524</v>
      </c>
      <c r="H2212" s="166" t="s">
        <v>2524</v>
      </c>
      <c r="I2212" s="166" t="s">
        <v>2524</v>
      </c>
      <c r="J2212" s="166" t="s">
        <v>2524</v>
      </c>
      <c r="K2212" s="166" t="s">
        <v>5260</v>
      </c>
      <c r="L2212" s="166" t="s">
        <v>2524</v>
      </c>
      <c r="M2212" s="166">
        <v>3225052</v>
      </c>
      <c r="N2212" s="166" t="str">
        <f>_xlfn.IFNA(VLOOKUP($C2212,'20201102 Property'!C:C,1,FALSE),"FR")</f>
        <v>Vervaldatum Reagens B27 Primer C</v>
      </c>
    </row>
    <row r="2213" spans="1:14" x14ac:dyDescent="0.45">
      <c r="A2213" s="166" t="s">
        <v>5261</v>
      </c>
      <c r="B2213" s="166" t="s">
        <v>5261</v>
      </c>
      <c r="C2213" s="166" t="s">
        <v>7521</v>
      </c>
      <c r="D2213" s="166" t="s">
        <v>1357</v>
      </c>
      <c r="E2213" s="166" t="s">
        <v>2524</v>
      </c>
      <c r="F2213" s="166" t="s">
        <v>366</v>
      </c>
      <c r="G2213" s="166" t="s">
        <v>2524</v>
      </c>
      <c r="H2213" s="166" t="s">
        <v>2524</v>
      </c>
      <c r="I2213" s="166" t="s">
        <v>2524</v>
      </c>
      <c r="J2213" s="166" t="s">
        <v>2524</v>
      </c>
      <c r="K2213" s="166" t="s">
        <v>5261</v>
      </c>
      <c r="L2213" s="166" t="s">
        <v>2524</v>
      </c>
      <c r="M2213" s="166">
        <v>3427468</v>
      </c>
      <c r="N2213" s="166" t="str">
        <f>_xlfn.IFNA(VLOOKUP($C2213,'20201102 Property'!C:C,1,FALSE),"FR")</f>
        <v>Vervaldatum Reagens B2F</v>
      </c>
    </row>
    <row r="2214" spans="1:14" x14ac:dyDescent="0.45">
      <c r="A2214" s="166" t="s">
        <v>5262</v>
      </c>
      <c r="B2214" s="166" t="s">
        <v>5262</v>
      </c>
      <c r="C2214" s="166" t="s">
        <v>7522</v>
      </c>
      <c r="D2214" s="166" t="s">
        <v>1357</v>
      </c>
      <c r="E2214" s="166" t="s">
        <v>2524</v>
      </c>
      <c r="F2214" s="166" t="s">
        <v>366</v>
      </c>
      <c r="G2214" s="166" t="s">
        <v>2524</v>
      </c>
      <c r="H2214" s="166" t="s">
        <v>2524</v>
      </c>
      <c r="I2214" s="166" t="s">
        <v>2524</v>
      </c>
      <c r="J2214" s="166" t="s">
        <v>2524</v>
      </c>
      <c r="K2214" s="166" t="s">
        <v>5262</v>
      </c>
      <c r="L2214" s="166" t="s">
        <v>2524</v>
      </c>
      <c r="M2214" s="166">
        <v>3427473</v>
      </c>
      <c r="N2214" s="166" t="str">
        <f>_xlfn.IFNA(VLOOKUP($C2214,'20201102 Property'!C:C,1,FALSE),"FR")</f>
        <v>Vervaldatum Reagens B2R</v>
      </c>
    </row>
    <row r="2215" spans="1:14" x14ac:dyDescent="0.45">
      <c r="A2215" s="166" t="s">
        <v>5263</v>
      </c>
      <c r="B2215" s="166" t="s">
        <v>5263</v>
      </c>
      <c r="C2215" s="166" t="s">
        <v>7523</v>
      </c>
      <c r="D2215" s="166" t="s">
        <v>1357</v>
      </c>
      <c r="E2215" s="166" t="s">
        <v>2524</v>
      </c>
      <c r="F2215" s="166" t="s">
        <v>366</v>
      </c>
      <c r="G2215" s="166" t="s">
        <v>2524</v>
      </c>
      <c r="H2215" s="166" t="s">
        <v>2524</v>
      </c>
      <c r="I2215" s="166" t="s">
        <v>2524</v>
      </c>
      <c r="J2215" s="166" t="s">
        <v>2524</v>
      </c>
      <c r="K2215" s="166" t="s">
        <v>5263</v>
      </c>
      <c r="L2215" s="166" t="s">
        <v>2524</v>
      </c>
      <c r="M2215" s="166">
        <v>3427479</v>
      </c>
      <c r="N2215" s="166" t="str">
        <f>_xlfn.IFNA(VLOOKUP($C2215,'20201102 Property'!C:C,1,FALSE),"FR")</f>
        <v>Vervaldatum Reagens B3F</v>
      </c>
    </row>
    <row r="2216" spans="1:14" x14ac:dyDescent="0.45">
      <c r="A2216" s="166" t="s">
        <v>5264</v>
      </c>
      <c r="B2216" s="166" t="s">
        <v>5264</v>
      </c>
      <c r="C2216" s="166" t="s">
        <v>7524</v>
      </c>
      <c r="D2216" s="166" t="s">
        <v>1357</v>
      </c>
      <c r="E2216" s="166" t="s">
        <v>2524</v>
      </c>
      <c r="F2216" s="166" t="s">
        <v>366</v>
      </c>
      <c r="G2216" s="166" t="s">
        <v>2524</v>
      </c>
      <c r="H2216" s="166" t="s">
        <v>2524</v>
      </c>
      <c r="I2216" s="166" t="s">
        <v>2524</v>
      </c>
      <c r="J2216" s="166" t="s">
        <v>2524</v>
      </c>
      <c r="K2216" s="166" t="s">
        <v>5264</v>
      </c>
      <c r="L2216" s="166" t="s">
        <v>2524</v>
      </c>
      <c r="M2216" s="166">
        <v>3427486</v>
      </c>
      <c r="N2216" s="166" t="str">
        <f>_xlfn.IFNA(VLOOKUP($C2216,'20201102 Property'!C:C,1,FALSE),"FR")</f>
        <v>Vervaldatum Reagens B3R</v>
      </c>
    </row>
    <row r="2217" spans="1:14" x14ac:dyDescent="0.45">
      <c r="A2217" s="166" t="s">
        <v>5265</v>
      </c>
      <c r="B2217" s="166" t="s">
        <v>5265</v>
      </c>
      <c r="C2217" s="166" t="s">
        <v>7525</v>
      </c>
      <c r="D2217" s="166" t="s">
        <v>1357</v>
      </c>
      <c r="E2217" s="166" t="s">
        <v>2524</v>
      </c>
      <c r="F2217" s="166" t="s">
        <v>366</v>
      </c>
      <c r="G2217" s="166" t="s">
        <v>2524</v>
      </c>
      <c r="H2217" s="166" t="s">
        <v>2524</v>
      </c>
      <c r="I2217" s="166" t="s">
        <v>2524</v>
      </c>
      <c r="J2217" s="166" t="s">
        <v>2524</v>
      </c>
      <c r="K2217" s="166" t="s">
        <v>5265</v>
      </c>
      <c r="L2217" s="166" t="s">
        <v>2524</v>
      </c>
      <c r="M2217" s="166">
        <v>3427491</v>
      </c>
      <c r="N2217" s="166" t="str">
        <f>_xlfn.IFNA(VLOOKUP($C2217,'20201102 Property'!C:C,1,FALSE),"FR")</f>
        <v>Vervaldatum Reagens B4F</v>
      </c>
    </row>
    <row r="2218" spans="1:14" x14ac:dyDescent="0.45">
      <c r="A2218" s="166" t="s">
        <v>5266</v>
      </c>
      <c r="B2218" s="166" t="s">
        <v>5266</v>
      </c>
      <c r="C2218" s="166" t="s">
        <v>7526</v>
      </c>
      <c r="D2218" s="166" t="s">
        <v>1357</v>
      </c>
      <c r="E2218" s="166" t="s">
        <v>2524</v>
      </c>
      <c r="F2218" s="166" t="s">
        <v>366</v>
      </c>
      <c r="G2218" s="166" t="s">
        <v>2524</v>
      </c>
      <c r="H2218" s="166" t="s">
        <v>2524</v>
      </c>
      <c r="I2218" s="166" t="s">
        <v>2524</v>
      </c>
      <c r="J2218" s="166" t="s">
        <v>2524</v>
      </c>
      <c r="K2218" s="166" t="s">
        <v>5266</v>
      </c>
      <c r="L2218" s="166" t="s">
        <v>2524</v>
      </c>
      <c r="M2218" s="166">
        <v>3427496</v>
      </c>
      <c r="N2218" s="166" t="str">
        <f>_xlfn.IFNA(VLOOKUP($C2218,'20201102 Property'!C:C,1,FALSE),"FR")</f>
        <v>Vervaldatum Reagens B4R</v>
      </c>
    </row>
    <row r="2219" spans="1:14" x14ac:dyDescent="0.45">
      <c r="A2219" s="166" t="s">
        <v>5267</v>
      </c>
      <c r="B2219" s="166" t="s">
        <v>5267</v>
      </c>
      <c r="C2219" s="166" t="s">
        <v>7527</v>
      </c>
      <c r="D2219" s="166" t="s">
        <v>1357</v>
      </c>
      <c r="E2219" s="166" t="s">
        <v>2524</v>
      </c>
      <c r="F2219" s="166" t="s">
        <v>366</v>
      </c>
      <c r="G2219" s="166" t="s">
        <v>2524</v>
      </c>
      <c r="H2219" s="166" t="s">
        <v>2524</v>
      </c>
      <c r="I2219" s="166" t="s">
        <v>2524</v>
      </c>
      <c r="J2219" s="166" t="s">
        <v>2524</v>
      </c>
      <c r="K2219" s="166" t="s">
        <v>5267</v>
      </c>
      <c r="L2219" s="166" t="s">
        <v>2524</v>
      </c>
      <c r="M2219" s="166">
        <v>3225059</v>
      </c>
      <c r="N2219" s="166" t="str">
        <f>_xlfn.IFNA(VLOOKUP($C2219,'20201102 Property'!C:C,1,FALSE),"FR")</f>
        <v>Vervaldatum Reagens B73 N C</v>
      </c>
    </row>
    <row r="2220" spans="1:14" x14ac:dyDescent="0.45">
      <c r="A2220" s="166" t="s">
        <v>5268</v>
      </c>
      <c r="B2220" s="166" t="s">
        <v>5268</v>
      </c>
      <c r="C2220" s="166" t="s">
        <v>7528</v>
      </c>
      <c r="D2220" s="166" t="s">
        <v>1357</v>
      </c>
      <c r="E2220" s="166" t="s">
        <v>2524</v>
      </c>
      <c r="F2220" s="166" t="s">
        <v>366</v>
      </c>
      <c r="G2220" s="166" t="s">
        <v>2524</v>
      </c>
      <c r="H2220" s="166" t="s">
        <v>2524</v>
      </c>
      <c r="I2220" s="166" t="s">
        <v>2524</v>
      </c>
      <c r="J2220" s="166" t="s">
        <v>2524</v>
      </c>
      <c r="K2220" s="166" t="s">
        <v>5268</v>
      </c>
      <c r="L2220" s="166" t="s">
        <v>2524</v>
      </c>
      <c r="M2220" s="166">
        <v>3432980</v>
      </c>
      <c r="N2220" s="166" t="str">
        <f>_xlfn.IFNA(VLOOKUP($C2220,'20201102 Property'!C:C,1,FALSE),"FR")</f>
        <v>Vervaldatum Reagens BDT</v>
      </c>
    </row>
    <row r="2221" spans="1:14" x14ac:dyDescent="0.45">
      <c r="A2221" s="166" t="s">
        <v>5269</v>
      </c>
      <c r="B2221" s="166" t="s">
        <v>5269</v>
      </c>
      <c r="C2221" s="166" t="s">
        <v>7529</v>
      </c>
      <c r="D2221" s="166" t="s">
        <v>1357</v>
      </c>
      <c r="E2221" s="166" t="s">
        <v>2524</v>
      </c>
      <c r="F2221" s="166" t="s">
        <v>366</v>
      </c>
      <c r="G2221" s="166" t="s">
        <v>2524</v>
      </c>
      <c r="H2221" s="166" t="s">
        <v>2524</v>
      </c>
      <c r="I2221" s="166" t="s">
        <v>2524</v>
      </c>
      <c r="J2221" s="166" t="s">
        <v>2524</v>
      </c>
      <c r="K2221" s="166" t="s">
        <v>5269</v>
      </c>
      <c r="L2221" s="166" t="s">
        <v>2524</v>
      </c>
      <c r="M2221" s="166">
        <v>3433017</v>
      </c>
      <c r="N2221" s="166" t="str">
        <f>_xlfn.IFNA(VLOOKUP($C2221,'20201102 Property'!C:C,1,FALSE),"FR")</f>
        <v>Vervaldatum Reagens BDXT</v>
      </c>
    </row>
    <row r="2222" spans="1:14" x14ac:dyDescent="0.45">
      <c r="A2222" s="166" t="s">
        <v>5270</v>
      </c>
      <c r="B2222" s="166" t="s">
        <v>5270</v>
      </c>
      <c r="C2222" s="166" t="s">
        <v>7530</v>
      </c>
      <c r="D2222" s="166" t="s">
        <v>1357</v>
      </c>
      <c r="E2222" s="166" t="s">
        <v>2524</v>
      </c>
      <c r="F2222" s="166" t="s">
        <v>366</v>
      </c>
      <c r="G2222" s="166" t="s">
        <v>2524</v>
      </c>
      <c r="H2222" s="166" t="s">
        <v>2524</v>
      </c>
      <c r="I2222" s="166" t="s">
        <v>2524</v>
      </c>
      <c r="J2222" s="166" t="s">
        <v>2524</v>
      </c>
      <c r="K2222" s="166" t="s">
        <v>5270</v>
      </c>
      <c r="L2222" s="166" t="s">
        <v>2524</v>
      </c>
      <c r="M2222" s="166">
        <v>3427501</v>
      </c>
      <c r="N2222" s="166" t="str">
        <f>_xlfn.IFNA(VLOOKUP($C2222,'20201102 Property'!C:C,1,FALSE),"FR")</f>
        <v>Vervaldatum Reagens BG01</v>
      </c>
    </row>
    <row r="2223" spans="1:14" x14ac:dyDescent="0.45">
      <c r="A2223" s="166" t="s">
        <v>5271</v>
      </c>
      <c r="B2223" s="166" t="s">
        <v>5271</v>
      </c>
      <c r="C2223" s="166" t="s">
        <v>7531</v>
      </c>
      <c r="D2223" s="166" t="s">
        <v>1357</v>
      </c>
      <c r="E2223" s="166" t="s">
        <v>2524</v>
      </c>
      <c r="F2223" s="166" t="s">
        <v>366</v>
      </c>
      <c r="G2223" s="166" t="s">
        <v>2524</v>
      </c>
      <c r="H2223" s="166" t="s">
        <v>2524</v>
      </c>
      <c r="I2223" s="166" t="s">
        <v>2524</v>
      </c>
      <c r="J2223" s="166" t="s">
        <v>2524</v>
      </c>
      <c r="K2223" s="166" t="s">
        <v>5271</v>
      </c>
      <c r="L2223" s="166" t="s">
        <v>2524</v>
      </c>
      <c r="M2223" s="166">
        <v>3427506</v>
      </c>
      <c r="N2223" s="166" t="str">
        <f>_xlfn.IFNA(VLOOKUP($C2223,'20201102 Property'!C:C,1,FALSE),"FR")</f>
        <v>Vervaldatum Reagens BG02</v>
      </c>
    </row>
    <row r="2224" spans="1:14" x14ac:dyDescent="0.45">
      <c r="A2224" s="166" t="s">
        <v>5272</v>
      </c>
      <c r="B2224" s="166" t="s">
        <v>5272</v>
      </c>
      <c r="C2224" s="166" t="s">
        <v>7532</v>
      </c>
      <c r="D2224" s="166" t="s">
        <v>1357</v>
      </c>
      <c r="E2224" s="166" t="s">
        <v>2524</v>
      </c>
      <c r="F2224" s="166" t="s">
        <v>366</v>
      </c>
      <c r="G2224" s="166" t="s">
        <v>2524</v>
      </c>
      <c r="H2224" s="166" t="s">
        <v>2524</v>
      </c>
      <c r="I2224" s="166" t="s">
        <v>2524</v>
      </c>
      <c r="J2224" s="166" t="s">
        <v>2524</v>
      </c>
      <c r="K2224" s="166" t="s">
        <v>5272</v>
      </c>
      <c r="L2224" s="166" t="s">
        <v>2524</v>
      </c>
      <c r="M2224" s="166">
        <v>3427511</v>
      </c>
      <c r="N2224" s="166" t="str">
        <f>_xlfn.IFNA(VLOOKUP($C2224,'20201102 Property'!C:C,1,FALSE),"FR")</f>
        <v>Vervaldatum Reagens BG03</v>
      </c>
    </row>
    <row r="2225" spans="1:14" x14ac:dyDescent="0.45">
      <c r="A2225" s="166" t="s">
        <v>5273</v>
      </c>
      <c r="B2225" s="166" t="s">
        <v>5273</v>
      </c>
      <c r="C2225" s="166" t="s">
        <v>7533</v>
      </c>
      <c r="D2225" s="166" t="s">
        <v>1357</v>
      </c>
      <c r="E2225" s="166" t="s">
        <v>2524</v>
      </c>
      <c r="F2225" s="166" t="s">
        <v>366</v>
      </c>
      <c r="G2225" s="166" t="s">
        <v>2524</v>
      </c>
      <c r="H2225" s="166" t="s">
        <v>2524</v>
      </c>
      <c r="I2225" s="166" t="s">
        <v>2524</v>
      </c>
      <c r="J2225" s="166" t="s">
        <v>2524</v>
      </c>
      <c r="K2225" s="166" t="s">
        <v>5273</v>
      </c>
      <c r="L2225" s="166" t="s">
        <v>2524</v>
      </c>
      <c r="M2225" s="166">
        <v>3427516</v>
      </c>
      <c r="N2225" s="166" t="str">
        <f>_xlfn.IFNA(VLOOKUP($C2225,'20201102 Property'!C:C,1,FALSE),"FR")</f>
        <v>Vervaldatum Reagens BG04</v>
      </c>
    </row>
    <row r="2226" spans="1:14" x14ac:dyDescent="0.45">
      <c r="A2226" s="166" t="s">
        <v>5274</v>
      </c>
      <c r="B2226" s="166" t="s">
        <v>5274</v>
      </c>
      <c r="C2226" s="166" t="s">
        <v>7534</v>
      </c>
      <c r="D2226" s="166" t="s">
        <v>1357</v>
      </c>
      <c r="E2226" s="166" t="s">
        <v>2524</v>
      </c>
      <c r="F2226" s="166" t="s">
        <v>366</v>
      </c>
      <c r="G2226" s="166" t="s">
        <v>2524</v>
      </c>
      <c r="H2226" s="166" t="s">
        <v>2524</v>
      </c>
      <c r="I2226" s="166" t="s">
        <v>2524</v>
      </c>
      <c r="J2226" s="166" t="s">
        <v>2524</v>
      </c>
      <c r="K2226" s="166" t="s">
        <v>5274</v>
      </c>
      <c r="L2226" s="166" t="s">
        <v>2524</v>
      </c>
      <c r="M2226" s="166">
        <v>3427521</v>
      </c>
      <c r="N2226" s="166" t="str">
        <f>_xlfn.IFNA(VLOOKUP($C2226,'20201102 Property'!C:C,1,FALSE),"FR")</f>
        <v>Vervaldatum Reagens BG05</v>
      </c>
    </row>
    <row r="2227" spans="1:14" x14ac:dyDescent="0.45">
      <c r="A2227" s="166" t="s">
        <v>5275</v>
      </c>
      <c r="B2227" s="166" t="s">
        <v>5275</v>
      </c>
      <c r="C2227" s="166" t="s">
        <v>7535</v>
      </c>
      <c r="D2227" s="166" t="s">
        <v>1357</v>
      </c>
      <c r="E2227" s="166" t="s">
        <v>2524</v>
      </c>
      <c r="F2227" s="166" t="s">
        <v>366</v>
      </c>
      <c r="G2227" s="166" t="s">
        <v>2524</v>
      </c>
      <c r="H2227" s="166" t="s">
        <v>2524</v>
      </c>
      <c r="I2227" s="166" t="s">
        <v>2524</v>
      </c>
      <c r="J2227" s="166" t="s">
        <v>2524</v>
      </c>
      <c r="K2227" s="166" t="s">
        <v>5275</v>
      </c>
      <c r="L2227" s="166" t="s">
        <v>2524</v>
      </c>
      <c r="M2227" s="166">
        <v>3427532</v>
      </c>
      <c r="N2227" s="166" t="str">
        <f>_xlfn.IFNA(VLOOKUP($C2227,'20201102 Property'!C:C,1,FALSE),"FR")</f>
        <v>Vervaldatum Reagens BG06</v>
      </c>
    </row>
    <row r="2228" spans="1:14" x14ac:dyDescent="0.45">
      <c r="A2228" s="166" t="s">
        <v>5276</v>
      </c>
      <c r="B2228" s="166" t="s">
        <v>5276</v>
      </c>
      <c r="C2228" s="166" t="s">
        <v>7536</v>
      </c>
      <c r="D2228" s="166" t="s">
        <v>1357</v>
      </c>
      <c r="E2228" s="166" t="s">
        <v>2524</v>
      </c>
      <c r="F2228" s="166" t="s">
        <v>366</v>
      </c>
      <c r="G2228" s="166" t="s">
        <v>2524</v>
      </c>
      <c r="H2228" s="166" t="s">
        <v>2524</v>
      </c>
      <c r="I2228" s="166" t="s">
        <v>2524</v>
      </c>
      <c r="J2228" s="166" t="s">
        <v>2524</v>
      </c>
      <c r="K2228" s="166" t="s">
        <v>5276</v>
      </c>
      <c r="L2228" s="166" t="s">
        <v>2524</v>
      </c>
      <c r="M2228" s="166">
        <v>3427538</v>
      </c>
      <c r="N2228" s="166" t="str">
        <f>_xlfn.IFNA(VLOOKUP($C2228,'20201102 Property'!C:C,1,FALSE),"FR")</f>
        <v>Vervaldatum Reagens BG07</v>
      </c>
    </row>
    <row r="2229" spans="1:14" x14ac:dyDescent="0.45">
      <c r="A2229" s="166" t="s">
        <v>5277</v>
      </c>
      <c r="B2229" s="166" t="s">
        <v>5277</v>
      </c>
      <c r="C2229" s="166" t="s">
        <v>7537</v>
      </c>
      <c r="D2229" s="166" t="s">
        <v>1357</v>
      </c>
      <c r="E2229" s="166" t="s">
        <v>2524</v>
      </c>
      <c r="F2229" s="166" t="s">
        <v>366</v>
      </c>
      <c r="G2229" s="166" t="s">
        <v>2524</v>
      </c>
      <c r="H2229" s="166" t="s">
        <v>2524</v>
      </c>
      <c r="I2229" s="166" t="s">
        <v>2524</v>
      </c>
      <c r="J2229" s="166" t="s">
        <v>2524</v>
      </c>
      <c r="K2229" s="166" t="s">
        <v>5277</v>
      </c>
      <c r="L2229" s="166" t="s">
        <v>2524</v>
      </c>
      <c r="M2229" s="166">
        <v>3427543</v>
      </c>
      <c r="N2229" s="166" t="str">
        <f>_xlfn.IFNA(VLOOKUP($C2229,'20201102 Property'!C:C,1,FALSE),"FR")</f>
        <v>Vervaldatum Reagens BG08</v>
      </c>
    </row>
    <row r="2230" spans="1:14" x14ac:dyDescent="0.45">
      <c r="A2230" s="166" t="s">
        <v>5278</v>
      </c>
      <c r="B2230" s="166" t="s">
        <v>5278</v>
      </c>
      <c r="C2230" s="166" t="s">
        <v>7538</v>
      </c>
      <c r="D2230" s="166" t="s">
        <v>1357</v>
      </c>
      <c r="E2230" s="166" t="s">
        <v>2524</v>
      </c>
      <c r="F2230" s="166" t="s">
        <v>366</v>
      </c>
      <c r="G2230" s="166" t="s">
        <v>2524</v>
      </c>
      <c r="H2230" s="166" t="s">
        <v>2524</v>
      </c>
      <c r="I2230" s="166" t="s">
        <v>2524</v>
      </c>
      <c r="J2230" s="166" t="s">
        <v>2524</v>
      </c>
      <c r="K2230" s="166" t="s">
        <v>5278</v>
      </c>
      <c r="L2230" s="166" t="s">
        <v>2524</v>
      </c>
      <c r="M2230" s="166">
        <v>3427550</v>
      </c>
      <c r="N2230" s="166" t="str">
        <f>_xlfn.IFNA(VLOOKUP($C2230,'20201102 Property'!C:C,1,FALSE),"FR")</f>
        <v>Vervaldatum Reagens BG09</v>
      </c>
    </row>
    <row r="2231" spans="1:14" x14ac:dyDescent="0.45">
      <c r="A2231" s="166" t="s">
        <v>5279</v>
      </c>
      <c r="B2231" s="166" t="s">
        <v>5279</v>
      </c>
      <c r="C2231" s="166" t="s">
        <v>7539</v>
      </c>
      <c r="D2231" s="166" t="s">
        <v>1357</v>
      </c>
      <c r="E2231" s="166" t="s">
        <v>2524</v>
      </c>
      <c r="F2231" s="166" t="s">
        <v>366</v>
      </c>
      <c r="G2231" s="166" t="s">
        <v>2524</v>
      </c>
      <c r="H2231" s="166" t="s">
        <v>2524</v>
      </c>
      <c r="I2231" s="166" t="s">
        <v>2524</v>
      </c>
      <c r="J2231" s="166" t="s">
        <v>2524</v>
      </c>
      <c r="K2231" s="166" t="s">
        <v>5279</v>
      </c>
      <c r="L2231" s="166" t="s">
        <v>2524</v>
      </c>
      <c r="M2231" s="166">
        <v>3427556</v>
      </c>
      <c r="N2231" s="166" t="str">
        <f>_xlfn.IFNA(VLOOKUP($C2231,'20201102 Property'!C:C,1,FALSE),"FR")</f>
        <v>Vervaldatum Reagens BG10</v>
      </c>
    </row>
    <row r="2232" spans="1:14" x14ac:dyDescent="0.45">
      <c r="A2232" s="166" t="s">
        <v>5280</v>
      </c>
      <c r="B2232" s="166" t="s">
        <v>5280</v>
      </c>
      <c r="C2232" s="166" t="s">
        <v>7540</v>
      </c>
      <c r="D2232" s="166" t="s">
        <v>1357</v>
      </c>
      <c r="E2232" s="166" t="s">
        <v>2524</v>
      </c>
      <c r="F2232" s="166" t="s">
        <v>366</v>
      </c>
      <c r="G2232" s="166" t="s">
        <v>2524</v>
      </c>
      <c r="H2232" s="166" t="s">
        <v>2524</v>
      </c>
      <c r="I2232" s="166" t="s">
        <v>2524</v>
      </c>
      <c r="J2232" s="166" t="s">
        <v>2524</v>
      </c>
      <c r="K2232" s="166" t="s">
        <v>5280</v>
      </c>
      <c r="L2232" s="166" t="s">
        <v>2524</v>
      </c>
      <c r="M2232" s="166">
        <v>3427561</v>
      </c>
      <c r="N2232" s="166" t="str">
        <f>_xlfn.IFNA(VLOOKUP($C2232,'20201102 Property'!C:C,1,FALSE),"FR")</f>
        <v>Vervaldatum Reagens BG11</v>
      </c>
    </row>
    <row r="2233" spans="1:14" x14ac:dyDescent="0.45">
      <c r="A2233" s="166" t="s">
        <v>5281</v>
      </c>
      <c r="B2233" s="166" t="s">
        <v>5281</v>
      </c>
      <c r="C2233" s="166" t="s">
        <v>7541</v>
      </c>
      <c r="D2233" s="166" t="s">
        <v>1357</v>
      </c>
      <c r="E2233" s="166" t="s">
        <v>2524</v>
      </c>
      <c r="F2233" s="166" t="s">
        <v>366</v>
      </c>
      <c r="G2233" s="166" t="s">
        <v>2524</v>
      </c>
      <c r="H2233" s="166" t="s">
        <v>2524</v>
      </c>
      <c r="I2233" s="166" t="s">
        <v>2524</v>
      </c>
      <c r="J2233" s="166" t="s">
        <v>2524</v>
      </c>
      <c r="K2233" s="166" t="s">
        <v>5281</v>
      </c>
      <c r="L2233" s="166" t="s">
        <v>2524</v>
      </c>
      <c r="M2233" s="166">
        <v>3427566</v>
      </c>
      <c r="N2233" s="166" t="str">
        <f>_xlfn.IFNA(VLOOKUP($C2233,'20201102 Property'!C:C,1,FALSE),"FR")</f>
        <v>Vervaldatum Reagens BG12</v>
      </c>
    </row>
    <row r="2234" spans="1:14" x14ac:dyDescent="0.45">
      <c r="A2234" s="166" t="s">
        <v>5282</v>
      </c>
      <c r="B2234" s="166" t="s">
        <v>5282</v>
      </c>
      <c r="C2234" s="166" t="s">
        <v>7542</v>
      </c>
      <c r="D2234" s="166" t="s">
        <v>1357</v>
      </c>
      <c r="E2234" s="166" t="s">
        <v>2524</v>
      </c>
      <c r="F2234" s="166" t="s">
        <v>366</v>
      </c>
      <c r="G2234" s="166" t="s">
        <v>2524</v>
      </c>
      <c r="H2234" s="166" t="s">
        <v>2524</v>
      </c>
      <c r="I2234" s="166" t="s">
        <v>2524</v>
      </c>
      <c r="J2234" s="166" t="s">
        <v>2524</v>
      </c>
      <c r="K2234" s="166" t="s">
        <v>5282</v>
      </c>
      <c r="L2234" s="166" t="s">
        <v>2524</v>
      </c>
      <c r="M2234" s="166">
        <v>3427571</v>
      </c>
      <c r="N2234" s="166" t="str">
        <f>_xlfn.IFNA(VLOOKUP($C2234,'20201102 Property'!C:C,1,FALSE),"FR")</f>
        <v>Vervaldatum Reagens BG13</v>
      </c>
    </row>
    <row r="2235" spans="1:14" x14ac:dyDescent="0.45">
      <c r="A2235" s="166" t="s">
        <v>5283</v>
      </c>
      <c r="B2235" s="166" t="s">
        <v>5283</v>
      </c>
      <c r="C2235" s="166" t="s">
        <v>7543</v>
      </c>
      <c r="D2235" s="166" t="s">
        <v>1357</v>
      </c>
      <c r="E2235" s="166" t="s">
        <v>2524</v>
      </c>
      <c r="F2235" s="166" t="s">
        <v>366</v>
      </c>
      <c r="G2235" s="166" t="s">
        <v>2524</v>
      </c>
      <c r="H2235" s="166" t="s">
        <v>2524</v>
      </c>
      <c r="I2235" s="166" t="s">
        <v>2524</v>
      </c>
      <c r="J2235" s="166" t="s">
        <v>2524</v>
      </c>
      <c r="K2235" s="166" t="s">
        <v>5283</v>
      </c>
      <c r="L2235" s="166" t="s">
        <v>2524</v>
      </c>
      <c r="M2235" s="166">
        <v>3427576</v>
      </c>
      <c r="N2235" s="166" t="str">
        <f>_xlfn.IFNA(VLOOKUP($C2235,'20201102 Property'!C:C,1,FALSE),"FR")</f>
        <v>Vervaldatum Reagens BG14</v>
      </c>
    </row>
    <row r="2236" spans="1:14" x14ac:dyDescent="0.45">
      <c r="A2236" s="166" t="s">
        <v>5284</v>
      </c>
      <c r="B2236" s="166" t="s">
        <v>5284</v>
      </c>
      <c r="C2236" s="166" t="s">
        <v>7544</v>
      </c>
      <c r="D2236" s="166" t="s">
        <v>1357</v>
      </c>
      <c r="E2236" s="166" t="s">
        <v>2524</v>
      </c>
      <c r="F2236" s="166" t="s">
        <v>366</v>
      </c>
      <c r="G2236" s="166" t="s">
        <v>2524</v>
      </c>
      <c r="H2236" s="166" t="s">
        <v>2524</v>
      </c>
      <c r="I2236" s="166" t="s">
        <v>2524</v>
      </c>
      <c r="J2236" s="166" t="s">
        <v>2524</v>
      </c>
      <c r="K2236" s="166" t="s">
        <v>5284</v>
      </c>
      <c r="L2236" s="166" t="s">
        <v>2524</v>
      </c>
      <c r="M2236" s="166">
        <v>3427582</v>
      </c>
      <c r="N2236" s="166" t="str">
        <f>_xlfn.IFNA(VLOOKUP($C2236,'20201102 Property'!C:C,1,FALSE),"FR")</f>
        <v>Vervaldatum Reagens BL01</v>
      </c>
    </row>
    <row r="2237" spans="1:14" x14ac:dyDescent="0.45">
      <c r="A2237" s="166" t="s">
        <v>5285</v>
      </c>
      <c r="B2237" s="166" t="s">
        <v>5285</v>
      </c>
      <c r="C2237" s="166" t="s">
        <v>5285</v>
      </c>
      <c r="D2237" s="166" t="s">
        <v>1357</v>
      </c>
      <c r="E2237" s="166" t="s">
        <v>2524</v>
      </c>
      <c r="F2237" s="166" t="s">
        <v>366</v>
      </c>
      <c r="G2237" s="166" t="s">
        <v>2524</v>
      </c>
      <c r="H2237" s="166" t="s">
        <v>2524</v>
      </c>
      <c r="I2237" s="166" t="s">
        <v>2524</v>
      </c>
      <c r="J2237" s="166" t="s">
        <v>2524</v>
      </c>
      <c r="K2237" s="166" t="s">
        <v>5285</v>
      </c>
      <c r="L2237" s="166" t="s">
        <v>2524</v>
      </c>
      <c r="M2237" s="166">
        <v>3004064</v>
      </c>
      <c r="N2237" s="166" t="str">
        <f>_xlfn.IFNA(VLOOKUP($C2237,'20201102 Property'!C:C,1,FALSE),"FR")</f>
        <v>VV_BM_A</v>
      </c>
    </row>
    <row r="2238" spans="1:14" x14ac:dyDescent="0.45">
      <c r="A2238" s="166" t="s">
        <v>5286</v>
      </c>
      <c r="B2238" s="166" t="s">
        <v>5286</v>
      </c>
      <c r="C2238" s="166" t="s">
        <v>5286</v>
      </c>
      <c r="D2238" s="166" t="s">
        <v>1357</v>
      </c>
      <c r="E2238" s="166" t="s">
        <v>2524</v>
      </c>
      <c r="F2238" s="166" t="s">
        <v>366</v>
      </c>
      <c r="G2238" s="166" t="s">
        <v>2524</v>
      </c>
      <c r="H2238" s="166" t="s">
        <v>2524</v>
      </c>
      <c r="I2238" s="166" t="s">
        <v>2524</v>
      </c>
      <c r="J2238" s="166" t="s">
        <v>2524</v>
      </c>
      <c r="K2238" s="166" t="s">
        <v>5286</v>
      </c>
      <c r="L2238" s="166" t="s">
        <v>2524</v>
      </c>
      <c r="M2238" s="166">
        <v>3206306</v>
      </c>
      <c r="N2238" s="166" t="str">
        <f>_xlfn.IFNA(VLOOKUP($C2238,'20201102 Property'!C:C,1,FALSE),"FR")</f>
        <v>VV_BM_B</v>
      </c>
    </row>
    <row r="2239" spans="1:14" x14ac:dyDescent="0.45">
      <c r="A2239" s="166" t="s">
        <v>5287</v>
      </c>
      <c r="B2239" s="166" t="s">
        <v>5287</v>
      </c>
      <c r="C2239" s="166" t="s">
        <v>5287</v>
      </c>
      <c r="D2239" s="166" t="s">
        <v>1357</v>
      </c>
      <c r="E2239" s="166" t="s">
        <v>2524</v>
      </c>
      <c r="F2239" s="166" t="s">
        <v>366</v>
      </c>
      <c r="G2239" s="166" t="s">
        <v>2524</v>
      </c>
      <c r="H2239" s="166" t="s">
        <v>2524</v>
      </c>
      <c r="I2239" s="166" t="s">
        <v>2524</v>
      </c>
      <c r="J2239" s="166" t="s">
        <v>2524</v>
      </c>
      <c r="K2239" s="166" t="s">
        <v>5287</v>
      </c>
      <c r="L2239" s="166" t="s">
        <v>2524</v>
      </c>
      <c r="M2239" s="166">
        <v>3206327</v>
      </c>
      <c r="N2239" s="166" t="str">
        <f>_xlfn.IFNA(VLOOKUP($C2239,'20201102 Property'!C:C,1,FALSE),"FR")</f>
        <v>VV_BM_C</v>
      </c>
    </row>
    <row r="2240" spans="1:14" x14ac:dyDescent="0.45">
      <c r="A2240" s="166" t="s">
        <v>5288</v>
      </c>
      <c r="B2240" s="166" t="s">
        <v>5288</v>
      </c>
      <c r="C2240" s="166" t="s">
        <v>5288</v>
      </c>
      <c r="D2240" s="166" t="s">
        <v>1357</v>
      </c>
      <c r="E2240" s="166" t="s">
        <v>2524</v>
      </c>
      <c r="F2240" s="166" t="s">
        <v>366</v>
      </c>
      <c r="G2240" s="166" t="s">
        <v>2524</v>
      </c>
      <c r="H2240" s="166" t="s">
        <v>2524</v>
      </c>
      <c r="I2240" s="166" t="s">
        <v>2524</v>
      </c>
      <c r="J2240" s="166" t="s">
        <v>2524</v>
      </c>
      <c r="K2240" s="166" t="s">
        <v>5288</v>
      </c>
      <c r="L2240" s="166" t="s">
        <v>2524</v>
      </c>
      <c r="M2240" s="166">
        <v>3206374</v>
      </c>
      <c r="N2240" s="166" t="str">
        <f>_xlfn.IFNA(VLOOKUP($C2240,'20201102 Property'!C:C,1,FALSE),"FR")</f>
        <v>VV_BM_DQ</v>
      </c>
    </row>
    <row r="2241" spans="1:14" x14ac:dyDescent="0.45">
      <c r="A2241" s="166" t="s">
        <v>5289</v>
      </c>
      <c r="B2241" s="166" t="s">
        <v>5289</v>
      </c>
      <c r="C2241" s="166" t="s">
        <v>5289</v>
      </c>
      <c r="D2241" s="166" t="s">
        <v>1357</v>
      </c>
      <c r="E2241" s="166" t="s">
        <v>2524</v>
      </c>
      <c r="F2241" s="166" t="s">
        <v>366</v>
      </c>
      <c r="G2241" s="166" t="s">
        <v>2524</v>
      </c>
      <c r="H2241" s="166" t="s">
        <v>2524</v>
      </c>
      <c r="I2241" s="166" t="s">
        <v>2524</v>
      </c>
      <c r="J2241" s="166" t="s">
        <v>2524</v>
      </c>
      <c r="K2241" s="166" t="s">
        <v>5289</v>
      </c>
      <c r="L2241" s="166" t="s">
        <v>2524</v>
      </c>
      <c r="M2241" s="166">
        <v>3206350</v>
      </c>
      <c r="N2241" s="166" t="str">
        <f>_xlfn.IFNA(VLOOKUP($C2241,'20201102 Property'!C:C,1,FALSE),"FR")</f>
        <v>VV_BM_DR</v>
      </c>
    </row>
    <row r="2242" spans="1:14" x14ac:dyDescent="0.45">
      <c r="A2242" s="166" t="s">
        <v>5290</v>
      </c>
      <c r="B2242" s="166" t="s">
        <v>5290</v>
      </c>
      <c r="C2242" s="166" t="s">
        <v>7545</v>
      </c>
      <c r="D2242" s="166" t="s">
        <v>1357</v>
      </c>
      <c r="E2242" s="166" t="s">
        <v>2524</v>
      </c>
      <c r="F2242" s="166" t="s">
        <v>366</v>
      </c>
      <c r="G2242" s="166" t="s">
        <v>2524</v>
      </c>
      <c r="H2242" s="166" t="s">
        <v>2524</v>
      </c>
      <c r="I2242" s="166" t="s">
        <v>2524</v>
      </c>
      <c r="J2242" s="166" t="s">
        <v>2524</v>
      </c>
      <c r="K2242" s="166" t="s">
        <v>5290</v>
      </c>
      <c r="L2242" s="166" t="s">
        <v>2524</v>
      </c>
      <c r="M2242" s="166">
        <v>3427588</v>
      </c>
      <c r="N2242" s="166" t="str">
        <f>_xlfn.IFNA(VLOOKUP($C2242,'20201102 Property'!C:C,1,FALSE),"FR")</f>
        <v>Vervaldatum Reagens C2F</v>
      </c>
    </row>
    <row r="2243" spans="1:14" x14ac:dyDescent="0.45">
      <c r="A2243" s="166" t="s">
        <v>5291</v>
      </c>
      <c r="B2243" s="166" t="s">
        <v>5291</v>
      </c>
      <c r="C2243" s="166" t="s">
        <v>7546</v>
      </c>
      <c r="D2243" s="166" t="s">
        <v>1357</v>
      </c>
      <c r="E2243" s="166" t="s">
        <v>2524</v>
      </c>
      <c r="F2243" s="166" t="s">
        <v>366</v>
      </c>
      <c r="G2243" s="166" t="s">
        <v>2524</v>
      </c>
      <c r="H2243" s="166" t="s">
        <v>2524</v>
      </c>
      <c r="I2243" s="166" t="s">
        <v>2524</v>
      </c>
      <c r="J2243" s="166" t="s">
        <v>2524</v>
      </c>
      <c r="K2243" s="166" t="s">
        <v>5291</v>
      </c>
      <c r="L2243" s="166" t="s">
        <v>2524</v>
      </c>
      <c r="M2243" s="166">
        <v>3427596</v>
      </c>
      <c r="N2243" s="166" t="str">
        <f>_xlfn.IFNA(VLOOKUP($C2243,'20201102 Property'!C:C,1,FALSE),"FR")</f>
        <v>Vervaldatum Reagens C2R</v>
      </c>
    </row>
    <row r="2244" spans="1:14" x14ac:dyDescent="0.45">
      <c r="A2244" s="166" t="s">
        <v>5292</v>
      </c>
      <c r="B2244" s="166" t="s">
        <v>5292</v>
      </c>
      <c r="C2244" s="166" t="s">
        <v>7547</v>
      </c>
      <c r="D2244" s="166" t="s">
        <v>1357</v>
      </c>
      <c r="E2244" s="166" t="s">
        <v>2524</v>
      </c>
      <c r="F2244" s="166" t="s">
        <v>366</v>
      </c>
      <c r="G2244" s="166" t="s">
        <v>2524</v>
      </c>
      <c r="H2244" s="166" t="s">
        <v>2524</v>
      </c>
      <c r="I2244" s="166" t="s">
        <v>2524</v>
      </c>
      <c r="J2244" s="166" t="s">
        <v>2524</v>
      </c>
      <c r="K2244" s="166" t="s">
        <v>5292</v>
      </c>
      <c r="L2244" s="166" t="s">
        <v>2524</v>
      </c>
      <c r="M2244" s="166">
        <v>3427605</v>
      </c>
      <c r="N2244" s="166" t="str">
        <f>_xlfn.IFNA(VLOOKUP($C2244,'20201102 Property'!C:C,1,FALSE),"FR")</f>
        <v>Vervaldatum Reagens C3F</v>
      </c>
    </row>
    <row r="2245" spans="1:14" x14ac:dyDescent="0.45">
      <c r="A2245" s="166" t="s">
        <v>5293</v>
      </c>
      <c r="B2245" s="166" t="s">
        <v>5293</v>
      </c>
      <c r="C2245" s="166" t="s">
        <v>7548</v>
      </c>
      <c r="D2245" s="166" t="s">
        <v>1357</v>
      </c>
      <c r="E2245" s="166" t="s">
        <v>2524</v>
      </c>
      <c r="F2245" s="166" t="s">
        <v>366</v>
      </c>
      <c r="G2245" s="166" t="s">
        <v>2524</v>
      </c>
      <c r="H2245" s="166" t="s">
        <v>2524</v>
      </c>
      <c r="I2245" s="166" t="s">
        <v>2524</v>
      </c>
      <c r="J2245" s="166" t="s">
        <v>2524</v>
      </c>
      <c r="K2245" s="166" t="s">
        <v>5293</v>
      </c>
      <c r="L2245" s="166" t="s">
        <v>2524</v>
      </c>
      <c r="M2245" s="166">
        <v>3427610</v>
      </c>
      <c r="N2245" s="166" t="str">
        <f>_xlfn.IFNA(VLOOKUP($C2245,'20201102 Property'!C:C,1,FALSE),"FR")</f>
        <v>Vervaldatum Reagens C3R</v>
      </c>
    </row>
    <row r="2246" spans="1:14" x14ac:dyDescent="0.45">
      <c r="A2246" s="166" t="s">
        <v>5294</v>
      </c>
      <c r="B2246" s="166" t="s">
        <v>5294</v>
      </c>
      <c r="C2246" s="166" t="s">
        <v>7549</v>
      </c>
      <c r="D2246" s="166" t="s">
        <v>1357</v>
      </c>
      <c r="E2246" s="166" t="s">
        <v>2524</v>
      </c>
      <c r="F2246" s="166" t="s">
        <v>366</v>
      </c>
      <c r="G2246" s="166" t="s">
        <v>2524</v>
      </c>
      <c r="H2246" s="166" t="s">
        <v>2524</v>
      </c>
      <c r="I2246" s="166" t="s">
        <v>2524</v>
      </c>
      <c r="J2246" s="166" t="s">
        <v>2524</v>
      </c>
      <c r="K2246" s="166" t="s">
        <v>5294</v>
      </c>
      <c r="L2246" s="166" t="s">
        <v>2524</v>
      </c>
      <c r="M2246" s="166">
        <v>3427615</v>
      </c>
      <c r="N2246" s="166" t="str">
        <f>_xlfn.IFNA(VLOOKUP($C2246,'20201102 Property'!C:C,1,FALSE),"FR")</f>
        <v>Vervaldatum Reagens C4F</v>
      </c>
    </row>
    <row r="2247" spans="1:14" x14ac:dyDescent="0.45">
      <c r="A2247" s="166" t="s">
        <v>5295</v>
      </c>
      <c r="B2247" s="166" t="s">
        <v>5295</v>
      </c>
      <c r="C2247" s="166" t="s">
        <v>7550</v>
      </c>
      <c r="D2247" s="166" t="s">
        <v>1357</v>
      </c>
      <c r="E2247" s="166" t="s">
        <v>2524</v>
      </c>
      <c r="F2247" s="166" t="s">
        <v>366</v>
      </c>
      <c r="G2247" s="166" t="s">
        <v>2524</v>
      </c>
      <c r="H2247" s="166" t="s">
        <v>2524</v>
      </c>
      <c r="I2247" s="166" t="s">
        <v>2524</v>
      </c>
      <c r="J2247" s="166" t="s">
        <v>2524</v>
      </c>
      <c r="K2247" s="166" t="s">
        <v>5295</v>
      </c>
      <c r="L2247" s="166" t="s">
        <v>2524</v>
      </c>
      <c r="M2247" s="166">
        <v>3427620</v>
      </c>
      <c r="N2247" s="166" t="str">
        <f>_xlfn.IFNA(VLOOKUP($C2247,'20201102 Property'!C:C,1,FALSE),"FR")</f>
        <v>Vervaldatum Reagens C4R</v>
      </c>
    </row>
    <row r="2248" spans="1:14" x14ac:dyDescent="0.45">
      <c r="A2248" s="166" t="s">
        <v>8666</v>
      </c>
      <c r="B2248" s="166" t="s">
        <v>8666</v>
      </c>
      <c r="C2248" s="166" t="s">
        <v>8789</v>
      </c>
      <c r="D2248" s="166" t="s">
        <v>1357</v>
      </c>
      <c r="E2248" s="166" t="s">
        <v>2524</v>
      </c>
      <c r="F2248" s="166" t="s">
        <v>366</v>
      </c>
      <c r="G2248" s="166" t="s">
        <v>2524</v>
      </c>
      <c r="H2248" s="166" t="s">
        <v>2524</v>
      </c>
      <c r="I2248" s="166" t="s">
        <v>2524</v>
      </c>
      <c r="J2248" s="166" t="s">
        <v>2524</v>
      </c>
      <c r="K2248" s="166" t="s">
        <v>8666</v>
      </c>
      <c r="L2248" s="166" t="s">
        <v>2524</v>
      </c>
      <c r="M2248" s="166">
        <v>7960292</v>
      </c>
      <c r="N2248" s="166" t="str">
        <f>_xlfn.IFNA(VLOOKUP($C2248,'20201102 Property'!C:C,1,FALSE),"FR")</f>
        <v>Vervaldatum Reagens CD19</v>
      </c>
    </row>
    <row r="2249" spans="1:14" x14ac:dyDescent="0.45">
      <c r="A2249" s="166" t="s">
        <v>8667</v>
      </c>
      <c r="B2249" s="166" t="s">
        <v>8667</v>
      </c>
      <c r="C2249" s="166" t="s">
        <v>8790</v>
      </c>
      <c r="D2249" s="166" t="s">
        <v>1357</v>
      </c>
      <c r="E2249" s="166" t="s">
        <v>2524</v>
      </c>
      <c r="F2249" s="166" t="s">
        <v>366</v>
      </c>
      <c r="G2249" s="166" t="s">
        <v>2524</v>
      </c>
      <c r="H2249" s="166" t="s">
        <v>2524</v>
      </c>
      <c r="I2249" s="166" t="s">
        <v>2524</v>
      </c>
      <c r="J2249" s="166" t="s">
        <v>2524</v>
      </c>
      <c r="K2249" s="166" t="s">
        <v>8667</v>
      </c>
      <c r="L2249" s="166" t="s">
        <v>2524</v>
      </c>
      <c r="M2249" s="166">
        <v>7960281</v>
      </c>
      <c r="N2249" s="166" t="str">
        <f>_xlfn.IFNA(VLOOKUP($C2249,'20201102 Property'!C:C,1,FALSE),"FR")</f>
        <v>Vervaldatum Reagens CD3</v>
      </c>
    </row>
    <row r="2250" spans="1:14" x14ac:dyDescent="0.45">
      <c r="A2250" s="166" t="s">
        <v>8668</v>
      </c>
      <c r="B2250" s="166" t="s">
        <v>8668</v>
      </c>
      <c r="C2250" s="166" t="s">
        <v>8791</v>
      </c>
      <c r="D2250" s="166" t="s">
        <v>1357</v>
      </c>
      <c r="E2250" s="166" t="s">
        <v>2524</v>
      </c>
      <c r="F2250" s="166" t="s">
        <v>366</v>
      </c>
      <c r="G2250" s="166" t="s">
        <v>2524</v>
      </c>
      <c r="H2250" s="166" t="s">
        <v>2524</v>
      </c>
      <c r="I2250" s="166" t="s">
        <v>2524</v>
      </c>
      <c r="J2250" s="166" t="s">
        <v>2524</v>
      </c>
      <c r="K2250" s="166" t="s">
        <v>8668</v>
      </c>
      <c r="L2250" s="166" t="s">
        <v>2524</v>
      </c>
      <c r="M2250" s="166">
        <v>7960270</v>
      </c>
      <c r="N2250" s="166" t="str">
        <f>_xlfn.IFNA(VLOOKUP($C2250,'20201102 Property'!C:C,1,FALSE),"FR")</f>
        <v>Vervaldatum Reagens CD45</v>
      </c>
    </row>
    <row r="2251" spans="1:14" x14ac:dyDescent="0.45">
      <c r="A2251" s="166" t="s">
        <v>5296</v>
      </c>
      <c r="B2251" s="166" t="s">
        <v>5296</v>
      </c>
      <c r="C2251" s="166" t="s">
        <v>7551</v>
      </c>
      <c r="D2251" s="166" t="s">
        <v>1357</v>
      </c>
      <c r="E2251" s="166" t="s">
        <v>2524</v>
      </c>
      <c r="F2251" s="166" t="s">
        <v>366</v>
      </c>
      <c r="G2251" s="166" t="s">
        <v>2524</v>
      </c>
      <c r="H2251" s="166" t="s">
        <v>2524</v>
      </c>
      <c r="I2251" s="166" t="s">
        <v>2524</v>
      </c>
      <c r="J2251" s="166" t="s">
        <v>2524</v>
      </c>
      <c r="K2251" s="166" t="s">
        <v>5296</v>
      </c>
      <c r="L2251" s="166" t="s">
        <v>2524</v>
      </c>
      <c r="M2251" s="166">
        <v>3427625</v>
      </c>
      <c r="N2251" s="166" t="str">
        <f>_xlfn.IFNA(VLOOKUP($C2251,'20201102 Property'!C:C,1,FALSE),"FR")</f>
        <v>Vervaldatum Reagens CG01</v>
      </c>
    </row>
    <row r="2252" spans="1:14" x14ac:dyDescent="0.45">
      <c r="A2252" s="166" t="s">
        <v>5297</v>
      </c>
      <c r="B2252" s="166" t="s">
        <v>5297</v>
      </c>
      <c r="C2252" s="166" t="s">
        <v>7552</v>
      </c>
      <c r="D2252" s="166" t="s">
        <v>1357</v>
      </c>
      <c r="E2252" s="166" t="s">
        <v>2524</v>
      </c>
      <c r="F2252" s="166" t="s">
        <v>366</v>
      </c>
      <c r="G2252" s="166" t="s">
        <v>2524</v>
      </c>
      <c r="H2252" s="166" t="s">
        <v>2524</v>
      </c>
      <c r="I2252" s="166" t="s">
        <v>2524</v>
      </c>
      <c r="J2252" s="166" t="s">
        <v>2524</v>
      </c>
      <c r="K2252" s="166" t="s">
        <v>5297</v>
      </c>
      <c r="L2252" s="166" t="s">
        <v>2524</v>
      </c>
      <c r="M2252" s="166">
        <v>3427631</v>
      </c>
      <c r="N2252" s="166" t="str">
        <f>_xlfn.IFNA(VLOOKUP($C2252,'20201102 Property'!C:C,1,FALSE),"FR")</f>
        <v>Vervaldatum Reagens CG02</v>
      </c>
    </row>
    <row r="2253" spans="1:14" x14ac:dyDescent="0.45">
      <c r="A2253" s="166" t="s">
        <v>5298</v>
      </c>
      <c r="B2253" s="166" t="s">
        <v>5298</v>
      </c>
      <c r="C2253" s="166" t="s">
        <v>7553</v>
      </c>
      <c r="D2253" s="166" t="s">
        <v>1357</v>
      </c>
      <c r="E2253" s="166" t="s">
        <v>2524</v>
      </c>
      <c r="F2253" s="166" t="s">
        <v>366</v>
      </c>
      <c r="G2253" s="166" t="s">
        <v>2524</v>
      </c>
      <c r="H2253" s="166" t="s">
        <v>2524</v>
      </c>
      <c r="I2253" s="166" t="s">
        <v>2524</v>
      </c>
      <c r="J2253" s="166" t="s">
        <v>2524</v>
      </c>
      <c r="K2253" s="166" t="s">
        <v>5298</v>
      </c>
      <c r="L2253" s="166" t="s">
        <v>2524</v>
      </c>
      <c r="M2253" s="166">
        <v>3427638</v>
      </c>
      <c r="N2253" s="166" t="str">
        <f>_xlfn.IFNA(VLOOKUP($C2253,'20201102 Property'!C:C,1,FALSE),"FR")</f>
        <v>Vervaldatum Reagens CG03</v>
      </c>
    </row>
    <row r="2254" spans="1:14" x14ac:dyDescent="0.45">
      <c r="A2254" s="166" t="s">
        <v>5299</v>
      </c>
      <c r="B2254" s="166" t="s">
        <v>5299</v>
      </c>
      <c r="C2254" s="166" t="s">
        <v>7554</v>
      </c>
      <c r="D2254" s="166" t="s">
        <v>1357</v>
      </c>
      <c r="E2254" s="166" t="s">
        <v>2524</v>
      </c>
      <c r="F2254" s="166" t="s">
        <v>366</v>
      </c>
      <c r="G2254" s="166" t="s">
        <v>2524</v>
      </c>
      <c r="H2254" s="166" t="s">
        <v>2524</v>
      </c>
      <c r="I2254" s="166" t="s">
        <v>2524</v>
      </c>
      <c r="J2254" s="166" t="s">
        <v>2524</v>
      </c>
      <c r="K2254" s="166" t="s">
        <v>5299</v>
      </c>
      <c r="L2254" s="166" t="s">
        <v>2524</v>
      </c>
      <c r="M2254" s="166">
        <v>3427643</v>
      </c>
      <c r="N2254" s="166" t="str">
        <f>_xlfn.IFNA(VLOOKUP($C2254,'20201102 Property'!C:C,1,FALSE),"FR")</f>
        <v>Vervaldatum Reagens CG04</v>
      </c>
    </row>
    <row r="2255" spans="1:14" x14ac:dyDescent="0.45">
      <c r="A2255" s="166" t="s">
        <v>5300</v>
      </c>
      <c r="B2255" s="166" t="s">
        <v>5300</v>
      </c>
      <c r="C2255" s="166" t="s">
        <v>7555</v>
      </c>
      <c r="D2255" s="166" t="s">
        <v>1357</v>
      </c>
      <c r="E2255" s="166" t="s">
        <v>2524</v>
      </c>
      <c r="F2255" s="166" t="s">
        <v>366</v>
      </c>
      <c r="G2255" s="166" t="s">
        <v>2524</v>
      </c>
      <c r="H2255" s="166" t="s">
        <v>2524</v>
      </c>
      <c r="I2255" s="166" t="s">
        <v>2524</v>
      </c>
      <c r="J2255" s="166" t="s">
        <v>2524</v>
      </c>
      <c r="K2255" s="166" t="s">
        <v>5300</v>
      </c>
      <c r="L2255" s="166" t="s">
        <v>2524</v>
      </c>
      <c r="M2255" s="166">
        <v>3427648</v>
      </c>
      <c r="N2255" s="166" t="str">
        <f>_xlfn.IFNA(VLOOKUP($C2255,'20201102 Property'!C:C,1,FALSE),"FR")</f>
        <v>Vervaldatum Reagens CG05</v>
      </c>
    </row>
    <row r="2256" spans="1:14" x14ac:dyDescent="0.45">
      <c r="A2256" s="166" t="s">
        <v>5301</v>
      </c>
      <c r="B2256" s="166" t="s">
        <v>5301</v>
      </c>
      <c r="C2256" s="166" t="s">
        <v>7556</v>
      </c>
      <c r="D2256" s="166" t="s">
        <v>1357</v>
      </c>
      <c r="E2256" s="166" t="s">
        <v>2524</v>
      </c>
      <c r="F2256" s="166" t="s">
        <v>366</v>
      </c>
      <c r="G2256" s="166" t="s">
        <v>2524</v>
      </c>
      <c r="H2256" s="166" t="s">
        <v>2524</v>
      </c>
      <c r="I2256" s="166" t="s">
        <v>2524</v>
      </c>
      <c r="J2256" s="166" t="s">
        <v>2524</v>
      </c>
      <c r="K2256" s="166" t="s">
        <v>5301</v>
      </c>
      <c r="L2256" s="166" t="s">
        <v>2524</v>
      </c>
      <c r="M2256" s="166">
        <v>3427653</v>
      </c>
      <c r="N2256" s="166" t="str">
        <f>_xlfn.IFNA(VLOOKUP($C2256,'20201102 Property'!C:C,1,FALSE),"FR")</f>
        <v>Vervaldatum Reagens CG06</v>
      </c>
    </row>
    <row r="2257" spans="1:14" x14ac:dyDescent="0.45">
      <c r="A2257" s="166" t="s">
        <v>5302</v>
      </c>
      <c r="B2257" s="166" t="s">
        <v>5302</v>
      </c>
      <c r="C2257" s="166" t="s">
        <v>7557</v>
      </c>
      <c r="D2257" s="166" t="s">
        <v>1357</v>
      </c>
      <c r="E2257" s="166" t="s">
        <v>2524</v>
      </c>
      <c r="F2257" s="166" t="s">
        <v>366</v>
      </c>
      <c r="G2257" s="166" t="s">
        <v>2524</v>
      </c>
      <c r="H2257" s="166" t="s">
        <v>2524</v>
      </c>
      <c r="I2257" s="166" t="s">
        <v>2524</v>
      </c>
      <c r="J2257" s="166" t="s">
        <v>2524</v>
      </c>
      <c r="K2257" s="166" t="s">
        <v>5302</v>
      </c>
      <c r="L2257" s="166" t="s">
        <v>2524</v>
      </c>
      <c r="M2257" s="166">
        <v>3427658</v>
      </c>
      <c r="N2257" s="166" t="str">
        <f>_xlfn.IFNA(VLOOKUP($C2257,'20201102 Property'!C:C,1,FALSE),"FR")</f>
        <v>Vervaldatum Reagens CG07</v>
      </c>
    </row>
    <row r="2258" spans="1:14" x14ac:dyDescent="0.45">
      <c r="A2258" s="166" t="s">
        <v>5303</v>
      </c>
      <c r="B2258" s="166" t="s">
        <v>5303</v>
      </c>
      <c r="C2258" s="166" t="s">
        <v>7558</v>
      </c>
      <c r="D2258" s="166" t="s">
        <v>1357</v>
      </c>
      <c r="E2258" s="166" t="s">
        <v>2524</v>
      </c>
      <c r="F2258" s="166" t="s">
        <v>366</v>
      </c>
      <c r="G2258" s="166" t="s">
        <v>2524</v>
      </c>
      <c r="H2258" s="166" t="s">
        <v>2524</v>
      </c>
      <c r="I2258" s="166" t="s">
        <v>2524</v>
      </c>
      <c r="J2258" s="166" t="s">
        <v>2524</v>
      </c>
      <c r="K2258" s="166" t="s">
        <v>5303</v>
      </c>
      <c r="L2258" s="166" t="s">
        <v>2524</v>
      </c>
      <c r="M2258" s="166">
        <v>3427663</v>
      </c>
      <c r="N2258" s="166" t="str">
        <f>_xlfn.IFNA(VLOOKUP($C2258,'20201102 Property'!C:C,1,FALSE),"FR")</f>
        <v>Vervaldatum Reagens CG08</v>
      </c>
    </row>
    <row r="2259" spans="1:14" x14ac:dyDescent="0.45">
      <c r="A2259" s="166" t="s">
        <v>5304</v>
      </c>
      <c r="B2259" s="166" t="s">
        <v>5304</v>
      </c>
      <c r="C2259" s="166" t="s">
        <v>7559</v>
      </c>
      <c r="D2259" s="166" t="s">
        <v>1357</v>
      </c>
      <c r="E2259" s="166" t="s">
        <v>2524</v>
      </c>
      <c r="F2259" s="166" t="s">
        <v>366</v>
      </c>
      <c r="G2259" s="166" t="s">
        <v>2524</v>
      </c>
      <c r="H2259" s="166" t="s">
        <v>2524</v>
      </c>
      <c r="I2259" s="166" t="s">
        <v>2524</v>
      </c>
      <c r="J2259" s="166" t="s">
        <v>2524</v>
      </c>
      <c r="K2259" s="166" t="s">
        <v>5304</v>
      </c>
      <c r="L2259" s="166" t="s">
        <v>2524</v>
      </c>
      <c r="M2259" s="166">
        <v>3427670</v>
      </c>
      <c r="N2259" s="166" t="str">
        <f>_xlfn.IFNA(VLOOKUP($C2259,'20201102 Property'!C:C,1,FALSE),"FR")</f>
        <v>Vervaldatum Reagens CG09</v>
      </c>
    </row>
    <row r="2260" spans="1:14" x14ac:dyDescent="0.45">
      <c r="A2260" s="166" t="s">
        <v>5305</v>
      </c>
      <c r="B2260" s="166" t="s">
        <v>5305</v>
      </c>
      <c r="C2260" s="166" t="s">
        <v>7560</v>
      </c>
      <c r="D2260" s="166" t="s">
        <v>1357</v>
      </c>
      <c r="E2260" s="166" t="s">
        <v>2524</v>
      </c>
      <c r="F2260" s="166" t="s">
        <v>366</v>
      </c>
      <c r="G2260" s="166" t="s">
        <v>2524</v>
      </c>
      <c r="H2260" s="166" t="s">
        <v>2524</v>
      </c>
      <c r="I2260" s="166" t="s">
        <v>2524</v>
      </c>
      <c r="J2260" s="166" t="s">
        <v>2524</v>
      </c>
      <c r="K2260" s="166" t="s">
        <v>5305</v>
      </c>
      <c r="L2260" s="166" t="s">
        <v>2524</v>
      </c>
      <c r="M2260" s="166">
        <v>3427675</v>
      </c>
      <c r="N2260" s="166" t="str">
        <f>_xlfn.IFNA(VLOOKUP($C2260,'20201102 Property'!C:C,1,FALSE),"FR")</f>
        <v>Vervaldatum Reagens CG10</v>
      </c>
    </row>
    <row r="2261" spans="1:14" x14ac:dyDescent="0.45">
      <c r="A2261" s="166" t="s">
        <v>5306</v>
      </c>
      <c r="B2261" s="166" t="s">
        <v>5306</v>
      </c>
      <c r="C2261" s="166" t="s">
        <v>7561</v>
      </c>
      <c r="D2261" s="166" t="s">
        <v>1357</v>
      </c>
      <c r="E2261" s="166" t="s">
        <v>2524</v>
      </c>
      <c r="F2261" s="166" t="s">
        <v>366</v>
      </c>
      <c r="G2261" s="166" t="s">
        <v>2524</v>
      </c>
      <c r="H2261" s="166" t="s">
        <v>2524</v>
      </c>
      <c r="I2261" s="166" t="s">
        <v>2524</v>
      </c>
      <c r="J2261" s="166" t="s">
        <v>2524</v>
      </c>
      <c r="K2261" s="166" t="s">
        <v>5306</v>
      </c>
      <c r="L2261" s="166" t="s">
        <v>2524</v>
      </c>
      <c r="M2261" s="166">
        <v>3427680</v>
      </c>
      <c r="N2261" s="166" t="str">
        <f>_xlfn.IFNA(VLOOKUP($C2261,'20201102 Property'!C:C,1,FALSE),"FR")</f>
        <v>Vervaldatum Reagens CG11</v>
      </c>
    </row>
    <row r="2262" spans="1:14" x14ac:dyDescent="0.45">
      <c r="A2262" s="166" t="s">
        <v>5307</v>
      </c>
      <c r="B2262" s="166" t="s">
        <v>5307</v>
      </c>
      <c r="C2262" s="166" t="s">
        <v>7562</v>
      </c>
      <c r="D2262" s="166" t="s">
        <v>1357</v>
      </c>
      <c r="E2262" s="166" t="s">
        <v>2524</v>
      </c>
      <c r="F2262" s="166" t="s">
        <v>366</v>
      </c>
      <c r="G2262" s="166" t="s">
        <v>2524</v>
      </c>
      <c r="H2262" s="166" t="s">
        <v>2524</v>
      </c>
      <c r="I2262" s="166" t="s">
        <v>2524</v>
      </c>
      <c r="J2262" s="166" t="s">
        <v>2524</v>
      </c>
      <c r="K2262" s="166" t="s">
        <v>5307</v>
      </c>
      <c r="L2262" s="166" t="s">
        <v>2524</v>
      </c>
      <c r="M2262" s="166">
        <v>3427685</v>
      </c>
      <c r="N2262" s="166" t="str">
        <f>_xlfn.IFNA(VLOOKUP($C2262,'20201102 Property'!C:C,1,FALSE),"FR")</f>
        <v>Vervaldatum Reagens CG12</v>
      </c>
    </row>
    <row r="2263" spans="1:14" x14ac:dyDescent="0.45">
      <c r="A2263" s="166" t="s">
        <v>5308</v>
      </c>
      <c r="B2263" s="166" t="s">
        <v>5308</v>
      </c>
      <c r="C2263" s="166" t="s">
        <v>7563</v>
      </c>
      <c r="D2263" s="166" t="s">
        <v>1357</v>
      </c>
      <c r="E2263" s="166" t="s">
        <v>2524</v>
      </c>
      <c r="F2263" s="166" t="s">
        <v>366</v>
      </c>
      <c r="G2263" s="166" t="s">
        <v>2524</v>
      </c>
      <c r="H2263" s="166" t="s">
        <v>2524</v>
      </c>
      <c r="I2263" s="166" t="s">
        <v>2524</v>
      </c>
      <c r="J2263" s="166" t="s">
        <v>2524</v>
      </c>
      <c r="K2263" s="166" t="s">
        <v>5308</v>
      </c>
      <c r="L2263" s="166" t="s">
        <v>2524</v>
      </c>
      <c r="M2263" s="166">
        <v>3427690</v>
      </c>
      <c r="N2263" s="166" t="str">
        <f>_xlfn.IFNA(VLOOKUP($C2263,'20201102 Property'!C:C,1,FALSE),"FR")</f>
        <v>Vervaldatum Reagens CL01</v>
      </c>
    </row>
    <row r="2264" spans="1:14" x14ac:dyDescent="0.45">
      <c r="A2264" s="166" t="s">
        <v>8454</v>
      </c>
      <c r="B2264" s="166" t="s">
        <v>8454</v>
      </c>
      <c r="C2264" s="166" t="s">
        <v>8455</v>
      </c>
      <c r="D2264" s="166" t="s">
        <v>1357</v>
      </c>
      <c r="E2264" s="166" t="s">
        <v>2524</v>
      </c>
      <c r="F2264" s="166" t="s">
        <v>366</v>
      </c>
      <c r="G2264" s="166" t="s">
        <v>2524</v>
      </c>
      <c r="H2264" s="166" t="s">
        <v>2524</v>
      </c>
      <c r="I2264" s="166" t="s">
        <v>2524</v>
      </c>
      <c r="J2264" s="166" t="s">
        <v>2524</v>
      </c>
      <c r="K2264" s="166" t="s">
        <v>8454</v>
      </c>
      <c r="L2264" s="166" t="s">
        <v>2524</v>
      </c>
      <c r="M2264" s="166">
        <v>7406287</v>
      </c>
      <c r="N2264" s="166" t="str">
        <f>_xlfn.IFNA(VLOOKUP($C2264,'20201102 Property'!C:C,1,FALSE),"FR")</f>
        <v>Vervaldatum Reagens DNA standaard</v>
      </c>
    </row>
    <row r="2265" spans="1:14" x14ac:dyDescent="0.45">
      <c r="A2265" s="166" t="s">
        <v>5309</v>
      </c>
      <c r="B2265" s="166" t="s">
        <v>5309</v>
      </c>
      <c r="C2265" s="166" t="s">
        <v>7564</v>
      </c>
      <c r="D2265" s="166" t="s">
        <v>1357</v>
      </c>
      <c r="E2265" s="166" t="s">
        <v>2524</v>
      </c>
      <c r="F2265" s="166" t="s">
        <v>366</v>
      </c>
      <c r="G2265" s="166" t="s">
        <v>2524</v>
      </c>
      <c r="H2265" s="166" t="s">
        <v>2524</v>
      </c>
      <c r="I2265" s="166" t="s">
        <v>2524</v>
      </c>
      <c r="J2265" s="166" t="s">
        <v>2524</v>
      </c>
      <c r="K2265" s="166" t="s">
        <v>5309</v>
      </c>
      <c r="L2265" s="166" t="s">
        <v>2524</v>
      </c>
      <c r="M2265" s="166">
        <v>3432955</v>
      </c>
      <c r="N2265" s="166" t="str">
        <f>_xlfn.IFNA(VLOOKUP($C2265,'20201102 Property'!C:C,1,FALSE),"FR")</f>
        <v>Vervaldatum Reagens dNTP</v>
      </c>
    </row>
    <row r="2266" spans="1:14" x14ac:dyDescent="0.45">
      <c r="A2266" s="166" t="s">
        <v>5310</v>
      </c>
      <c r="B2266" s="166" t="s">
        <v>5310</v>
      </c>
      <c r="C2266" s="166" t="s">
        <v>7565</v>
      </c>
      <c r="D2266" s="166" t="s">
        <v>1357</v>
      </c>
      <c r="E2266" s="166" t="s">
        <v>2524</v>
      </c>
      <c r="F2266" s="166" t="s">
        <v>366</v>
      </c>
      <c r="G2266" s="166" t="s">
        <v>2524</v>
      </c>
      <c r="H2266" s="166" t="s">
        <v>2524</v>
      </c>
      <c r="I2266" s="166" t="s">
        <v>2524</v>
      </c>
      <c r="J2266" s="166" t="s">
        <v>2524</v>
      </c>
      <c r="K2266" s="166" t="s">
        <v>5310</v>
      </c>
      <c r="L2266" s="166" t="s">
        <v>2524</v>
      </c>
      <c r="M2266" s="166">
        <v>3427701</v>
      </c>
      <c r="N2266" s="166" t="str">
        <f>_xlfn.IFNA(VLOOKUP($C2266,'20201102 Property'!C:C,1,FALSE),"FR")</f>
        <v>Vervaldatum Reagens DP1L01</v>
      </c>
    </row>
    <row r="2267" spans="1:14" x14ac:dyDescent="0.45">
      <c r="A2267" s="166" t="s">
        <v>5311</v>
      </c>
      <c r="B2267" s="166" t="s">
        <v>5311</v>
      </c>
      <c r="C2267" s="166" t="s">
        <v>7566</v>
      </c>
      <c r="D2267" s="166" t="s">
        <v>1357</v>
      </c>
      <c r="E2267" s="166" t="s">
        <v>2524</v>
      </c>
      <c r="F2267" s="166" t="s">
        <v>366</v>
      </c>
      <c r="G2267" s="166" t="s">
        <v>2524</v>
      </c>
      <c r="H2267" s="166" t="s">
        <v>2524</v>
      </c>
      <c r="I2267" s="166" t="s">
        <v>2524</v>
      </c>
      <c r="J2267" s="166" t="s">
        <v>2524</v>
      </c>
      <c r="K2267" s="166" t="s">
        <v>5311</v>
      </c>
      <c r="L2267" s="166" t="s">
        <v>2524</v>
      </c>
      <c r="M2267" s="166">
        <v>3427706</v>
      </c>
      <c r="N2267" s="166" t="str">
        <f>_xlfn.IFNA(VLOOKUP($C2267,'20201102 Property'!C:C,1,FALSE),"FR")</f>
        <v>Vervaldatum Reagens DP2F</v>
      </c>
    </row>
    <row r="2268" spans="1:14" x14ac:dyDescent="0.45">
      <c r="A2268" s="166" t="s">
        <v>5312</v>
      </c>
      <c r="B2268" s="166" t="s">
        <v>5312</v>
      </c>
      <c r="C2268" s="166" t="s">
        <v>7567</v>
      </c>
      <c r="D2268" s="166" t="s">
        <v>1357</v>
      </c>
      <c r="E2268" s="166" t="s">
        <v>2524</v>
      </c>
      <c r="F2268" s="166" t="s">
        <v>366</v>
      </c>
      <c r="G2268" s="166" t="s">
        <v>2524</v>
      </c>
      <c r="H2268" s="166" t="s">
        <v>2524</v>
      </c>
      <c r="I2268" s="166" t="s">
        <v>2524</v>
      </c>
      <c r="J2268" s="166" t="s">
        <v>2524</v>
      </c>
      <c r="K2268" s="166" t="s">
        <v>5312</v>
      </c>
      <c r="L2268" s="166" t="s">
        <v>2524</v>
      </c>
      <c r="M2268" s="166">
        <v>3427712</v>
      </c>
      <c r="N2268" s="166" t="str">
        <f>_xlfn.IFNA(VLOOKUP($C2268,'20201102 Property'!C:C,1,FALSE),"FR")</f>
        <v>Vervaldatum Reagens DP2R</v>
      </c>
    </row>
    <row r="2269" spans="1:14" x14ac:dyDescent="0.45">
      <c r="A2269" s="166" t="s">
        <v>5313</v>
      </c>
      <c r="B2269" s="166" t="s">
        <v>5313</v>
      </c>
      <c r="C2269" s="166" t="s">
        <v>7568</v>
      </c>
      <c r="D2269" s="166" t="s">
        <v>1357</v>
      </c>
      <c r="E2269" s="166" t="s">
        <v>2524</v>
      </c>
      <c r="F2269" s="166" t="s">
        <v>366</v>
      </c>
      <c r="G2269" s="166" t="s">
        <v>2524</v>
      </c>
      <c r="H2269" s="166" t="s">
        <v>2524</v>
      </c>
      <c r="I2269" s="166" t="s">
        <v>2524</v>
      </c>
      <c r="J2269" s="166" t="s">
        <v>2524</v>
      </c>
      <c r="K2269" s="166" t="s">
        <v>5313</v>
      </c>
      <c r="L2269" s="166" t="s">
        <v>2524</v>
      </c>
      <c r="M2269" s="166">
        <v>3427729</v>
      </c>
      <c r="N2269" s="166" t="str">
        <f>_xlfn.IFNA(VLOOKUP($C2269,'20201102 Property'!C:C,1,FALSE),"FR")</f>
        <v>Vervaldatum Reagens DQ3F</v>
      </c>
    </row>
    <row r="2270" spans="1:14" x14ac:dyDescent="0.45">
      <c r="A2270" s="166" t="s">
        <v>5314</v>
      </c>
      <c r="B2270" s="166" t="s">
        <v>5314</v>
      </c>
      <c r="C2270" s="166" t="s">
        <v>7569</v>
      </c>
      <c r="D2270" s="166" t="s">
        <v>1357</v>
      </c>
      <c r="E2270" s="166" t="s">
        <v>2524</v>
      </c>
      <c r="F2270" s="166" t="s">
        <v>366</v>
      </c>
      <c r="G2270" s="166" t="s">
        <v>2524</v>
      </c>
      <c r="H2270" s="166" t="s">
        <v>2524</v>
      </c>
      <c r="I2270" s="166" t="s">
        <v>2524</v>
      </c>
      <c r="J2270" s="166" t="s">
        <v>2524</v>
      </c>
      <c r="K2270" s="166" t="s">
        <v>5314</v>
      </c>
      <c r="L2270" s="166" t="s">
        <v>2524</v>
      </c>
      <c r="M2270" s="166">
        <v>3427734</v>
      </c>
      <c r="N2270" s="166" t="str">
        <f>_xlfn.IFNA(VLOOKUP($C2270,'20201102 Property'!C:C,1,FALSE),"FR")</f>
        <v>Vervaldatum Reagens DQ3R</v>
      </c>
    </row>
    <row r="2271" spans="1:14" x14ac:dyDescent="0.45">
      <c r="A2271" s="166" t="s">
        <v>5315</v>
      </c>
      <c r="B2271" s="166" t="s">
        <v>5315</v>
      </c>
      <c r="C2271" s="166" t="s">
        <v>7570</v>
      </c>
      <c r="D2271" s="166" t="s">
        <v>1357</v>
      </c>
      <c r="E2271" s="166" t="s">
        <v>2524</v>
      </c>
      <c r="F2271" s="166" t="s">
        <v>366</v>
      </c>
      <c r="G2271" s="166" t="s">
        <v>2524</v>
      </c>
      <c r="H2271" s="166" t="s">
        <v>2524</v>
      </c>
      <c r="I2271" s="166" t="s">
        <v>2524</v>
      </c>
      <c r="J2271" s="166" t="s">
        <v>2524</v>
      </c>
      <c r="K2271" s="166" t="s">
        <v>5315</v>
      </c>
      <c r="L2271" s="166" t="s">
        <v>2524</v>
      </c>
      <c r="M2271" s="166">
        <v>3427741</v>
      </c>
      <c r="N2271" s="166" t="str">
        <f>_xlfn.IFNA(VLOOKUP($C2271,'20201102 Property'!C:C,1,FALSE),"FR")</f>
        <v>Vervaldatum Reagens DQBG01</v>
      </c>
    </row>
    <row r="2272" spans="1:14" x14ac:dyDescent="0.45">
      <c r="A2272" s="166" t="s">
        <v>5316</v>
      </c>
      <c r="B2272" s="166" t="s">
        <v>5316</v>
      </c>
      <c r="C2272" s="166" t="s">
        <v>7571</v>
      </c>
      <c r="D2272" s="166" t="s">
        <v>1357</v>
      </c>
      <c r="E2272" s="166" t="s">
        <v>2524</v>
      </c>
      <c r="F2272" s="166" t="s">
        <v>366</v>
      </c>
      <c r="G2272" s="166" t="s">
        <v>2524</v>
      </c>
      <c r="H2272" s="166" t="s">
        <v>2524</v>
      </c>
      <c r="I2272" s="166" t="s">
        <v>2524</v>
      </c>
      <c r="J2272" s="166" t="s">
        <v>2524</v>
      </c>
      <c r="K2272" s="166" t="s">
        <v>5316</v>
      </c>
      <c r="L2272" s="166" t="s">
        <v>2524</v>
      </c>
      <c r="M2272" s="166">
        <v>3427746</v>
      </c>
      <c r="N2272" s="166" t="str">
        <f>_xlfn.IFNA(VLOOKUP($C2272,'20201102 Property'!C:C,1,FALSE),"FR")</f>
        <v>Vervaldatum Reagens DQBG02</v>
      </c>
    </row>
    <row r="2273" spans="1:14" x14ac:dyDescent="0.45">
      <c r="A2273" s="166" t="s">
        <v>5317</v>
      </c>
      <c r="B2273" s="166" t="s">
        <v>5317</v>
      </c>
      <c r="C2273" s="166" t="s">
        <v>7572</v>
      </c>
      <c r="D2273" s="166" t="s">
        <v>1357</v>
      </c>
      <c r="E2273" s="166" t="s">
        <v>2524</v>
      </c>
      <c r="F2273" s="166" t="s">
        <v>366</v>
      </c>
      <c r="G2273" s="166" t="s">
        <v>2524</v>
      </c>
      <c r="H2273" s="166" t="s">
        <v>2524</v>
      </c>
      <c r="I2273" s="166" t="s">
        <v>2524</v>
      </c>
      <c r="J2273" s="166" t="s">
        <v>2524</v>
      </c>
      <c r="K2273" s="166" t="s">
        <v>5317</v>
      </c>
      <c r="L2273" s="166" t="s">
        <v>2524</v>
      </c>
      <c r="M2273" s="166">
        <v>3427752</v>
      </c>
      <c r="N2273" s="166" t="str">
        <f>_xlfn.IFNA(VLOOKUP($C2273,'20201102 Property'!C:C,1,FALSE),"FR")</f>
        <v>Vervaldatum Reagens DQBG03</v>
      </c>
    </row>
    <row r="2274" spans="1:14" x14ac:dyDescent="0.45">
      <c r="A2274" s="166" t="s">
        <v>5318</v>
      </c>
      <c r="B2274" s="166" t="s">
        <v>5318</v>
      </c>
      <c r="C2274" s="166" t="s">
        <v>7573</v>
      </c>
      <c r="D2274" s="166" t="s">
        <v>1357</v>
      </c>
      <c r="E2274" s="166" t="s">
        <v>2524</v>
      </c>
      <c r="F2274" s="166" t="s">
        <v>366</v>
      </c>
      <c r="G2274" s="166" t="s">
        <v>2524</v>
      </c>
      <c r="H2274" s="166" t="s">
        <v>2524</v>
      </c>
      <c r="I2274" s="166" t="s">
        <v>2524</v>
      </c>
      <c r="J2274" s="166" t="s">
        <v>2524</v>
      </c>
      <c r="K2274" s="166" t="s">
        <v>5318</v>
      </c>
      <c r="L2274" s="166" t="s">
        <v>2524</v>
      </c>
      <c r="M2274" s="166">
        <v>3427757</v>
      </c>
      <c r="N2274" s="166" t="str">
        <f>_xlfn.IFNA(VLOOKUP($C2274,'20201102 Property'!C:C,1,FALSE),"FR")</f>
        <v>Vervaldatum Reagens DQBG04</v>
      </c>
    </row>
    <row r="2275" spans="1:14" x14ac:dyDescent="0.45">
      <c r="A2275" s="166" t="s">
        <v>5319</v>
      </c>
      <c r="B2275" s="166" t="s">
        <v>5319</v>
      </c>
      <c r="C2275" s="166" t="s">
        <v>7574</v>
      </c>
      <c r="D2275" s="166" t="s">
        <v>1357</v>
      </c>
      <c r="E2275" s="166" t="s">
        <v>2524</v>
      </c>
      <c r="F2275" s="166" t="s">
        <v>366</v>
      </c>
      <c r="G2275" s="166" t="s">
        <v>2524</v>
      </c>
      <c r="H2275" s="166" t="s">
        <v>2524</v>
      </c>
      <c r="I2275" s="166" t="s">
        <v>2524</v>
      </c>
      <c r="J2275" s="166" t="s">
        <v>2524</v>
      </c>
      <c r="K2275" s="166" t="s">
        <v>5319</v>
      </c>
      <c r="L2275" s="166" t="s">
        <v>2524</v>
      </c>
      <c r="M2275" s="166">
        <v>3427765</v>
      </c>
      <c r="N2275" s="166" t="str">
        <f>_xlfn.IFNA(VLOOKUP($C2275,'20201102 Property'!C:C,1,FALSE),"FR")</f>
        <v>Vervaldatum Reagens DQBG05</v>
      </c>
    </row>
    <row r="2276" spans="1:14" x14ac:dyDescent="0.45">
      <c r="A2276" s="166" t="s">
        <v>5320</v>
      </c>
      <c r="B2276" s="166" t="s">
        <v>5320</v>
      </c>
      <c r="C2276" s="166" t="s">
        <v>7575</v>
      </c>
      <c r="D2276" s="166" t="s">
        <v>1357</v>
      </c>
      <c r="E2276" s="166" t="s">
        <v>2524</v>
      </c>
      <c r="F2276" s="166" t="s">
        <v>366</v>
      </c>
      <c r="G2276" s="166" t="s">
        <v>2524</v>
      </c>
      <c r="H2276" s="166" t="s">
        <v>2524</v>
      </c>
      <c r="I2276" s="166" t="s">
        <v>2524</v>
      </c>
      <c r="J2276" s="166" t="s">
        <v>2524</v>
      </c>
      <c r="K2276" s="166" t="s">
        <v>5320</v>
      </c>
      <c r="L2276" s="166" t="s">
        <v>2524</v>
      </c>
      <c r="M2276" s="166">
        <v>3427770</v>
      </c>
      <c r="N2276" s="166" t="str">
        <f>_xlfn.IFNA(VLOOKUP($C2276,'20201102 Property'!C:C,1,FALSE),"FR")</f>
        <v>Vervaldatum Reagens DQBG06</v>
      </c>
    </row>
    <row r="2277" spans="1:14" x14ac:dyDescent="0.45">
      <c r="A2277" s="166" t="s">
        <v>5321</v>
      </c>
      <c r="B2277" s="166" t="s">
        <v>5321</v>
      </c>
      <c r="C2277" s="166" t="s">
        <v>7576</v>
      </c>
      <c r="D2277" s="166" t="s">
        <v>1357</v>
      </c>
      <c r="E2277" s="166" t="s">
        <v>2524</v>
      </c>
      <c r="F2277" s="166" t="s">
        <v>366</v>
      </c>
      <c r="G2277" s="166" t="s">
        <v>2524</v>
      </c>
      <c r="H2277" s="166" t="s">
        <v>2524</v>
      </c>
      <c r="I2277" s="166" t="s">
        <v>2524</v>
      </c>
      <c r="J2277" s="166" t="s">
        <v>2524</v>
      </c>
      <c r="K2277" s="166" t="s">
        <v>5321</v>
      </c>
      <c r="L2277" s="166" t="s">
        <v>2524</v>
      </c>
      <c r="M2277" s="166">
        <v>3427775</v>
      </c>
      <c r="N2277" s="166" t="str">
        <f>_xlfn.IFNA(VLOOKUP($C2277,'20201102 Property'!C:C,1,FALSE),"FR")</f>
        <v>Vervaldatum Reagens DQBL01</v>
      </c>
    </row>
    <row r="2278" spans="1:14" x14ac:dyDescent="0.45">
      <c r="A2278" s="166" t="s">
        <v>5322</v>
      </c>
      <c r="B2278" s="166" t="s">
        <v>5322</v>
      </c>
      <c r="C2278" s="166" t="s">
        <v>7577</v>
      </c>
      <c r="D2278" s="166" t="s">
        <v>1357</v>
      </c>
      <c r="E2278" s="166" t="s">
        <v>2524</v>
      </c>
      <c r="F2278" s="166" t="s">
        <v>366</v>
      </c>
      <c r="G2278" s="166" t="s">
        <v>2524</v>
      </c>
      <c r="H2278" s="166" t="s">
        <v>2524</v>
      </c>
      <c r="I2278" s="166" t="s">
        <v>2524</v>
      </c>
      <c r="J2278" s="166" t="s">
        <v>2524</v>
      </c>
      <c r="K2278" s="166" t="s">
        <v>5322</v>
      </c>
      <c r="L2278" s="166" t="s">
        <v>2524</v>
      </c>
      <c r="M2278" s="166">
        <v>3427780</v>
      </c>
      <c r="N2278" s="166" t="str">
        <f>_xlfn.IFNA(VLOOKUP($C2278,'20201102 Property'!C:C,1,FALSE),"FR")</f>
        <v>Vervaldatum Reagens DQBL02</v>
      </c>
    </row>
    <row r="2279" spans="1:14" x14ac:dyDescent="0.45">
      <c r="A2279" s="166" t="s">
        <v>7578</v>
      </c>
      <c r="B2279" s="166" t="s">
        <v>7578</v>
      </c>
      <c r="C2279" s="166" t="s">
        <v>7579</v>
      </c>
      <c r="D2279" s="166" t="s">
        <v>1357</v>
      </c>
      <c r="E2279" s="166" t="s">
        <v>2524</v>
      </c>
      <c r="F2279" s="166" t="s">
        <v>366</v>
      </c>
      <c r="G2279" s="166" t="s">
        <v>2524</v>
      </c>
      <c r="H2279" s="166" t="s">
        <v>2524</v>
      </c>
      <c r="I2279" s="166" t="s">
        <v>2524</v>
      </c>
      <c r="J2279" s="166" t="s">
        <v>2524</v>
      </c>
      <c r="K2279" s="166" t="s">
        <v>7578</v>
      </c>
      <c r="L2279" s="166" t="s">
        <v>2524</v>
      </c>
      <c r="M2279" s="166">
        <v>3427718</v>
      </c>
      <c r="N2279" s="166" t="str">
        <f>_xlfn.IFNA(VLOOKUP($C2279,'20201102 Property'!C:C,1,FALSE),"FR")</f>
        <v>Vervaldatum Reagens DQF</v>
      </c>
    </row>
    <row r="2280" spans="1:14" x14ac:dyDescent="0.45">
      <c r="A2280" s="166" t="s">
        <v>7580</v>
      </c>
      <c r="B2280" s="166" t="s">
        <v>7580</v>
      </c>
      <c r="C2280" s="166" t="s">
        <v>7581</v>
      </c>
      <c r="D2280" s="166" t="s">
        <v>1357</v>
      </c>
      <c r="E2280" s="166" t="s">
        <v>2524</v>
      </c>
      <c r="F2280" s="166" t="s">
        <v>366</v>
      </c>
      <c r="G2280" s="166" t="s">
        <v>2524</v>
      </c>
      <c r="H2280" s="166" t="s">
        <v>2524</v>
      </c>
      <c r="I2280" s="166" t="s">
        <v>2524</v>
      </c>
      <c r="J2280" s="166" t="s">
        <v>2524</v>
      </c>
      <c r="K2280" s="166" t="s">
        <v>7580</v>
      </c>
      <c r="L2280" s="166" t="s">
        <v>2524</v>
      </c>
      <c r="M2280" s="166">
        <v>3427724</v>
      </c>
      <c r="N2280" s="166" t="str">
        <f>_xlfn.IFNA(VLOOKUP($C2280,'20201102 Property'!C:C,1,FALSE),"FR")</f>
        <v>Vervaldatum Reagens DQR</v>
      </c>
    </row>
    <row r="2281" spans="1:14" x14ac:dyDescent="0.45">
      <c r="A2281" s="166" t="s">
        <v>5323</v>
      </c>
      <c r="B2281" s="166" t="s">
        <v>5323</v>
      </c>
      <c r="C2281" s="166" t="s">
        <v>7582</v>
      </c>
      <c r="D2281" s="166" t="s">
        <v>1357</v>
      </c>
      <c r="E2281" s="166" t="s">
        <v>2524</v>
      </c>
      <c r="F2281" s="166" t="s">
        <v>366</v>
      </c>
      <c r="G2281" s="166" t="s">
        <v>2524</v>
      </c>
      <c r="H2281" s="166" t="s">
        <v>2524</v>
      </c>
      <c r="I2281" s="166" t="s">
        <v>2524</v>
      </c>
      <c r="J2281" s="166" t="s">
        <v>2524</v>
      </c>
      <c r="K2281" s="166" t="s">
        <v>5323</v>
      </c>
      <c r="L2281" s="166" t="s">
        <v>2524</v>
      </c>
      <c r="M2281" s="166">
        <v>3427786</v>
      </c>
      <c r="N2281" s="166" t="str">
        <f>_xlfn.IFNA(VLOOKUP($C2281,'20201102 Property'!C:C,1,FALSE),"FR")</f>
        <v>Vervaldatum Reagens DR1G01</v>
      </c>
    </row>
    <row r="2282" spans="1:14" x14ac:dyDescent="0.45">
      <c r="A2282" s="166" t="s">
        <v>5324</v>
      </c>
      <c r="B2282" s="166" t="s">
        <v>5324</v>
      </c>
      <c r="C2282" s="166" t="s">
        <v>7583</v>
      </c>
      <c r="D2282" s="166" t="s">
        <v>1357</v>
      </c>
      <c r="E2282" s="166" t="s">
        <v>2524</v>
      </c>
      <c r="F2282" s="166" t="s">
        <v>366</v>
      </c>
      <c r="G2282" s="166" t="s">
        <v>2524</v>
      </c>
      <c r="H2282" s="166" t="s">
        <v>2524</v>
      </c>
      <c r="I2282" s="166" t="s">
        <v>2524</v>
      </c>
      <c r="J2282" s="166" t="s">
        <v>2524</v>
      </c>
      <c r="K2282" s="166" t="s">
        <v>5324</v>
      </c>
      <c r="L2282" s="166" t="s">
        <v>2524</v>
      </c>
      <c r="M2282" s="166">
        <v>3427791</v>
      </c>
      <c r="N2282" s="166" t="str">
        <f>_xlfn.IFNA(VLOOKUP($C2282,'20201102 Property'!C:C,1,FALSE),"FR")</f>
        <v>Vervaldatum Reagens DR1G02</v>
      </c>
    </row>
    <row r="2283" spans="1:14" x14ac:dyDescent="0.45">
      <c r="A2283" s="166" t="s">
        <v>5325</v>
      </c>
      <c r="B2283" s="166" t="s">
        <v>5325</v>
      </c>
      <c r="C2283" s="166" t="s">
        <v>7584</v>
      </c>
      <c r="D2283" s="166" t="s">
        <v>1357</v>
      </c>
      <c r="E2283" s="166" t="s">
        <v>2524</v>
      </c>
      <c r="F2283" s="166" t="s">
        <v>366</v>
      </c>
      <c r="G2283" s="166" t="s">
        <v>2524</v>
      </c>
      <c r="H2283" s="166" t="s">
        <v>2524</v>
      </c>
      <c r="I2283" s="166" t="s">
        <v>2524</v>
      </c>
      <c r="J2283" s="166" t="s">
        <v>2524</v>
      </c>
      <c r="K2283" s="166" t="s">
        <v>5325</v>
      </c>
      <c r="L2283" s="166" t="s">
        <v>2524</v>
      </c>
      <c r="M2283" s="166">
        <v>3427796</v>
      </c>
      <c r="N2283" s="166" t="str">
        <f>_xlfn.IFNA(VLOOKUP($C2283,'20201102 Property'!C:C,1,FALSE),"FR")</f>
        <v>Vervaldatum Reagens DR1G03</v>
      </c>
    </row>
    <row r="2284" spans="1:14" x14ac:dyDescent="0.45">
      <c r="A2284" s="166" t="s">
        <v>5326</v>
      </c>
      <c r="B2284" s="166" t="s">
        <v>5326</v>
      </c>
      <c r="C2284" s="166" t="s">
        <v>7585</v>
      </c>
      <c r="D2284" s="166" t="s">
        <v>1357</v>
      </c>
      <c r="E2284" s="166" t="s">
        <v>2524</v>
      </c>
      <c r="F2284" s="166" t="s">
        <v>366</v>
      </c>
      <c r="G2284" s="166" t="s">
        <v>2524</v>
      </c>
      <c r="H2284" s="166" t="s">
        <v>2524</v>
      </c>
      <c r="I2284" s="166" t="s">
        <v>2524</v>
      </c>
      <c r="J2284" s="166" t="s">
        <v>2524</v>
      </c>
      <c r="K2284" s="166" t="s">
        <v>5326</v>
      </c>
      <c r="L2284" s="166" t="s">
        <v>2524</v>
      </c>
      <c r="M2284" s="166">
        <v>3427801</v>
      </c>
      <c r="N2284" s="166" t="str">
        <f>_xlfn.IFNA(VLOOKUP($C2284,'20201102 Property'!C:C,1,FALSE),"FR")</f>
        <v>Vervaldatum Reagens DR1G04</v>
      </c>
    </row>
    <row r="2285" spans="1:14" x14ac:dyDescent="0.45">
      <c r="A2285" s="166" t="s">
        <v>5327</v>
      </c>
      <c r="B2285" s="166" t="s">
        <v>5327</v>
      </c>
      <c r="C2285" s="166" t="s">
        <v>7586</v>
      </c>
      <c r="D2285" s="166" t="s">
        <v>1357</v>
      </c>
      <c r="E2285" s="166" t="s">
        <v>2524</v>
      </c>
      <c r="F2285" s="166" t="s">
        <v>366</v>
      </c>
      <c r="G2285" s="166" t="s">
        <v>2524</v>
      </c>
      <c r="H2285" s="166" t="s">
        <v>2524</v>
      </c>
      <c r="I2285" s="166" t="s">
        <v>2524</v>
      </c>
      <c r="J2285" s="166" t="s">
        <v>2524</v>
      </c>
      <c r="K2285" s="166" t="s">
        <v>5327</v>
      </c>
      <c r="L2285" s="166" t="s">
        <v>2524</v>
      </c>
      <c r="M2285" s="166">
        <v>3427806</v>
      </c>
      <c r="N2285" s="166" t="str">
        <f>_xlfn.IFNA(VLOOKUP($C2285,'20201102 Property'!C:C,1,FALSE),"FR")</f>
        <v>Vervaldatum Reagens DR1G05</v>
      </c>
    </row>
    <row r="2286" spans="1:14" x14ac:dyDescent="0.45">
      <c r="A2286" s="166" t="s">
        <v>5328</v>
      </c>
      <c r="B2286" s="166" t="s">
        <v>5328</v>
      </c>
      <c r="C2286" s="166" t="s">
        <v>7587</v>
      </c>
      <c r="D2286" s="166" t="s">
        <v>1357</v>
      </c>
      <c r="E2286" s="166" t="s">
        <v>2524</v>
      </c>
      <c r="F2286" s="166" t="s">
        <v>366</v>
      </c>
      <c r="G2286" s="166" t="s">
        <v>2524</v>
      </c>
      <c r="H2286" s="166" t="s">
        <v>2524</v>
      </c>
      <c r="I2286" s="166" t="s">
        <v>2524</v>
      </c>
      <c r="J2286" s="166" t="s">
        <v>2524</v>
      </c>
      <c r="K2286" s="166" t="s">
        <v>5328</v>
      </c>
      <c r="L2286" s="166" t="s">
        <v>2524</v>
      </c>
      <c r="M2286" s="166">
        <v>3427811</v>
      </c>
      <c r="N2286" s="166" t="str">
        <f>_xlfn.IFNA(VLOOKUP($C2286,'20201102 Property'!C:C,1,FALSE),"FR")</f>
        <v>Vervaldatum Reagens DR1G06</v>
      </c>
    </row>
    <row r="2287" spans="1:14" x14ac:dyDescent="0.45">
      <c r="A2287" s="166" t="s">
        <v>5329</v>
      </c>
      <c r="B2287" s="166" t="s">
        <v>5329</v>
      </c>
      <c r="C2287" s="166" t="s">
        <v>7588</v>
      </c>
      <c r="D2287" s="166" t="s">
        <v>1357</v>
      </c>
      <c r="E2287" s="166" t="s">
        <v>2524</v>
      </c>
      <c r="F2287" s="166" t="s">
        <v>366</v>
      </c>
      <c r="G2287" s="166" t="s">
        <v>2524</v>
      </c>
      <c r="H2287" s="166" t="s">
        <v>2524</v>
      </c>
      <c r="I2287" s="166" t="s">
        <v>2524</v>
      </c>
      <c r="J2287" s="166" t="s">
        <v>2524</v>
      </c>
      <c r="K2287" s="166" t="s">
        <v>5329</v>
      </c>
      <c r="L2287" s="166" t="s">
        <v>2524</v>
      </c>
      <c r="M2287" s="166">
        <v>3427816</v>
      </c>
      <c r="N2287" s="166" t="str">
        <f>_xlfn.IFNA(VLOOKUP($C2287,'20201102 Property'!C:C,1,FALSE),"FR")</f>
        <v>Vervaldatum Reagens DR1G07</v>
      </c>
    </row>
    <row r="2288" spans="1:14" x14ac:dyDescent="0.45">
      <c r="A2288" s="166" t="s">
        <v>5330</v>
      </c>
      <c r="B2288" s="166" t="s">
        <v>5330</v>
      </c>
      <c r="C2288" s="166" t="s">
        <v>7589</v>
      </c>
      <c r="D2288" s="166" t="s">
        <v>1357</v>
      </c>
      <c r="E2288" s="166" t="s">
        <v>2524</v>
      </c>
      <c r="F2288" s="166" t="s">
        <v>366</v>
      </c>
      <c r="G2288" s="166" t="s">
        <v>2524</v>
      </c>
      <c r="H2288" s="166" t="s">
        <v>2524</v>
      </c>
      <c r="I2288" s="166" t="s">
        <v>2524</v>
      </c>
      <c r="J2288" s="166" t="s">
        <v>2524</v>
      </c>
      <c r="K2288" s="166" t="s">
        <v>5330</v>
      </c>
      <c r="L2288" s="166" t="s">
        <v>2524</v>
      </c>
      <c r="M2288" s="166">
        <v>3427821</v>
      </c>
      <c r="N2288" s="166" t="str">
        <f>_xlfn.IFNA(VLOOKUP($C2288,'20201102 Property'!C:C,1,FALSE),"FR")</f>
        <v>Vervaldatum Reagens DR1G08</v>
      </c>
    </row>
    <row r="2289" spans="1:14" x14ac:dyDescent="0.45">
      <c r="A2289" s="166" t="s">
        <v>5331</v>
      </c>
      <c r="B2289" s="166" t="s">
        <v>5331</v>
      </c>
      <c r="C2289" s="166" t="s">
        <v>7590</v>
      </c>
      <c r="D2289" s="166" t="s">
        <v>1357</v>
      </c>
      <c r="E2289" s="166" t="s">
        <v>2524</v>
      </c>
      <c r="F2289" s="166" t="s">
        <v>366</v>
      </c>
      <c r="G2289" s="166" t="s">
        <v>2524</v>
      </c>
      <c r="H2289" s="166" t="s">
        <v>2524</v>
      </c>
      <c r="I2289" s="166" t="s">
        <v>2524</v>
      </c>
      <c r="J2289" s="166" t="s">
        <v>2524</v>
      </c>
      <c r="K2289" s="166" t="s">
        <v>5331</v>
      </c>
      <c r="L2289" s="166" t="s">
        <v>2524</v>
      </c>
      <c r="M2289" s="166">
        <v>3427826</v>
      </c>
      <c r="N2289" s="166" t="str">
        <f>_xlfn.IFNA(VLOOKUP($C2289,'20201102 Property'!C:C,1,FALSE),"FR")</f>
        <v>Vervaldatum Reagens DR1G09</v>
      </c>
    </row>
    <row r="2290" spans="1:14" x14ac:dyDescent="0.45">
      <c r="A2290" s="166" t="s">
        <v>5332</v>
      </c>
      <c r="B2290" s="166" t="s">
        <v>5332</v>
      </c>
      <c r="C2290" s="166" t="s">
        <v>7591</v>
      </c>
      <c r="D2290" s="166" t="s">
        <v>1357</v>
      </c>
      <c r="E2290" s="166" t="s">
        <v>2524</v>
      </c>
      <c r="F2290" s="166" t="s">
        <v>366</v>
      </c>
      <c r="G2290" s="166" t="s">
        <v>2524</v>
      </c>
      <c r="H2290" s="166" t="s">
        <v>2524</v>
      </c>
      <c r="I2290" s="166" t="s">
        <v>2524</v>
      </c>
      <c r="J2290" s="166" t="s">
        <v>2524</v>
      </c>
      <c r="K2290" s="166" t="s">
        <v>5332</v>
      </c>
      <c r="L2290" s="166" t="s">
        <v>2524</v>
      </c>
      <c r="M2290" s="166">
        <v>3427831</v>
      </c>
      <c r="N2290" s="166" t="str">
        <f>_xlfn.IFNA(VLOOKUP($C2290,'20201102 Property'!C:C,1,FALSE),"FR")</f>
        <v>Vervaldatum Reagens DR1G10</v>
      </c>
    </row>
    <row r="2291" spans="1:14" x14ac:dyDescent="0.45">
      <c r="A2291" s="166" t="s">
        <v>5333</v>
      </c>
      <c r="B2291" s="166" t="s">
        <v>5333</v>
      </c>
      <c r="C2291" s="166" t="s">
        <v>7592</v>
      </c>
      <c r="D2291" s="166" t="s">
        <v>1357</v>
      </c>
      <c r="E2291" s="166" t="s">
        <v>2524</v>
      </c>
      <c r="F2291" s="166" t="s">
        <v>366</v>
      </c>
      <c r="G2291" s="166" t="s">
        <v>2524</v>
      </c>
      <c r="H2291" s="166" t="s">
        <v>2524</v>
      </c>
      <c r="I2291" s="166" t="s">
        <v>2524</v>
      </c>
      <c r="J2291" s="166" t="s">
        <v>2524</v>
      </c>
      <c r="K2291" s="166" t="s">
        <v>5333</v>
      </c>
      <c r="L2291" s="166" t="s">
        <v>2524</v>
      </c>
      <c r="M2291" s="166">
        <v>3427838</v>
      </c>
      <c r="N2291" s="166" t="str">
        <f>_xlfn.IFNA(VLOOKUP($C2291,'20201102 Property'!C:C,1,FALSE),"FR")</f>
        <v>Vervaldatum Reagens DR1G11</v>
      </c>
    </row>
    <row r="2292" spans="1:14" x14ac:dyDescent="0.45">
      <c r="A2292" s="166" t="s">
        <v>5334</v>
      </c>
      <c r="B2292" s="166" t="s">
        <v>5334</v>
      </c>
      <c r="C2292" s="166" t="s">
        <v>7593</v>
      </c>
      <c r="D2292" s="166" t="s">
        <v>1357</v>
      </c>
      <c r="E2292" s="166" t="s">
        <v>2524</v>
      </c>
      <c r="F2292" s="166" t="s">
        <v>366</v>
      </c>
      <c r="G2292" s="166" t="s">
        <v>2524</v>
      </c>
      <c r="H2292" s="166" t="s">
        <v>2524</v>
      </c>
      <c r="I2292" s="166" t="s">
        <v>2524</v>
      </c>
      <c r="J2292" s="166" t="s">
        <v>2524</v>
      </c>
      <c r="K2292" s="166" t="s">
        <v>5334</v>
      </c>
      <c r="L2292" s="166" t="s">
        <v>2524</v>
      </c>
      <c r="M2292" s="166">
        <v>3427843</v>
      </c>
      <c r="N2292" s="166" t="str">
        <f>_xlfn.IFNA(VLOOKUP($C2292,'20201102 Property'!C:C,1,FALSE),"FR")</f>
        <v>Vervaldatum Reagens DR1G12</v>
      </c>
    </row>
    <row r="2293" spans="1:14" x14ac:dyDescent="0.45">
      <c r="A2293" s="166" t="s">
        <v>5335</v>
      </c>
      <c r="B2293" s="166" t="s">
        <v>5335</v>
      </c>
      <c r="C2293" s="166" t="s">
        <v>7594</v>
      </c>
      <c r="D2293" s="166" t="s">
        <v>1357</v>
      </c>
      <c r="E2293" s="166" t="s">
        <v>2524</v>
      </c>
      <c r="F2293" s="166" t="s">
        <v>366</v>
      </c>
      <c r="G2293" s="166" t="s">
        <v>2524</v>
      </c>
      <c r="H2293" s="166" t="s">
        <v>2524</v>
      </c>
      <c r="I2293" s="166" t="s">
        <v>2524</v>
      </c>
      <c r="J2293" s="166" t="s">
        <v>2524</v>
      </c>
      <c r="K2293" s="166" t="s">
        <v>5335</v>
      </c>
      <c r="L2293" s="166" t="s">
        <v>2524</v>
      </c>
      <c r="M2293" s="166">
        <v>3427848</v>
      </c>
      <c r="N2293" s="166" t="str">
        <f>_xlfn.IFNA(VLOOKUP($C2293,'20201102 Property'!C:C,1,FALSE),"FR")</f>
        <v>Vervaldatum Reagens DR1G13</v>
      </c>
    </row>
    <row r="2294" spans="1:14" x14ac:dyDescent="0.45">
      <c r="A2294" s="166" t="s">
        <v>5336</v>
      </c>
      <c r="B2294" s="166" t="s">
        <v>5336</v>
      </c>
      <c r="C2294" s="166" t="s">
        <v>7595</v>
      </c>
      <c r="D2294" s="166" t="s">
        <v>1357</v>
      </c>
      <c r="E2294" s="166" t="s">
        <v>2524</v>
      </c>
      <c r="F2294" s="166" t="s">
        <v>366</v>
      </c>
      <c r="G2294" s="166" t="s">
        <v>2524</v>
      </c>
      <c r="H2294" s="166" t="s">
        <v>2524</v>
      </c>
      <c r="I2294" s="166" t="s">
        <v>2524</v>
      </c>
      <c r="J2294" s="166" t="s">
        <v>2524</v>
      </c>
      <c r="K2294" s="166" t="s">
        <v>5336</v>
      </c>
      <c r="L2294" s="166" t="s">
        <v>2524</v>
      </c>
      <c r="M2294" s="166">
        <v>3427854</v>
      </c>
      <c r="N2294" s="166" t="str">
        <f>_xlfn.IFNA(VLOOKUP($C2294,'20201102 Property'!C:C,1,FALSE),"FR")</f>
        <v>Vervaldatum Reagens DR1G14</v>
      </c>
    </row>
    <row r="2295" spans="1:14" x14ac:dyDescent="0.45">
      <c r="A2295" s="166" t="s">
        <v>5337</v>
      </c>
      <c r="B2295" s="166" t="s">
        <v>5337</v>
      </c>
      <c r="C2295" s="166" t="s">
        <v>7596</v>
      </c>
      <c r="D2295" s="166" t="s">
        <v>1357</v>
      </c>
      <c r="E2295" s="166" t="s">
        <v>2524</v>
      </c>
      <c r="F2295" s="166" t="s">
        <v>366</v>
      </c>
      <c r="G2295" s="166" t="s">
        <v>2524</v>
      </c>
      <c r="H2295" s="166" t="s">
        <v>2524</v>
      </c>
      <c r="I2295" s="166" t="s">
        <v>2524</v>
      </c>
      <c r="J2295" s="166" t="s">
        <v>2524</v>
      </c>
      <c r="K2295" s="166" t="s">
        <v>5337</v>
      </c>
      <c r="L2295" s="166" t="s">
        <v>2524</v>
      </c>
      <c r="M2295" s="166">
        <v>3427860</v>
      </c>
      <c r="N2295" s="166" t="str">
        <f>_xlfn.IFNA(VLOOKUP($C2295,'20201102 Property'!C:C,1,FALSE),"FR")</f>
        <v>Vervaldatum Reagens DR1P01</v>
      </c>
    </row>
    <row r="2296" spans="1:14" x14ac:dyDescent="0.45">
      <c r="A2296" s="166" t="s">
        <v>5338</v>
      </c>
      <c r="B2296" s="166" t="s">
        <v>5338</v>
      </c>
      <c r="C2296" s="166" t="s">
        <v>7597</v>
      </c>
      <c r="D2296" s="166" t="s">
        <v>1357</v>
      </c>
      <c r="E2296" s="166" t="s">
        <v>2524</v>
      </c>
      <c r="F2296" s="166" t="s">
        <v>366</v>
      </c>
      <c r="G2296" s="166" t="s">
        <v>2524</v>
      </c>
      <c r="H2296" s="166" t="s">
        <v>2524</v>
      </c>
      <c r="I2296" s="166" t="s">
        <v>2524</v>
      </c>
      <c r="J2296" s="166" t="s">
        <v>2524</v>
      </c>
      <c r="K2296" s="166" t="s">
        <v>5338</v>
      </c>
      <c r="L2296" s="166" t="s">
        <v>2524</v>
      </c>
      <c r="M2296" s="166">
        <v>3427867</v>
      </c>
      <c r="N2296" s="166" t="str">
        <f>_xlfn.IFNA(VLOOKUP($C2296,'20201102 Property'!C:C,1,FALSE),"FR")</f>
        <v>Vervaldatum Reagens DR2F</v>
      </c>
    </row>
    <row r="2297" spans="1:14" x14ac:dyDescent="0.45">
      <c r="A2297" s="166" t="s">
        <v>5339</v>
      </c>
      <c r="B2297" s="166" t="s">
        <v>5339</v>
      </c>
      <c r="C2297" s="166" t="s">
        <v>7598</v>
      </c>
      <c r="D2297" s="166" t="s">
        <v>1357</v>
      </c>
      <c r="E2297" s="166" t="s">
        <v>2524</v>
      </c>
      <c r="F2297" s="166" t="s">
        <v>366</v>
      </c>
      <c r="G2297" s="166" t="s">
        <v>2524</v>
      </c>
      <c r="H2297" s="166" t="s">
        <v>2524</v>
      </c>
      <c r="I2297" s="166" t="s">
        <v>2524</v>
      </c>
      <c r="J2297" s="166" t="s">
        <v>2524</v>
      </c>
      <c r="K2297" s="166" t="s">
        <v>5339</v>
      </c>
      <c r="L2297" s="166" t="s">
        <v>2524</v>
      </c>
      <c r="M2297" s="166">
        <v>3427872</v>
      </c>
      <c r="N2297" s="166" t="str">
        <f>_xlfn.IFNA(VLOOKUP($C2297,'20201102 Property'!C:C,1,FALSE),"FR")</f>
        <v>Vervaldatum Reagens DR2R</v>
      </c>
    </row>
    <row r="2298" spans="1:14" x14ac:dyDescent="0.45">
      <c r="A2298" s="166" t="s">
        <v>5340</v>
      </c>
      <c r="B2298" s="166" t="s">
        <v>5340</v>
      </c>
      <c r="C2298" s="166" t="s">
        <v>7599</v>
      </c>
      <c r="D2298" s="166" t="s">
        <v>1357</v>
      </c>
      <c r="E2298" s="166" t="s">
        <v>2524</v>
      </c>
      <c r="F2298" s="166" t="s">
        <v>366</v>
      </c>
      <c r="G2298" s="166" t="s">
        <v>2524</v>
      </c>
      <c r="H2298" s="166" t="s">
        <v>2524</v>
      </c>
      <c r="I2298" s="166" t="s">
        <v>2524</v>
      </c>
      <c r="J2298" s="166" t="s">
        <v>2524</v>
      </c>
      <c r="K2298" s="166" t="s">
        <v>5340</v>
      </c>
      <c r="L2298" s="166" t="s">
        <v>2524</v>
      </c>
      <c r="M2298" s="166">
        <v>3427878</v>
      </c>
      <c r="N2298" s="166" t="str">
        <f>_xlfn.IFNA(VLOOKUP($C2298,'20201102 Property'!C:C,1,FALSE),"FR")</f>
        <v>Vervaldatum Reagens DR3L01</v>
      </c>
    </row>
    <row r="2299" spans="1:14" x14ac:dyDescent="0.45">
      <c r="A2299" s="166" t="s">
        <v>5341</v>
      </c>
      <c r="B2299" s="166" t="s">
        <v>5341</v>
      </c>
      <c r="C2299" s="166" t="s">
        <v>7600</v>
      </c>
      <c r="D2299" s="166" t="s">
        <v>1357</v>
      </c>
      <c r="E2299" s="166" t="s">
        <v>2524</v>
      </c>
      <c r="F2299" s="166" t="s">
        <v>366</v>
      </c>
      <c r="G2299" s="166" t="s">
        <v>2524</v>
      </c>
      <c r="H2299" s="166" t="s">
        <v>2524</v>
      </c>
      <c r="I2299" s="166" t="s">
        <v>2524</v>
      </c>
      <c r="J2299" s="166" t="s">
        <v>2524</v>
      </c>
      <c r="K2299" s="166" t="s">
        <v>5341</v>
      </c>
      <c r="L2299" s="166" t="s">
        <v>2524</v>
      </c>
      <c r="M2299" s="166">
        <v>3427884</v>
      </c>
      <c r="N2299" s="166" t="str">
        <f>_xlfn.IFNA(VLOOKUP($C2299,'20201102 Property'!C:C,1,FALSE),"FR")</f>
        <v>Vervaldatum Reagens DR4L01</v>
      </c>
    </row>
    <row r="2300" spans="1:14" x14ac:dyDescent="0.45">
      <c r="A2300" s="166" t="s">
        <v>5342</v>
      </c>
      <c r="B2300" s="166" t="s">
        <v>5342</v>
      </c>
      <c r="C2300" s="166" t="s">
        <v>7601</v>
      </c>
      <c r="D2300" s="166" t="s">
        <v>1357</v>
      </c>
      <c r="E2300" s="166" t="s">
        <v>2524</v>
      </c>
      <c r="F2300" s="166" t="s">
        <v>366</v>
      </c>
      <c r="G2300" s="166" t="s">
        <v>2524</v>
      </c>
      <c r="H2300" s="166" t="s">
        <v>2524</v>
      </c>
      <c r="I2300" s="166" t="s">
        <v>2524</v>
      </c>
      <c r="J2300" s="166" t="s">
        <v>2524</v>
      </c>
      <c r="K2300" s="166" t="s">
        <v>5342</v>
      </c>
      <c r="L2300" s="166" t="s">
        <v>2524</v>
      </c>
      <c r="M2300" s="166">
        <v>3427890</v>
      </c>
      <c r="N2300" s="166" t="str">
        <f>_xlfn.IFNA(VLOOKUP($C2300,'20201102 Property'!C:C,1,FALSE),"FR")</f>
        <v>Vervaldatum Reagens DR5L01</v>
      </c>
    </row>
    <row r="2301" spans="1:14" x14ac:dyDescent="0.45">
      <c r="A2301" s="166" t="s">
        <v>5343</v>
      </c>
      <c r="B2301" s="166" t="s">
        <v>5343</v>
      </c>
      <c r="C2301" s="166" t="s">
        <v>7602</v>
      </c>
      <c r="D2301" s="166" t="s">
        <v>1357</v>
      </c>
      <c r="E2301" s="166" t="s">
        <v>2524</v>
      </c>
      <c r="F2301" s="166" t="s">
        <v>366</v>
      </c>
      <c r="G2301" s="166" t="s">
        <v>2524</v>
      </c>
      <c r="H2301" s="166" t="s">
        <v>2524</v>
      </c>
      <c r="I2301" s="166" t="s">
        <v>2524</v>
      </c>
      <c r="J2301" s="166" t="s">
        <v>2524</v>
      </c>
      <c r="K2301" s="166" t="s">
        <v>5343</v>
      </c>
      <c r="L2301" s="166" t="s">
        <v>2524</v>
      </c>
      <c r="M2301" s="166">
        <v>3427895</v>
      </c>
      <c r="N2301" s="166" t="str">
        <f>_xlfn.IFNA(VLOOKUP($C2301,'20201102 Property'!C:C,1,FALSE),"FR")</f>
        <v>Vervaldatum Reagens DR86</v>
      </c>
    </row>
    <row r="2302" spans="1:14" x14ac:dyDescent="0.45">
      <c r="A2302" s="166" t="s">
        <v>5344</v>
      </c>
      <c r="B2302" s="166" t="s">
        <v>5344</v>
      </c>
      <c r="C2302" s="166" t="s">
        <v>5344</v>
      </c>
      <c r="D2302" s="166" t="s">
        <v>1357</v>
      </c>
      <c r="E2302" s="166" t="s">
        <v>2524</v>
      </c>
      <c r="F2302" s="166" t="s">
        <v>366</v>
      </c>
      <c r="G2302" s="166" t="s">
        <v>2524</v>
      </c>
      <c r="H2302" s="166" t="s">
        <v>2524</v>
      </c>
      <c r="I2302" s="166" t="s">
        <v>2524</v>
      </c>
      <c r="J2302" s="166" t="s">
        <v>2524</v>
      </c>
      <c r="K2302" s="166" t="s">
        <v>5344</v>
      </c>
      <c r="L2302" s="166" t="s">
        <v>2524</v>
      </c>
      <c r="M2302" s="166">
        <v>3004072</v>
      </c>
      <c r="N2302" s="166" t="str">
        <f>_xlfn.IFNA(VLOOKUP($C2302,'20201102 Property'!C:C,1,FALSE),"FR")</f>
        <v>VV_DS</v>
      </c>
    </row>
    <row r="2303" spans="1:14" x14ac:dyDescent="0.45">
      <c r="A2303" s="166" t="s">
        <v>5345</v>
      </c>
      <c r="B2303" s="166" t="s">
        <v>5345</v>
      </c>
      <c r="C2303" s="166" t="s">
        <v>6726</v>
      </c>
      <c r="D2303" s="166" t="s">
        <v>1357</v>
      </c>
      <c r="E2303" s="166" t="s">
        <v>2524</v>
      </c>
      <c r="F2303" s="166" t="s">
        <v>366</v>
      </c>
      <c r="G2303" s="166" t="s">
        <v>2524</v>
      </c>
      <c r="H2303" s="166" t="s">
        <v>2524</v>
      </c>
      <c r="I2303" s="166" t="s">
        <v>2524</v>
      </c>
      <c r="J2303" s="166" t="s">
        <v>2524</v>
      </c>
      <c r="K2303" s="166" t="s">
        <v>5345</v>
      </c>
      <c r="L2303" s="166" t="s">
        <v>2524</v>
      </c>
      <c r="M2303" s="166">
        <v>3004311</v>
      </c>
      <c r="N2303" s="166" t="str">
        <f>_xlfn.IFNA(VLOOKUP($C2303,'20201102 Property'!C:C,1,FALSE),"FR")</f>
        <v>Dummy bepaling voor genereren MQCP labels voor reagens</v>
      </c>
    </row>
    <row r="2304" spans="1:14" x14ac:dyDescent="0.45">
      <c r="A2304" s="166" t="s">
        <v>5346</v>
      </c>
      <c r="B2304" s="166" t="s">
        <v>5346</v>
      </c>
      <c r="C2304" s="166" t="s">
        <v>7603</v>
      </c>
      <c r="D2304" s="166" t="s">
        <v>1357</v>
      </c>
      <c r="E2304" s="166" t="s">
        <v>2524</v>
      </c>
      <c r="F2304" s="166" t="s">
        <v>366</v>
      </c>
      <c r="G2304" s="166" t="s">
        <v>2524</v>
      </c>
      <c r="H2304" s="166" t="s">
        <v>2524</v>
      </c>
      <c r="I2304" s="166" t="s">
        <v>2524</v>
      </c>
      <c r="J2304" s="166" t="s">
        <v>2524</v>
      </c>
      <c r="K2304" s="166" t="s">
        <v>5346</v>
      </c>
      <c r="L2304" s="166" t="s">
        <v>2524</v>
      </c>
      <c r="M2304" s="166">
        <v>3433052</v>
      </c>
      <c r="N2304" s="166" t="str">
        <f>_xlfn.IFNA(VLOOKUP($C2304,'20201102 Property'!C:C,1,FALSE),"FR")</f>
        <v>Vervaldatum Reagens EXOS</v>
      </c>
    </row>
    <row r="2305" spans="1:14" x14ac:dyDescent="0.45">
      <c r="A2305" s="166" t="s">
        <v>8669</v>
      </c>
      <c r="B2305" s="166" t="s">
        <v>8669</v>
      </c>
      <c r="C2305" s="166" t="s">
        <v>8792</v>
      </c>
      <c r="D2305" s="166" t="s">
        <v>1357</v>
      </c>
      <c r="E2305" s="166" t="s">
        <v>2524</v>
      </c>
      <c r="F2305" s="166" t="s">
        <v>366</v>
      </c>
      <c r="G2305" s="166" t="s">
        <v>2524</v>
      </c>
      <c r="H2305" s="166" t="s">
        <v>2524</v>
      </c>
      <c r="I2305" s="166" t="s">
        <v>2524</v>
      </c>
      <c r="J2305" s="166" t="s">
        <v>2524</v>
      </c>
      <c r="K2305" s="166" t="s">
        <v>8669</v>
      </c>
      <c r="L2305" s="166" t="s">
        <v>2524</v>
      </c>
      <c r="M2305" s="166">
        <v>7960311</v>
      </c>
      <c r="N2305" s="166" t="str">
        <f>_xlfn.IFNA(VLOOKUP($C2305,'20201102 Property'!C:C,1,FALSE),"FR")</f>
        <v>Vervaldatum Reagens FLOW CHECK</v>
      </c>
    </row>
    <row r="2306" spans="1:14" x14ac:dyDescent="0.45">
      <c r="A2306" s="166" t="s">
        <v>8670</v>
      </c>
      <c r="B2306" s="166" t="s">
        <v>8670</v>
      </c>
      <c r="C2306" s="166" t="s">
        <v>8793</v>
      </c>
      <c r="D2306" s="166" t="s">
        <v>1357</v>
      </c>
      <c r="E2306" s="166" t="s">
        <v>2524</v>
      </c>
      <c r="F2306" s="166" t="s">
        <v>366</v>
      </c>
      <c r="G2306" s="166" t="s">
        <v>2524</v>
      </c>
      <c r="H2306" s="166" t="s">
        <v>2524</v>
      </c>
      <c r="I2306" s="166" t="s">
        <v>2524</v>
      </c>
      <c r="J2306" s="166" t="s">
        <v>2524</v>
      </c>
      <c r="K2306" s="166" t="s">
        <v>8670</v>
      </c>
      <c r="L2306" s="166" t="s">
        <v>2524</v>
      </c>
      <c r="M2306" s="166">
        <v>7960326</v>
      </c>
      <c r="N2306" s="166" t="str">
        <f>_xlfn.IFNA(VLOOKUP($C2306,'20201102 Property'!C:C,1,FALSE),"FR")</f>
        <v>Vervaldatum Reagens FLOW COUNT</v>
      </c>
    </row>
    <row r="2307" spans="1:14" x14ac:dyDescent="0.45">
      <c r="A2307" s="166" t="s">
        <v>8671</v>
      </c>
      <c r="B2307" s="166" t="s">
        <v>8671</v>
      </c>
      <c r="C2307" s="166" t="s">
        <v>8794</v>
      </c>
      <c r="D2307" s="166" t="s">
        <v>1357</v>
      </c>
      <c r="E2307" s="166" t="s">
        <v>2524</v>
      </c>
      <c r="F2307" s="166" t="s">
        <v>366</v>
      </c>
      <c r="G2307" s="166" t="s">
        <v>2524</v>
      </c>
      <c r="H2307" s="166" t="s">
        <v>2524</v>
      </c>
      <c r="I2307" s="166" t="s">
        <v>2524</v>
      </c>
      <c r="J2307" s="166" t="s">
        <v>2524</v>
      </c>
      <c r="K2307" s="166" t="s">
        <v>8671</v>
      </c>
      <c r="L2307" s="166" t="s">
        <v>2524</v>
      </c>
      <c r="M2307" s="166">
        <v>7960335</v>
      </c>
      <c r="N2307" s="166" t="str">
        <f>_xlfn.IFNA(VLOOKUP($C2307,'20201102 Property'!C:C,1,FALSE),"FR")</f>
        <v>Vervaldatum Reagens FLOW SET</v>
      </c>
    </row>
    <row r="2308" spans="1:14" x14ac:dyDescent="0.45">
      <c r="A2308" s="166" t="s">
        <v>5347</v>
      </c>
      <c r="B2308" s="166" t="s">
        <v>5347</v>
      </c>
      <c r="C2308" s="166" t="s">
        <v>7604</v>
      </c>
      <c r="D2308" s="166" t="s">
        <v>1357</v>
      </c>
      <c r="E2308" s="166" t="s">
        <v>2524</v>
      </c>
      <c r="F2308" s="166" t="s">
        <v>366</v>
      </c>
      <c r="G2308" s="166" t="s">
        <v>2524</v>
      </c>
      <c r="H2308" s="166" t="s">
        <v>2524</v>
      </c>
      <c r="I2308" s="166" t="s">
        <v>2524</v>
      </c>
      <c r="J2308" s="166" t="s">
        <v>2524</v>
      </c>
      <c r="K2308" s="166" t="s">
        <v>5347</v>
      </c>
      <c r="L2308" s="166" t="s">
        <v>2524</v>
      </c>
      <c r="M2308" s="166">
        <v>3432842</v>
      </c>
      <c r="N2308" s="166" t="str">
        <f>_xlfn.IFNA(VLOOKUP($C2308,'20201102 Property'!C:C,1,FALSE),"FR")</f>
        <v>Vervaldatum Reagens FST</v>
      </c>
    </row>
    <row r="2309" spans="1:14" x14ac:dyDescent="0.45">
      <c r="A2309" s="166" t="s">
        <v>8672</v>
      </c>
      <c r="B2309" s="166" t="s">
        <v>8672</v>
      </c>
      <c r="C2309" s="166" t="s">
        <v>8795</v>
      </c>
      <c r="D2309" s="166" t="s">
        <v>1357</v>
      </c>
      <c r="E2309" s="166" t="s">
        <v>2524</v>
      </c>
      <c r="F2309" s="166" t="s">
        <v>366</v>
      </c>
      <c r="G2309" s="166" t="s">
        <v>2524</v>
      </c>
      <c r="H2309" s="166" t="s">
        <v>2524</v>
      </c>
      <c r="I2309" s="166" t="s">
        <v>2524</v>
      </c>
      <c r="J2309" s="166" t="s">
        <v>2524</v>
      </c>
      <c r="K2309" s="166" t="s">
        <v>8672</v>
      </c>
      <c r="L2309" s="166" t="s">
        <v>2524</v>
      </c>
      <c r="M2309" s="166">
        <v>7960299</v>
      </c>
      <c r="N2309" s="166" t="str">
        <f>_xlfn.IFNA(VLOOKUP($C2309,'20201102 Property'!C:C,1,FALSE),"FR")</f>
        <v>Vervaldatum Reagens IgGFITC</v>
      </c>
    </row>
    <row r="2310" spans="1:14" x14ac:dyDescent="0.45">
      <c r="A2310" s="166" t="s">
        <v>8456</v>
      </c>
      <c r="B2310" s="166" t="s">
        <v>8456</v>
      </c>
      <c r="C2310" s="166" t="s">
        <v>8457</v>
      </c>
      <c r="D2310" s="166" t="s">
        <v>1357</v>
      </c>
      <c r="E2310" s="166" t="s">
        <v>2524</v>
      </c>
      <c r="F2310" s="166" t="s">
        <v>366</v>
      </c>
      <c r="G2310" s="166" t="s">
        <v>2524</v>
      </c>
      <c r="H2310" s="166" t="s">
        <v>2524</v>
      </c>
      <c r="I2310" s="166" t="s">
        <v>2524</v>
      </c>
      <c r="J2310" s="166" t="s">
        <v>2524</v>
      </c>
      <c r="K2310" s="166" t="s">
        <v>8456</v>
      </c>
      <c r="L2310" s="166" t="s">
        <v>2524</v>
      </c>
      <c r="M2310" s="166">
        <v>7271751</v>
      </c>
      <c r="N2310" s="166" t="str">
        <f>_xlfn.IFNA(VLOOKUP($C2310,'20201102 Property'!C:C,1,FALSE),"FR")</f>
        <v>Vervaldatum Reagens L1ENZ</v>
      </c>
    </row>
    <row r="2311" spans="1:14" x14ac:dyDescent="0.45">
      <c r="A2311" s="166" t="s">
        <v>8458</v>
      </c>
      <c r="B2311" s="166" t="s">
        <v>8458</v>
      </c>
      <c r="C2311" s="166" t="s">
        <v>8459</v>
      </c>
      <c r="D2311" s="166" t="s">
        <v>1357</v>
      </c>
      <c r="E2311" s="166" t="s">
        <v>2524</v>
      </c>
      <c r="F2311" s="166" t="s">
        <v>366</v>
      </c>
      <c r="G2311" s="166" t="s">
        <v>2524</v>
      </c>
      <c r="H2311" s="166" t="s">
        <v>2524</v>
      </c>
      <c r="I2311" s="166" t="s">
        <v>2524</v>
      </c>
      <c r="J2311" s="166" t="s">
        <v>2524</v>
      </c>
      <c r="K2311" s="166" t="s">
        <v>8458</v>
      </c>
      <c r="L2311" s="166" t="s">
        <v>2524</v>
      </c>
      <c r="M2311" s="166">
        <v>7271756</v>
      </c>
      <c r="N2311" s="166" t="str">
        <f>_xlfn.IFNA(VLOOKUP($C2311,'20201102 Property'!C:C,1,FALSE),"FR")</f>
        <v>Vervaldatum Reagens L2BUF</v>
      </c>
    </row>
    <row r="2312" spans="1:14" x14ac:dyDescent="0.45">
      <c r="A2312" s="166" t="s">
        <v>8460</v>
      </c>
      <c r="B2312" s="166" t="s">
        <v>8460</v>
      </c>
      <c r="C2312" s="166" t="s">
        <v>8461</v>
      </c>
      <c r="D2312" s="166" t="s">
        <v>1357</v>
      </c>
      <c r="E2312" s="166" t="s">
        <v>2524</v>
      </c>
      <c r="F2312" s="166" t="s">
        <v>366</v>
      </c>
      <c r="G2312" s="166" t="s">
        <v>2524</v>
      </c>
      <c r="H2312" s="166" t="s">
        <v>2524</v>
      </c>
      <c r="I2312" s="166" t="s">
        <v>2524</v>
      </c>
      <c r="J2312" s="166" t="s">
        <v>2524</v>
      </c>
      <c r="K2312" s="166" t="s">
        <v>8460</v>
      </c>
      <c r="L2312" s="166" t="s">
        <v>2524</v>
      </c>
      <c r="M2312" s="166">
        <v>7271762</v>
      </c>
      <c r="N2312" s="166" t="str">
        <f>_xlfn.IFNA(VLOOKUP($C2312,'20201102 Property'!C:C,1,FALSE),"FR")</f>
        <v>Vervaldatum Reagens L3ENZ</v>
      </c>
    </row>
    <row r="2313" spans="1:14" x14ac:dyDescent="0.45">
      <c r="A2313" s="166" t="s">
        <v>8462</v>
      </c>
      <c r="B2313" s="166" t="s">
        <v>8462</v>
      </c>
      <c r="C2313" s="166" t="s">
        <v>8463</v>
      </c>
      <c r="D2313" s="166" t="s">
        <v>1357</v>
      </c>
      <c r="E2313" s="166" t="s">
        <v>2524</v>
      </c>
      <c r="F2313" s="166" t="s">
        <v>366</v>
      </c>
      <c r="G2313" s="166" t="s">
        <v>2524</v>
      </c>
      <c r="H2313" s="166" t="s">
        <v>2524</v>
      </c>
      <c r="I2313" s="166" t="s">
        <v>2524</v>
      </c>
      <c r="J2313" s="166" t="s">
        <v>2524</v>
      </c>
      <c r="K2313" s="166" t="s">
        <v>8462</v>
      </c>
      <c r="L2313" s="166" t="s">
        <v>2524</v>
      </c>
      <c r="M2313" s="166">
        <v>7271788</v>
      </c>
      <c r="N2313" s="166" t="str">
        <f>_xlfn.IFNA(VLOOKUP($C2313,'20201102 Property'!C:C,1,FALSE),"FR")</f>
        <v>Vervaldatum Reagens L4BUF</v>
      </c>
    </row>
    <row r="2314" spans="1:14" x14ac:dyDescent="0.45">
      <c r="A2314" s="166" t="s">
        <v>5348</v>
      </c>
      <c r="B2314" s="166" t="s">
        <v>5348</v>
      </c>
      <c r="C2314" s="166" t="s">
        <v>7605</v>
      </c>
      <c r="D2314" s="166" t="s">
        <v>1357</v>
      </c>
      <c r="E2314" s="166" t="s">
        <v>2524</v>
      </c>
      <c r="F2314" s="166" t="s">
        <v>366</v>
      </c>
      <c r="G2314" s="166" t="s">
        <v>2524</v>
      </c>
      <c r="H2314" s="166" t="s">
        <v>2524</v>
      </c>
      <c r="I2314" s="166" t="s">
        <v>2524</v>
      </c>
      <c r="J2314" s="166" t="s">
        <v>2524</v>
      </c>
      <c r="K2314" s="166" t="s">
        <v>5348</v>
      </c>
      <c r="L2314" s="166" t="s">
        <v>2524</v>
      </c>
      <c r="M2314" s="166">
        <v>3433100</v>
      </c>
      <c r="N2314" s="166" t="str">
        <f>_xlfn.IFNA(VLOOKUP($C2314,'20201102 Property'!C:C,1,FALSE),"FR")</f>
        <v>Vervaldatum Reagens LM1B</v>
      </c>
    </row>
    <row r="2315" spans="1:14" x14ac:dyDescent="0.45">
      <c r="A2315" s="166" t="s">
        <v>7606</v>
      </c>
      <c r="B2315" s="166" t="s">
        <v>7606</v>
      </c>
      <c r="C2315" s="166" t="s">
        <v>7607</v>
      </c>
      <c r="D2315" s="166" t="s">
        <v>1357</v>
      </c>
      <c r="E2315" s="166" t="s">
        <v>2524</v>
      </c>
      <c r="F2315" s="166" t="s">
        <v>366</v>
      </c>
      <c r="G2315" s="166" t="s">
        <v>2524</v>
      </c>
      <c r="H2315" s="166" t="s">
        <v>2524</v>
      </c>
      <c r="I2315" s="166" t="s">
        <v>2524</v>
      </c>
      <c r="J2315" s="166" t="s">
        <v>2524</v>
      </c>
      <c r="K2315" s="166" t="s">
        <v>7606</v>
      </c>
      <c r="L2315" s="166" t="s">
        <v>2524</v>
      </c>
      <c r="M2315" s="166">
        <v>3744531</v>
      </c>
      <c r="N2315" s="166" t="str">
        <f>_xlfn.IFNA(VLOOKUP($C2315,'20201102 Property'!C:C,1,FALSE),"FR")</f>
        <v>Vervaldatum Reagens LM1CJ</v>
      </c>
    </row>
    <row r="2316" spans="1:14" x14ac:dyDescent="0.45">
      <c r="A2316" s="166" t="s">
        <v>5349</v>
      </c>
      <c r="B2316" s="166" t="s">
        <v>5349</v>
      </c>
      <c r="C2316" s="166" t="s">
        <v>7608</v>
      </c>
      <c r="D2316" s="166" t="s">
        <v>1357</v>
      </c>
      <c r="E2316" s="166" t="s">
        <v>2524</v>
      </c>
      <c r="F2316" s="166" t="s">
        <v>366</v>
      </c>
      <c r="G2316" s="166" t="s">
        <v>2524</v>
      </c>
      <c r="H2316" s="166" t="s">
        <v>2524</v>
      </c>
      <c r="I2316" s="166" t="s">
        <v>2524</v>
      </c>
      <c r="J2316" s="166" t="s">
        <v>2524</v>
      </c>
      <c r="K2316" s="166" t="s">
        <v>5349</v>
      </c>
      <c r="L2316" s="166" t="s">
        <v>2524</v>
      </c>
      <c r="M2316" s="166">
        <v>3433172</v>
      </c>
      <c r="N2316" s="166" t="str">
        <f>_xlfn.IFNA(VLOOKUP($C2316,'20201102 Property'!C:C,1,FALSE),"FR")</f>
        <v>Vervaldatum Reagens LM2B</v>
      </c>
    </row>
    <row r="2317" spans="1:14" x14ac:dyDescent="0.45">
      <c r="A2317" s="166" t="s">
        <v>7609</v>
      </c>
      <c r="B2317" s="166" t="s">
        <v>7609</v>
      </c>
      <c r="C2317" s="166" t="s">
        <v>7610</v>
      </c>
      <c r="D2317" s="166" t="s">
        <v>1357</v>
      </c>
      <c r="E2317" s="166" t="s">
        <v>2524</v>
      </c>
      <c r="F2317" s="166" t="s">
        <v>366</v>
      </c>
      <c r="G2317" s="166" t="s">
        <v>2524</v>
      </c>
      <c r="H2317" s="166" t="s">
        <v>2524</v>
      </c>
      <c r="I2317" s="166" t="s">
        <v>2524</v>
      </c>
      <c r="J2317" s="166" t="s">
        <v>2524</v>
      </c>
      <c r="K2317" s="166" t="s">
        <v>7609</v>
      </c>
      <c r="L2317" s="166" t="s">
        <v>2524</v>
      </c>
      <c r="M2317" s="166">
        <v>3744536</v>
      </c>
      <c r="N2317" s="166" t="str">
        <f>_xlfn.IFNA(VLOOKUP($C2317,'20201102 Property'!C:C,1,FALSE),"FR")</f>
        <v>Vervaldatum Reagens LM2CJ</v>
      </c>
    </row>
    <row r="2318" spans="1:14" x14ac:dyDescent="0.45">
      <c r="A2318" s="166" t="s">
        <v>5350</v>
      </c>
      <c r="B2318" s="166" t="s">
        <v>5350</v>
      </c>
      <c r="C2318" s="166" t="s">
        <v>7611</v>
      </c>
      <c r="D2318" s="166" t="s">
        <v>1357</v>
      </c>
      <c r="E2318" s="166" t="s">
        <v>2524</v>
      </c>
      <c r="F2318" s="166" t="s">
        <v>366</v>
      </c>
      <c r="G2318" s="166" t="s">
        <v>2524</v>
      </c>
      <c r="H2318" s="166" t="s">
        <v>2524</v>
      </c>
      <c r="I2318" s="166" t="s">
        <v>2524</v>
      </c>
      <c r="J2318" s="166" t="s">
        <v>2524</v>
      </c>
      <c r="K2318" s="166" t="s">
        <v>5350</v>
      </c>
      <c r="L2318" s="166" t="s">
        <v>2524</v>
      </c>
      <c r="M2318" s="166">
        <v>3433185</v>
      </c>
      <c r="N2318" s="166" t="str">
        <f>_xlfn.IFNA(VLOOKUP($C2318,'20201102 Property'!C:C,1,FALSE),"FR")</f>
        <v>Vervaldatum Reagens LMCJ</v>
      </c>
    </row>
    <row r="2319" spans="1:14" x14ac:dyDescent="0.45">
      <c r="A2319" s="166" t="s">
        <v>5351</v>
      </c>
      <c r="B2319" s="166" t="s">
        <v>5351</v>
      </c>
      <c r="C2319" s="166" t="s">
        <v>7612</v>
      </c>
      <c r="D2319" s="166" t="s">
        <v>1357</v>
      </c>
      <c r="E2319" s="166" t="s">
        <v>2524</v>
      </c>
      <c r="F2319" s="166" t="s">
        <v>366</v>
      </c>
      <c r="G2319" s="166" t="s">
        <v>2524</v>
      </c>
      <c r="H2319" s="166" t="s">
        <v>2524</v>
      </c>
      <c r="I2319" s="166" t="s">
        <v>2524</v>
      </c>
      <c r="J2319" s="166" t="s">
        <v>2524</v>
      </c>
      <c r="K2319" s="166" t="s">
        <v>5351</v>
      </c>
      <c r="L2319" s="166" t="s">
        <v>2524</v>
      </c>
      <c r="M2319" s="166">
        <v>3206464</v>
      </c>
      <c r="N2319" s="166" t="str">
        <f>_xlfn.IFNA(VLOOKUP($C2319,'20201102 Property'!C:C,1,FALSE),"FR")</f>
        <v>Vervaldatum LMCJS</v>
      </c>
    </row>
    <row r="2320" spans="1:14" x14ac:dyDescent="0.45">
      <c r="A2320" s="166" t="s">
        <v>5352</v>
      </c>
      <c r="B2320" s="166" t="s">
        <v>5352</v>
      </c>
      <c r="C2320" s="166" t="s">
        <v>7613</v>
      </c>
      <c r="D2320" s="166" t="s">
        <v>1357</v>
      </c>
      <c r="E2320" s="166" t="s">
        <v>2524</v>
      </c>
      <c r="F2320" s="166" t="s">
        <v>366</v>
      </c>
      <c r="G2320" s="166" t="s">
        <v>2524</v>
      </c>
      <c r="H2320" s="166" t="s">
        <v>2524</v>
      </c>
      <c r="I2320" s="166" t="s">
        <v>2524</v>
      </c>
      <c r="J2320" s="166" t="s">
        <v>2524</v>
      </c>
      <c r="K2320" s="166" t="s">
        <v>5352</v>
      </c>
      <c r="L2320" s="166" t="s">
        <v>2524</v>
      </c>
      <c r="M2320" s="166">
        <v>3206481</v>
      </c>
      <c r="N2320" s="166" t="str">
        <f>_xlfn.IFNA(VLOOKUP($C2320,'20201102 Property'!C:C,1,FALSE),"FR")</f>
        <v>Vervaldatum LMNC</v>
      </c>
    </row>
    <row r="2321" spans="1:14" x14ac:dyDescent="0.45">
      <c r="A2321" s="166" t="s">
        <v>5353</v>
      </c>
      <c r="B2321" s="166" t="s">
        <v>5353</v>
      </c>
      <c r="C2321" s="166" t="s">
        <v>7614</v>
      </c>
      <c r="D2321" s="166" t="s">
        <v>1357</v>
      </c>
      <c r="E2321" s="166" t="s">
        <v>2524</v>
      </c>
      <c r="F2321" s="166" t="s">
        <v>366</v>
      </c>
      <c r="G2321" s="166" t="s">
        <v>2524</v>
      </c>
      <c r="H2321" s="166" t="s">
        <v>2524</v>
      </c>
      <c r="I2321" s="166" t="s">
        <v>2524</v>
      </c>
      <c r="J2321" s="166" t="s">
        <v>2524</v>
      </c>
      <c r="K2321" s="166" t="s">
        <v>5353</v>
      </c>
      <c r="L2321" s="166" t="s">
        <v>2524</v>
      </c>
      <c r="M2321" s="166">
        <v>3206473</v>
      </c>
      <c r="N2321" s="166" t="str">
        <f>_xlfn.IFNA(VLOOKUP($C2321,'20201102 Property'!C:C,1,FALSE),"FR")</f>
        <v>Vervaldatum LMPC</v>
      </c>
    </row>
    <row r="2322" spans="1:14" x14ac:dyDescent="0.45">
      <c r="A2322" s="166" t="s">
        <v>5354</v>
      </c>
      <c r="B2322" s="166" t="s">
        <v>5354</v>
      </c>
      <c r="C2322" s="166" t="s">
        <v>7615</v>
      </c>
      <c r="D2322" s="166" t="s">
        <v>1357</v>
      </c>
      <c r="E2322" s="166" t="s">
        <v>2524</v>
      </c>
      <c r="F2322" s="166" t="s">
        <v>366</v>
      </c>
      <c r="G2322" s="166" t="s">
        <v>2524</v>
      </c>
      <c r="H2322" s="166" t="s">
        <v>2524</v>
      </c>
      <c r="I2322" s="166" t="s">
        <v>2524</v>
      </c>
      <c r="J2322" s="166" t="s">
        <v>2524</v>
      </c>
      <c r="K2322" s="166" t="s">
        <v>5354</v>
      </c>
      <c r="L2322" s="166" t="s">
        <v>2524</v>
      </c>
      <c r="M2322" s="166">
        <v>3206492</v>
      </c>
      <c r="N2322" s="166" t="str">
        <f>_xlfn.IFNA(VLOOKUP($C2322,'20201102 Property'!C:C,1,FALSE),"FR")</f>
        <v>Vervaldatum LMWB</v>
      </c>
    </row>
    <row r="2323" spans="1:14" x14ac:dyDescent="0.45">
      <c r="A2323" s="166" t="s">
        <v>5355</v>
      </c>
      <c r="B2323" s="166" t="s">
        <v>5355</v>
      </c>
      <c r="C2323" s="166" t="s">
        <v>7616</v>
      </c>
      <c r="D2323" s="166" t="s">
        <v>1357</v>
      </c>
      <c r="E2323" s="166" t="s">
        <v>2524</v>
      </c>
      <c r="F2323" s="166" t="s">
        <v>366</v>
      </c>
      <c r="G2323" s="166" t="s">
        <v>2524</v>
      </c>
      <c r="H2323" s="166" t="s">
        <v>2524</v>
      </c>
      <c r="I2323" s="166" t="s">
        <v>2524</v>
      </c>
      <c r="J2323" s="166" t="s">
        <v>2524</v>
      </c>
      <c r="K2323" s="166" t="s">
        <v>5355</v>
      </c>
      <c r="L2323" s="166" t="s">
        <v>2524</v>
      </c>
      <c r="M2323" s="166">
        <v>3206455</v>
      </c>
      <c r="N2323" s="166" t="str">
        <f>_xlfn.IFNA(VLOOKUP($C2323,'20201102 Property'!C:C,1,FALSE),"FR")</f>
        <v>Vervaldatum LMXB</v>
      </c>
    </row>
    <row r="2324" spans="1:14" x14ac:dyDescent="0.45">
      <c r="A2324" s="166" t="s">
        <v>5356</v>
      </c>
      <c r="B2324" s="166" t="s">
        <v>5356</v>
      </c>
      <c r="C2324" s="166" t="s">
        <v>7617</v>
      </c>
      <c r="D2324" s="166" t="s">
        <v>1357</v>
      </c>
      <c r="E2324" s="166" t="s">
        <v>2524</v>
      </c>
      <c r="F2324" s="166" t="s">
        <v>366</v>
      </c>
      <c r="G2324" s="166" t="s">
        <v>2524</v>
      </c>
      <c r="H2324" s="166" t="s">
        <v>2524</v>
      </c>
      <c r="I2324" s="166" t="s">
        <v>2524</v>
      </c>
      <c r="J2324" s="166" t="s">
        <v>2524</v>
      </c>
      <c r="K2324" s="166" t="s">
        <v>5356</v>
      </c>
      <c r="L2324" s="166" t="s">
        <v>2524</v>
      </c>
      <c r="M2324" s="166">
        <v>3433198</v>
      </c>
      <c r="N2324" s="166" t="str">
        <f>_xlfn.IFNA(VLOOKUP($C2324,'20201102 Property'!C:C,1,FALSE),"FR")</f>
        <v>vervaldatum Reagens LSA1B</v>
      </c>
    </row>
    <row r="2325" spans="1:14" x14ac:dyDescent="0.45">
      <c r="A2325" s="166" t="s">
        <v>7618</v>
      </c>
      <c r="B2325" s="166" t="s">
        <v>7618</v>
      </c>
      <c r="C2325" s="166" t="s">
        <v>7619</v>
      </c>
      <c r="D2325" s="166" t="s">
        <v>1357</v>
      </c>
      <c r="E2325" s="166" t="s">
        <v>2524</v>
      </c>
      <c r="F2325" s="166" t="s">
        <v>366</v>
      </c>
      <c r="G2325" s="166" t="s">
        <v>2524</v>
      </c>
      <c r="H2325" s="166" t="s">
        <v>2524</v>
      </c>
      <c r="I2325" s="166" t="s">
        <v>2524</v>
      </c>
      <c r="J2325" s="166" t="s">
        <v>2524</v>
      </c>
      <c r="K2325" s="166" t="s">
        <v>7618</v>
      </c>
      <c r="L2325" s="166" t="s">
        <v>2524</v>
      </c>
      <c r="M2325" s="166">
        <v>3744562</v>
      </c>
      <c r="N2325" s="166" t="str">
        <f>_xlfn.IFNA(VLOOKUP($C2325,'20201102 Property'!C:C,1,FALSE),"FR")</f>
        <v>Vervaldatum Reagens LSA1CJ</v>
      </c>
    </row>
    <row r="2326" spans="1:14" x14ac:dyDescent="0.45">
      <c r="A2326" s="166" t="s">
        <v>5357</v>
      </c>
      <c r="B2326" s="166" t="s">
        <v>5357</v>
      </c>
      <c r="C2326" s="166" t="s">
        <v>7620</v>
      </c>
      <c r="D2326" s="166" t="s">
        <v>1357</v>
      </c>
      <c r="E2326" s="166" t="s">
        <v>2524</v>
      </c>
      <c r="F2326" s="166" t="s">
        <v>366</v>
      </c>
      <c r="G2326" s="166" t="s">
        <v>2524</v>
      </c>
      <c r="H2326" s="166" t="s">
        <v>2524</v>
      </c>
      <c r="I2326" s="166" t="s">
        <v>2524</v>
      </c>
      <c r="J2326" s="166" t="s">
        <v>2524</v>
      </c>
      <c r="K2326" s="166" t="s">
        <v>5357</v>
      </c>
      <c r="L2326" s="166" t="s">
        <v>2524</v>
      </c>
      <c r="M2326" s="166">
        <v>3433231</v>
      </c>
      <c r="N2326" s="166" t="str">
        <f>_xlfn.IFNA(VLOOKUP($C2326,'20201102 Property'!C:C,1,FALSE),"FR")</f>
        <v>vervaldatum Reagens LSA2B</v>
      </c>
    </row>
    <row r="2327" spans="1:14" x14ac:dyDescent="0.45">
      <c r="A2327" s="166" t="s">
        <v>7621</v>
      </c>
      <c r="B2327" s="166" t="s">
        <v>7621</v>
      </c>
      <c r="C2327" s="166" t="s">
        <v>7622</v>
      </c>
      <c r="D2327" s="166" t="s">
        <v>1357</v>
      </c>
      <c r="E2327" s="166" t="s">
        <v>2524</v>
      </c>
      <c r="F2327" s="166" t="s">
        <v>366</v>
      </c>
      <c r="G2327" s="166" t="s">
        <v>2524</v>
      </c>
      <c r="H2327" s="166" t="s">
        <v>2524</v>
      </c>
      <c r="I2327" s="166" t="s">
        <v>2524</v>
      </c>
      <c r="J2327" s="166" t="s">
        <v>2524</v>
      </c>
      <c r="K2327" s="166" t="s">
        <v>7621</v>
      </c>
      <c r="L2327" s="166" t="s">
        <v>2524</v>
      </c>
      <c r="M2327" s="166">
        <v>3744570</v>
      </c>
      <c r="N2327" s="166" t="str">
        <f>_xlfn.IFNA(VLOOKUP($C2327,'20201102 Property'!C:C,1,FALSE),"FR")</f>
        <v>Vervaldatum Reagens LSA2CJ</v>
      </c>
    </row>
    <row r="2328" spans="1:14" x14ac:dyDescent="0.45">
      <c r="A2328" s="166" t="s">
        <v>5358</v>
      </c>
      <c r="B2328" s="166" t="s">
        <v>5358</v>
      </c>
      <c r="C2328" s="166" t="s">
        <v>7623</v>
      </c>
      <c r="D2328" s="166" t="s">
        <v>1357</v>
      </c>
      <c r="E2328" s="166" t="s">
        <v>2524</v>
      </c>
      <c r="F2328" s="166" t="s">
        <v>366</v>
      </c>
      <c r="G2328" s="166" t="s">
        <v>2524</v>
      </c>
      <c r="H2328" s="166" t="s">
        <v>2524</v>
      </c>
      <c r="I2328" s="166" t="s">
        <v>2524</v>
      </c>
      <c r="J2328" s="166" t="s">
        <v>2524</v>
      </c>
      <c r="K2328" s="166" t="s">
        <v>5358</v>
      </c>
      <c r="L2328" s="166" t="s">
        <v>2524</v>
      </c>
      <c r="M2328" s="166">
        <v>3433224</v>
      </c>
      <c r="N2328" s="166" t="str">
        <f>_xlfn.IFNA(VLOOKUP($C2328,'20201102 Property'!C:C,1,FALSE),"FR")</f>
        <v>Vervaldatum Reagens LSACJ</v>
      </c>
    </row>
    <row r="2329" spans="1:14" x14ac:dyDescent="0.45">
      <c r="A2329" s="166" t="s">
        <v>5359</v>
      </c>
      <c r="B2329" s="166" t="s">
        <v>5359</v>
      </c>
      <c r="C2329" s="166" t="s">
        <v>7624</v>
      </c>
      <c r="D2329" s="166" t="s">
        <v>1357</v>
      </c>
      <c r="E2329" s="166" t="s">
        <v>2524</v>
      </c>
      <c r="F2329" s="166" t="s">
        <v>366</v>
      </c>
      <c r="G2329" s="166" t="s">
        <v>2524</v>
      </c>
      <c r="H2329" s="166" t="s">
        <v>2524</v>
      </c>
      <c r="I2329" s="166" t="s">
        <v>2524</v>
      </c>
      <c r="J2329" s="166" t="s">
        <v>2524</v>
      </c>
      <c r="K2329" s="166" t="s">
        <v>5359</v>
      </c>
      <c r="L2329" s="166" t="s">
        <v>2524</v>
      </c>
      <c r="M2329" s="166">
        <v>3433212</v>
      </c>
      <c r="N2329" s="166" t="str">
        <f>_xlfn.IFNA(VLOOKUP($C2329,'20201102 Property'!C:C,1,FALSE),"FR")</f>
        <v>Vervaldtum Reagens LSAWB</v>
      </c>
    </row>
    <row r="2330" spans="1:14" x14ac:dyDescent="0.45">
      <c r="A2330" s="166" t="s">
        <v>8464</v>
      </c>
      <c r="B2330" s="166" t="s">
        <v>8464</v>
      </c>
      <c r="C2330" s="166" t="s">
        <v>8465</v>
      </c>
      <c r="D2330" s="166" t="s">
        <v>1357</v>
      </c>
      <c r="E2330" s="166" t="s">
        <v>2524</v>
      </c>
      <c r="F2330" s="166" t="s">
        <v>366</v>
      </c>
      <c r="G2330" s="166" t="s">
        <v>2524</v>
      </c>
      <c r="H2330" s="166" t="s">
        <v>2524</v>
      </c>
      <c r="I2330" s="166" t="s">
        <v>2524</v>
      </c>
      <c r="J2330" s="166" t="s">
        <v>2524</v>
      </c>
      <c r="K2330" s="166" t="s">
        <v>8464</v>
      </c>
      <c r="L2330" s="166" t="s">
        <v>2524</v>
      </c>
      <c r="M2330" s="166">
        <v>7271797</v>
      </c>
      <c r="N2330" s="166" t="str">
        <f>_xlfn.IFNA(VLOOKUP($C2330,'20201102 Property'!C:C,1,FALSE),"FR")</f>
        <v>Vervaldatum Reagens MagnB</v>
      </c>
    </row>
    <row r="2331" spans="1:14" x14ac:dyDescent="0.45">
      <c r="A2331" s="166" t="s">
        <v>5360</v>
      </c>
      <c r="B2331" s="166" t="s">
        <v>5360</v>
      </c>
      <c r="C2331" s="166" t="s">
        <v>7625</v>
      </c>
      <c r="D2331" s="166" t="s">
        <v>1357</v>
      </c>
      <c r="E2331" s="166" t="s">
        <v>2524</v>
      </c>
      <c r="F2331" s="166" t="s">
        <v>366</v>
      </c>
      <c r="G2331" s="166" t="s">
        <v>2524</v>
      </c>
      <c r="H2331" s="166" t="s">
        <v>2524</v>
      </c>
      <c r="I2331" s="166" t="s">
        <v>2524</v>
      </c>
      <c r="J2331" s="166" t="s">
        <v>2524</v>
      </c>
      <c r="K2331" s="166" t="s">
        <v>5360</v>
      </c>
      <c r="L2331" s="166" t="s">
        <v>2524</v>
      </c>
      <c r="M2331" s="166">
        <v>3432942</v>
      </c>
      <c r="N2331" s="166" t="str">
        <f>_xlfn.IFNA(VLOOKUP($C2331,'20201102 Property'!C:C,1,FALSE),"FR")</f>
        <v>Vervaldatum Reagens MgCl</v>
      </c>
    </row>
    <row r="2332" spans="1:14" x14ac:dyDescent="0.45">
      <c r="A2332" s="166" t="s">
        <v>8673</v>
      </c>
      <c r="B2332" s="166" t="s">
        <v>8673</v>
      </c>
      <c r="C2332" s="166" t="s">
        <v>8796</v>
      </c>
      <c r="D2332" s="166" t="s">
        <v>1357</v>
      </c>
      <c r="E2332" s="166" t="s">
        <v>2524</v>
      </c>
      <c r="F2332" s="166" t="s">
        <v>366</v>
      </c>
      <c r="G2332" s="166" t="s">
        <v>2524</v>
      </c>
      <c r="H2332" s="166" t="s">
        <v>2524</v>
      </c>
      <c r="I2332" s="166" t="s">
        <v>2524</v>
      </c>
      <c r="J2332" s="166" t="s">
        <v>2524</v>
      </c>
      <c r="K2332" s="166" t="s">
        <v>8673</v>
      </c>
      <c r="L2332" s="166" t="s">
        <v>2524</v>
      </c>
      <c r="M2332" s="166">
        <v>7975601</v>
      </c>
      <c r="N2332" s="166" t="str">
        <f>_xlfn.IFNA(VLOOKUP($C2332,'20201102 Property'!C:C,1,FALSE),"FR")</f>
        <v>Vervaldatum Reagens MiSeq</v>
      </c>
    </row>
    <row r="2333" spans="1:14" x14ac:dyDescent="0.45">
      <c r="A2333" s="166" t="s">
        <v>7626</v>
      </c>
      <c r="B2333" s="166" t="s">
        <v>7626</v>
      </c>
      <c r="C2333" s="166" t="s">
        <v>7627</v>
      </c>
      <c r="D2333" s="166" t="s">
        <v>1357</v>
      </c>
      <c r="E2333" s="166" t="s">
        <v>2524</v>
      </c>
      <c r="F2333" s="166" t="s">
        <v>366</v>
      </c>
      <c r="G2333" s="166" t="s">
        <v>2524</v>
      </c>
      <c r="H2333" s="166" t="s">
        <v>2524</v>
      </c>
      <c r="I2333" s="166" t="s">
        <v>2524</v>
      </c>
      <c r="J2333" s="166" t="s">
        <v>2524</v>
      </c>
      <c r="K2333" s="166" t="s">
        <v>7626</v>
      </c>
      <c r="L2333" s="166" t="s">
        <v>2524</v>
      </c>
      <c r="M2333" s="166">
        <v>4705528</v>
      </c>
      <c r="N2333" s="166" t="str">
        <f>_xlfn.IFNA(VLOOKUP($C2333,'20201102 Property'!C:C,1,FALSE),"FR")</f>
        <v>Vervaldatum Mastermix +Taq</v>
      </c>
    </row>
    <row r="2334" spans="1:14" x14ac:dyDescent="0.45">
      <c r="A2334" s="166" t="s">
        <v>8674</v>
      </c>
      <c r="B2334" s="166" t="s">
        <v>8674</v>
      </c>
      <c r="C2334" s="166" t="s">
        <v>8797</v>
      </c>
      <c r="D2334" s="166" t="s">
        <v>1357</v>
      </c>
      <c r="E2334" s="166" t="s">
        <v>2524</v>
      </c>
      <c r="F2334" s="166" t="s">
        <v>366</v>
      </c>
      <c r="G2334" s="166" t="s">
        <v>2524</v>
      </c>
      <c r="H2334" s="166" t="s">
        <v>2524</v>
      </c>
      <c r="I2334" s="166" t="s">
        <v>2524</v>
      </c>
      <c r="J2334" s="166" t="s">
        <v>2524</v>
      </c>
      <c r="K2334" s="166" t="s">
        <v>8674</v>
      </c>
      <c r="L2334" s="166" t="s">
        <v>2524</v>
      </c>
      <c r="M2334" s="166">
        <v>7975616</v>
      </c>
      <c r="N2334" s="166" t="str">
        <f>_xlfn.IFNA(VLOOKUP($C2334,'20201102 Property'!C:C,1,FALSE),"FR")</f>
        <v>Vervaldatum Reagens MSB1/2 (doos 1)</v>
      </c>
    </row>
    <row r="2335" spans="1:14" x14ac:dyDescent="0.45">
      <c r="A2335" s="166" t="s">
        <v>8675</v>
      </c>
      <c r="B2335" s="166" t="s">
        <v>8675</v>
      </c>
      <c r="C2335" s="166" t="s">
        <v>8798</v>
      </c>
      <c r="D2335" s="166" t="s">
        <v>1357</v>
      </c>
      <c r="E2335" s="166" t="s">
        <v>2524</v>
      </c>
      <c r="F2335" s="166" t="s">
        <v>366</v>
      </c>
      <c r="G2335" s="166" t="s">
        <v>2524</v>
      </c>
      <c r="H2335" s="166" t="s">
        <v>2524</v>
      </c>
      <c r="I2335" s="166" t="s">
        <v>2524</v>
      </c>
      <c r="J2335" s="166" t="s">
        <v>2524</v>
      </c>
      <c r="K2335" s="166" t="s">
        <v>8675</v>
      </c>
      <c r="L2335" s="166" t="s">
        <v>2524</v>
      </c>
      <c r="M2335" s="166">
        <v>7975621</v>
      </c>
      <c r="N2335" s="166" t="str">
        <f>_xlfn.IFNA(VLOOKUP($C2335,'20201102 Property'!C:C,1,FALSE),"FR")</f>
        <v>Vervaldatum Reagens MSB2/2 (doos 2)</v>
      </c>
    </row>
    <row r="2336" spans="1:14" x14ac:dyDescent="0.45">
      <c r="A2336" s="166" t="s">
        <v>5361</v>
      </c>
      <c r="B2336" s="166" t="s">
        <v>5361</v>
      </c>
      <c r="C2336" s="166" t="s">
        <v>7628</v>
      </c>
      <c r="D2336" s="166" t="s">
        <v>1357</v>
      </c>
      <c r="E2336" s="166" t="s">
        <v>2524</v>
      </c>
      <c r="F2336" s="166" t="s">
        <v>366</v>
      </c>
      <c r="G2336" s="166" t="s">
        <v>2524</v>
      </c>
      <c r="H2336" s="166" t="s">
        <v>2524</v>
      </c>
      <c r="I2336" s="166" t="s">
        <v>2524</v>
      </c>
      <c r="J2336" s="166" t="s">
        <v>2524</v>
      </c>
      <c r="K2336" s="166" t="s">
        <v>5361</v>
      </c>
      <c r="L2336" s="166" t="s">
        <v>2524</v>
      </c>
      <c r="M2336" s="166">
        <v>3004077</v>
      </c>
      <c r="N2336" s="166" t="str">
        <f>_xlfn.IFNA(VLOOKUP($C2336,'20201102 Property'!C:C,1,FALSE),"FR")</f>
        <v>Vervaldatum MX_A</v>
      </c>
    </row>
    <row r="2337" spans="1:14" x14ac:dyDescent="0.45">
      <c r="A2337" s="166" t="s">
        <v>5362</v>
      </c>
      <c r="B2337" s="166" t="s">
        <v>5362</v>
      </c>
      <c r="C2337" s="166" t="s">
        <v>7629</v>
      </c>
      <c r="D2337" s="166" t="s">
        <v>1357</v>
      </c>
      <c r="E2337" s="166" t="s">
        <v>2524</v>
      </c>
      <c r="F2337" s="166" t="s">
        <v>366</v>
      </c>
      <c r="G2337" s="166" t="s">
        <v>2524</v>
      </c>
      <c r="H2337" s="166" t="s">
        <v>2524</v>
      </c>
      <c r="I2337" s="166" t="s">
        <v>2524</v>
      </c>
      <c r="J2337" s="166" t="s">
        <v>2524</v>
      </c>
      <c r="K2337" s="166" t="s">
        <v>5362</v>
      </c>
      <c r="L2337" s="166" t="s">
        <v>2524</v>
      </c>
      <c r="M2337" s="166">
        <v>3206294</v>
      </c>
      <c r="N2337" s="166" t="str">
        <f>_xlfn.IFNA(VLOOKUP($C2337,'20201102 Property'!C:C,1,FALSE),"FR")</f>
        <v>Vervaldatum MX_B</v>
      </c>
    </row>
    <row r="2338" spans="1:14" x14ac:dyDescent="0.45">
      <c r="A2338" s="166" t="s">
        <v>5363</v>
      </c>
      <c r="B2338" s="166" t="s">
        <v>5363</v>
      </c>
      <c r="C2338" s="166" t="s">
        <v>7630</v>
      </c>
      <c r="D2338" s="166" t="s">
        <v>1357</v>
      </c>
      <c r="E2338" s="166" t="s">
        <v>2524</v>
      </c>
      <c r="F2338" s="166" t="s">
        <v>366</v>
      </c>
      <c r="G2338" s="166" t="s">
        <v>2524</v>
      </c>
      <c r="H2338" s="166" t="s">
        <v>2524</v>
      </c>
      <c r="I2338" s="166" t="s">
        <v>2524</v>
      </c>
      <c r="J2338" s="166" t="s">
        <v>2524</v>
      </c>
      <c r="K2338" s="166" t="s">
        <v>5363</v>
      </c>
      <c r="L2338" s="166" t="s">
        <v>2524</v>
      </c>
      <c r="M2338" s="166">
        <v>3206316</v>
      </c>
      <c r="N2338" s="166" t="str">
        <f>_xlfn.IFNA(VLOOKUP($C2338,'20201102 Property'!C:C,1,FALSE),"FR")</f>
        <v>vervaldatum MX_C</v>
      </c>
    </row>
    <row r="2339" spans="1:14" x14ac:dyDescent="0.45">
      <c r="A2339" s="166" t="s">
        <v>5364</v>
      </c>
      <c r="B2339" s="166" t="s">
        <v>5364</v>
      </c>
      <c r="C2339" s="166" t="s">
        <v>7631</v>
      </c>
      <c r="D2339" s="166" t="s">
        <v>1357</v>
      </c>
      <c r="E2339" s="166" t="s">
        <v>2524</v>
      </c>
      <c r="F2339" s="166" t="s">
        <v>366</v>
      </c>
      <c r="G2339" s="166" t="s">
        <v>2524</v>
      </c>
      <c r="H2339" s="166" t="s">
        <v>2524</v>
      </c>
      <c r="I2339" s="166" t="s">
        <v>2524</v>
      </c>
      <c r="J2339" s="166" t="s">
        <v>2524</v>
      </c>
      <c r="K2339" s="166" t="s">
        <v>5364</v>
      </c>
      <c r="L2339" s="166" t="s">
        <v>2524</v>
      </c>
      <c r="M2339" s="166">
        <v>3206360</v>
      </c>
      <c r="N2339" s="166" t="str">
        <f>_xlfn.IFNA(VLOOKUP($C2339,'20201102 Property'!C:C,1,FALSE),"FR")</f>
        <v>Vervaldatum MX_DQ</v>
      </c>
    </row>
    <row r="2340" spans="1:14" x14ac:dyDescent="0.45">
      <c r="A2340" s="166" t="s">
        <v>5365</v>
      </c>
      <c r="B2340" s="166" t="s">
        <v>5365</v>
      </c>
      <c r="C2340" s="166" t="s">
        <v>7632</v>
      </c>
      <c r="D2340" s="166" t="s">
        <v>1357</v>
      </c>
      <c r="E2340" s="166" t="s">
        <v>2524</v>
      </c>
      <c r="F2340" s="166" t="s">
        <v>366</v>
      </c>
      <c r="G2340" s="166" t="s">
        <v>2524</v>
      </c>
      <c r="H2340" s="166" t="s">
        <v>2524</v>
      </c>
      <c r="I2340" s="166" t="s">
        <v>2524</v>
      </c>
      <c r="J2340" s="166" t="s">
        <v>2524</v>
      </c>
      <c r="K2340" s="166" t="s">
        <v>5365</v>
      </c>
      <c r="L2340" s="166" t="s">
        <v>2524</v>
      </c>
      <c r="M2340" s="166">
        <v>3206337</v>
      </c>
      <c r="N2340" s="166" t="str">
        <f>_xlfn.IFNA(VLOOKUP($C2340,'20201102 Property'!C:C,1,FALSE),"FR")</f>
        <v>Vervaldatum MX_DR</v>
      </c>
    </row>
    <row r="2341" spans="1:14" x14ac:dyDescent="0.45">
      <c r="A2341" s="166" t="s">
        <v>8466</v>
      </c>
      <c r="B2341" s="166" t="s">
        <v>8466</v>
      </c>
      <c r="C2341" s="166" t="s">
        <v>8467</v>
      </c>
      <c r="D2341" s="166" t="s">
        <v>1357</v>
      </c>
      <c r="E2341" s="166" t="s">
        <v>2524</v>
      </c>
      <c r="F2341" s="166" t="s">
        <v>366</v>
      </c>
      <c r="G2341" s="166" t="s">
        <v>2524</v>
      </c>
      <c r="H2341" s="166" t="s">
        <v>2524</v>
      </c>
      <c r="I2341" s="166" t="s">
        <v>2524</v>
      </c>
      <c r="J2341" s="166" t="s">
        <v>2524</v>
      </c>
      <c r="K2341" s="166" t="s">
        <v>8466</v>
      </c>
      <c r="L2341" s="166" t="s">
        <v>2524</v>
      </c>
      <c r="M2341" s="166">
        <v>7271663</v>
      </c>
      <c r="N2341" s="166" t="str">
        <f>_xlfn.IFNA(VLOOKUP($C2341,'20201102 Property'!C:C,1,FALSE),"FR")</f>
        <v>Vervaldatum Reagens P1A</v>
      </c>
    </row>
    <row r="2342" spans="1:14" x14ac:dyDescent="0.45">
      <c r="A2342" s="166" t="s">
        <v>8468</v>
      </c>
      <c r="B2342" s="166" t="s">
        <v>8468</v>
      </c>
      <c r="C2342" s="166" t="s">
        <v>8469</v>
      </c>
      <c r="D2342" s="166" t="s">
        <v>1357</v>
      </c>
      <c r="E2342" s="166" t="s">
        <v>2524</v>
      </c>
      <c r="F2342" s="166" t="s">
        <v>366</v>
      </c>
      <c r="G2342" s="166" t="s">
        <v>2524</v>
      </c>
      <c r="H2342" s="166" t="s">
        <v>2524</v>
      </c>
      <c r="I2342" s="166" t="s">
        <v>2524</v>
      </c>
      <c r="J2342" s="166" t="s">
        <v>2524</v>
      </c>
      <c r="K2342" s="166" t="s">
        <v>8468</v>
      </c>
      <c r="L2342" s="166" t="s">
        <v>2524</v>
      </c>
      <c r="M2342" s="166">
        <v>7271672</v>
      </c>
      <c r="N2342" s="166" t="str">
        <f>_xlfn.IFNA(VLOOKUP($C2342,'20201102 Property'!C:C,1,FALSE),"FR")</f>
        <v>Vervaldatum Reagens P2B</v>
      </c>
    </row>
    <row r="2343" spans="1:14" x14ac:dyDescent="0.45">
      <c r="A2343" s="166" t="s">
        <v>8470</v>
      </c>
      <c r="B2343" s="166" t="s">
        <v>8470</v>
      </c>
      <c r="C2343" s="166" t="s">
        <v>8471</v>
      </c>
      <c r="D2343" s="166" t="s">
        <v>1357</v>
      </c>
      <c r="E2343" s="166" t="s">
        <v>2524</v>
      </c>
      <c r="F2343" s="166" t="s">
        <v>366</v>
      </c>
      <c r="G2343" s="166" t="s">
        <v>2524</v>
      </c>
      <c r="H2343" s="166" t="s">
        <v>2524</v>
      </c>
      <c r="I2343" s="166" t="s">
        <v>2524</v>
      </c>
      <c r="J2343" s="166" t="s">
        <v>2524</v>
      </c>
      <c r="K2343" s="166" t="s">
        <v>8470</v>
      </c>
      <c r="L2343" s="166" t="s">
        <v>2524</v>
      </c>
      <c r="M2343" s="166">
        <v>7271677</v>
      </c>
      <c r="N2343" s="166" t="str">
        <f>_xlfn.IFNA(VLOOKUP($C2343,'20201102 Property'!C:C,1,FALSE),"FR")</f>
        <v>Vervaldatum Reagens P3C</v>
      </c>
    </row>
    <row r="2344" spans="1:14" x14ac:dyDescent="0.45">
      <c r="A2344" s="166" t="s">
        <v>8472</v>
      </c>
      <c r="B2344" s="166" t="s">
        <v>8472</v>
      </c>
      <c r="C2344" s="166" t="s">
        <v>8473</v>
      </c>
      <c r="D2344" s="166" t="s">
        <v>1357</v>
      </c>
      <c r="E2344" s="166" t="s">
        <v>2524</v>
      </c>
      <c r="F2344" s="166" t="s">
        <v>366</v>
      </c>
      <c r="G2344" s="166" t="s">
        <v>2524</v>
      </c>
      <c r="H2344" s="166" t="s">
        <v>2524</v>
      </c>
      <c r="I2344" s="166" t="s">
        <v>2524</v>
      </c>
      <c r="J2344" s="166" t="s">
        <v>2524</v>
      </c>
      <c r="K2344" s="166" t="s">
        <v>8472</v>
      </c>
      <c r="L2344" s="166" t="s">
        <v>2524</v>
      </c>
      <c r="M2344" s="166">
        <v>7271689</v>
      </c>
      <c r="N2344" s="166" t="str">
        <f>_xlfn.IFNA(VLOOKUP($C2344,'20201102 Property'!C:C,1,FALSE),"FR")</f>
        <v>Vervaldatum Reagens P4DRBS</v>
      </c>
    </row>
    <row r="2345" spans="1:14" x14ac:dyDescent="0.45">
      <c r="A2345" s="166" t="s">
        <v>8474</v>
      </c>
      <c r="B2345" s="166" t="s">
        <v>8474</v>
      </c>
      <c r="C2345" s="166" t="s">
        <v>8475</v>
      </c>
      <c r="D2345" s="166" t="s">
        <v>1357</v>
      </c>
      <c r="E2345" s="166" t="s">
        <v>2524</v>
      </c>
      <c r="F2345" s="166" t="s">
        <v>366</v>
      </c>
      <c r="G2345" s="166" t="s">
        <v>2524</v>
      </c>
      <c r="H2345" s="166" t="s">
        <v>2524</v>
      </c>
      <c r="I2345" s="166" t="s">
        <v>2524</v>
      </c>
      <c r="J2345" s="166" t="s">
        <v>2524</v>
      </c>
      <c r="K2345" s="166" t="s">
        <v>8474</v>
      </c>
      <c r="L2345" s="166" t="s">
        <v>2524</v>
      </c>
      <c r="M2345" s="166">
        <v>7271700</v>
      </c>
      <c r="N2345" s="166" t="str">
        <f>_xlfn.IFNA(VLOOKUP($C2345,'20201102 Property'!C:C,1,FALSE),"FR")</f>
        <v>Vervaldatum Reagens P5DRBL</v>
      </c>
    </row>
    <row r="2346" spans="1:14" x14ac:dyDescent="0.45">
      <c r="A2346" s="166" t="s">
        <v>8476</v>
      </c>
      <c r="B2346" s="166" t="s">
        <v>8476</v>
      </c>
      <c r="C2346" s="166" t="s">
        <v>8477</v>
      </c>
      <c r="D2346" s="166" t="s">
        <v>1357</v>
      </c>
      <c r="E2346" s="166" t="s">
        <v>2524</v>
      </c>
      <c r="F2346" s="166" t="s">
        <v>366</v>
      </c>
      <c r="G2346" s="166" t="s">
        <v>2524</v>
      </c>
      <c r="H2346" s="166" t="s">
        <v>2524</v>
      </c>
      <c r="I2346" s="166" t="s">
        <v>2524</v>
      </c>
      <c r="J2346" s="166" t="s">
        <v>2524</v>
      </c>
      <c r="K2346" s="166" t="s">
        <v>8476</v>
      </c>
      <c r="L2346" s="166" t="s">
        <v>2524</v>
      </c>
      <c r="M2346" s="166">
        <v>7271708</v>
      </c>
      <c r="N2346" s="166" t="str">
        <f>_xlfn.IFNA(VLOOKUP($C2346,'20201102 Property'!C:C,1,FALSE),"FR")</f>
        <v>Vervaldatum Reagens P6DQB1</v>
      </c>
    </row>
    <row r="2347" spans="1:14" x14ac:dyDescent="0.45">
      <c r="A2347" s="166" t="s">
        <v>8478</v>
      </c>
      <c r="B2347" s="166" t="s">
        <v>8478</v>
      </c>
      <c r="C2347" s="166" t="s">
        <v>8479</v>
      </c>
      <c r="D2347" s="166" t="s">
        <v>1357</v>
      </c>
      <c r="E2347" s="166" t="s">
        <v>2524</v>
      </c>
      <c r="F2347" s="166" t="s">
        <v>366</v>
      </c>
      <c r="G2347" s="166" t="s">
        <v>2524</v>
      </c>
      <c r="H2347" s="166" t="s">
        <v>2524</v>
      </c>
      <c r="I2347" s="166" t="s">
        <v>2524</v>
      </c>
      <c r="J2347" s="166" t="s">
        <v>2524</v>
      </c>
      <c r="K2347" s="166" t="s">
        <v>8478</v>
      </c>
      <c r="L2347" s="166" t="s">
        <v>2524</v>
      </c>
      <c r="M2347" s="166">
        <v>7271714</v>
      </c>
      <c r="N2347" s="166" t="str">
        <f>_xlfn.IFNA(VLOOKUP($C2347,'20201102 Property'!C:C,1,FALSE),"FR")</f>
        <v>Vervaldatum Reagens P7DPB1</v>
      </c>
    </row>
    <row r="2348" spans="1:14" x14ac:dyDescent="0.45">
      <c r="A2348" s="166" t="s">
        <v>8480</v>
      </c>
      <c r="B2348" s="166" t="s">
        <v>8480</v>
      </c>
      <c r="C2348" s="166" t="s">
        <v>8481</v>
      </c>
      <c r="D2348" s="166" t="s">
        <v>1357</v>
      </c>
      <c r="E2348" s="166" t="s">
        <v>2524</v>
      </c>
      <c r="F2348" s="166" t="s">
        <v>366</v>
      </c>
      <c r="G2348" s="166" t="s">
        <v>2524</v>
      </c>
      <c r="H2348" s="166" t="s">
        <v>2524</v>
      </c>
      <c r="I2348" s="166" t="s">
        <v>2524</v>
      </c>
      <c r="J2348" s="166" t="s">
        <v>2524</v>
      </c>
      <c r="K2348" s="166" t="s">
        <v>8480</v>
      </c>
      <c r="L2348" s="166" t="s">
        <v>2524</v>
      </c>
      <c r="M2348" s="166">
        <v>7271724</v>
      </c>
      <c r="N2348" s="166" t="str">
        <f>_xlfn.IFNA(VLOOKUP($C2348,'20201102 Property'!C:C,1,FALSE),"FR")</f>
        <v>Vervaldatum Reagens P8DPA1</v>
      </c>
    </row>
    <row r="2349" spans="1:14" x14ac:dyDescent="0.45">
      <c r="A2349" s="166" t="s">
        <v>8482</v>
      </c>
      <c r="B2349" s="166" t="s">
        <v>8482</v>
      </c>
      <c r="C2349" s="166" t="s">
        <v>8483</v>
      </c>
      <c r="D2349" s="166" t="s">
        <v>1357</v>
      </c>
      <c r="E2349" s="166" t="s">
        <v>2524</v>
      </c>
      <c r="F2349" s="166" t="s">
        <v>366</v>
      </c>
      <c r="G2349" s="166" t="s">
        <v>2524</v>
      </c>
      <c r="H2349" s="166" t="s">
        <v>2524</v>
      </c>
      <c r="I2349" s="166" t="s">
        <v>2524</v>
      </c>
      <c r="J2349" s="166" t="s">
        <v>2524</v>
      </c>
      <c r="K2349" s="166" t="s">
        <v>8482</v>
      </c>
      <c r="L2349" s="166" t="s">
        <v>2524</v>
      </c>
      <c r="M2349" s="166">
        <v>7271735</v>
      </c>
      <c r="N2349" s="166" t="str">
        <f>_xlfn.IFNA(VLOOKUP($C2349,'20201102 Property'!C:C,1,FALSE),"FR")</f>
        <v>Vervaldatum Reagens P9DQA1</v>
      </c>
    </row>
    <row r="2350" spans="1:14" x14ac:dyDescent="0.45">
      <c r="A2350" s="166" t="s">
        <v>8676</v>
      </c>
      <c r="B2350" s="166" t="s">
        <v>8676</v>
      </c>
      <c r="C2350" s="166" t="s">
        <v>8799</v>
      </c>
      <c r="D2350" s="166" t="s">
        <v>1357</v>
      </c>
      <c r="E2350" s="166" t="s">
        <v>2524</v>
      </c>
      <c r="F2350" s="166" t="s">
        <v>366</v>
      </c>
      <c r="G2350" s="166" t="s">
        <v>2524</v>
      </c>
      <c r="H2350" s="166" t="s">
        <v>2524</v>
      </c>
      <c r="I2350" s="166" t="s">
        <v>2524</v>
      </c>
      <c r="J2350" s="166" t="s">
        <v>2524</v>
      </c>
      <c r="K2350" s="166" t="s">
        <v>8676</v>
      </c>
      <c r="L2350" s="166" t="s">
        <v>2524</v>
      </c>
      <c r="M2350" s="166">
        <v>7975627</v>
      </c>
      <c r="N2350" s="166" t="str">
        <f>_xlfn.IFNA(VLOOKUP($C2350,'20201102 Property'!C:C,1,FALSE),"FR")</f>
        <v>Vervaldatum Reagens PhiX</v>
      </c>
    </row>
    <row r="2351" spans="1:14" x14ac:dyDescent="0.45">
      <c r="A2351" s="166" t="s">
        <v>8484</v>
      </c>
      <c r="B2351" s="166" t="s">
        <v>8484</v>
      </c>
      <c r="C2351" s="166" t="s">
        <v>8485</v>
      </c>
      <c r="D2351" s="166" t="s">
        <v>1357</v>
      </c>
      <c r="E2351" s="166" t="s">
        <v>2524</v>
      </c>
      <c r="F2351" s="166" t="s">
        <v>366</v>
      </c>
      <c r="G2351" s="166" t="s">
        <v>2524</v>
      </c>
      <c r="H2351" s="166" t="s">
        <v>2524</v>
      </c>
      <c r="I2351" s="166" t="s">
        <v>2524</v>
      </c>
      <c r="J2351" s="166" t="s">
        <v>2524</v>
      </c>
      <c r="K2351" s="166" t="s">
        <v>8484</v>
      </c>
      <c r="L2351" s="166" t="s">
        <v>2524</v>
      </c>
      <c r="M2351" s="166">
        <v>7405816</v>
      </c>
      <c r="N2351" s="166" t="str">
        <f>_xlfn.IFNA(VLOOKUP($C2351,'20201102 Property'!C:C,1,FALSE),"FR")</f>
        <v>Vervaldatum Reagens Pico Green</v>
      </c>
    </row>
    <row r="2352" spans="1:14" x14ac:dyDescent="0.45">
      <c r="A2352" s="166" t="s">
        <v>8486</v>
      </c>
      <c r="B2352" s="166" t="s">
        <v>8486</v>
      </c>
      <c r="C2352" s="166" t="s">
        <v>8487</v>
      </c>
      <c r="D2352" s="166" t="s">
        <v>1357</v>
      </c>
      <c r="E2352" s="166" t="s">
        <v>2524</v>
      </c>
      <c r="F2352" s="166" t="s">
        <v>366</v>
      </c>
      <c r="G2352" s="166" t="s">
        <v>2524</v>
      </c>
      <c r="H2352" s="166" t="s">
        <v>2524</v>
      </c>
      <c r="I2352" s="166" t="s">
        <v>2524</v>
      </c>
      <c r="J2352" s="166" t="s">
        <v>2524</v>
      </c>
      <c r="K2352" s="166" t="s">
        <v>8486</v>
      </c>
      <c r="L2352" s="166" t="s">
        <v>2524</v>
      </c>
      <c r="M2352" s="166">
        <v>7405851</v>
      </c>
      <c r="N2352" s="166" t="str">
        <f>_xlfn.IFNA(VLOOKUP($C2352,'20201102 Property'!C:C,1,FALSE),"FR")</f>
        <v>Vervaldatum Reagens Pippin buffer</v>
      </c>
    </row>
    <row r="2353" spans="1:14" x14ac:dyDescent="0.45">
      <c r="A2353" s="166" t="s">
        <v>8488</v>
      </c>
      <c r="B2353" s="166" t="s">
        <v>8489</v>
      </c>
      <c r="C2353" s="166" t="s">
        <v>8490</v>
      </c>
      <c r="D2353" s="166" t="s">
        <v>1357</v>
      </c>
      <c r="E2353" s="166" t="s">
        <v>2524</v>
      </c>
      <c r="F2353" s="166" t="s">
        <v>366</v>
      </c>
      <c r="G2353" s="166" t="s">
        <v>2524</v>
      </c>
      <c r="H2353" s="166" t="s">
        <v>2524</v>
      </c>
      <c r="I2353" s="166" t="s">
        <v>2524</v>
      </c>
      <c r="J2353" s="166" t="s">
        <v>2524</v>
      </c>
      <c r="K2353" s="166" t="s">
        <v>8488</v>
      </c>
      <c r="L2353" s="166" t="s">
        <v>2524</v>
      </c>
      <c r="M2353" s="166">
        <v>7405865</v>
      </c>
      <c r="N2353" s="166" t="str">
        <f>_xlfn.IFNA(VLOOKUP($C2353,'20201102 Property'!C:C,1,FALSE),"FR")</f>
        <v>Vervaldatum Reagens Pippin cassette</v>
      </c>
    </row>
    <row r="2354" spans="1:14" x14ac:dyDescent="0.45">
      <c r="A2354" s="166" t="s">
        <v>8491</v>
      </c>
      <c r="B2354" s="166" t="s">
        <v>8491</v>
      </c>
      <c r="C2354" s="166" t="s">
        <v>8492</v>
      </c>
      <c r="D2354" s="166" t="s">
        <v>1357</v>
      </c>
      <c r="E2354" s="166" t="s">
        <v>2524</v>
      </c>
      <c r="F2354" s="166" t="s">
        <v>366</v>
      </c>
      <c r="G2354" s="166" t="s">
        <v>2524</v>
      </c>
      <c r="H2354" s="166" t="s">
        <v>2524</v>
      </c>
      <c r="I2354" s="166" t="s">
        <v>2524</v>
      </c>
      <c r="J2354" s="166" t="s">
        <v>2524</v>
      </c>
      <c r="K2354" s="166" t="s">
        <v>8491</v>
      </c>
      <c r="L2354" s="166" t="s">
        <v>2524</v>
      </c>
      <c r="M2354" s="166">
        <v>7405858</v>
      </c>
      <c r="N2354" s="166" t="str">
        <f>_xlfn.IFNA(VLOOKUP($C2354,'20201102 Property'!C:C,1,FALSE),"FR")</f>
        <v>Vervaldatum Reagens Pippin mastermix</v>
      </c>
    </row>
    <row r="2355" spans="1:14" x14ac:dyDescent="0.45">
      <c r="A2355" s="166" t="s">
        <v>5366</v>
      </c>
      <c r="B2355" s="166" t="s">
        <v>5366</v>
      </c>
      <c r="C2355" s="166" t="s">
        <v>7633</v>
      </c>
      <c r="D2355" s="166" t="s">
        <v>1357</v>
      </c>
      <c r="E2355" s="166" t="s">
        <v>2524</v>
      </c>
      <c r="F2355" s="166" t="s">
        <v>366</v>
      </c>
      <c r="G2355" s="166" t="s">
        <v>2524</v>
      </c>
      <c r="H2355" s="166" t="s">
        <v>2524</v>
      </c>
      <c r="I2355" s="166" t="s">
        <v>2524</v>
      </c>
      <c r="J2355" s="166" t="s">
        <v>2524</v>
      </c>
      <c r="K2355" s="166" t="s">
        <v>5366</v>
      </c>
      <c r="L2355" s="166" t="s">
        <v>2524</v>
      </c>
      <c r="M2355" s="166">
        <v>3433081</v>
      </c>
      <c r="N2355" s="166" t="str">
        <f>_xlfn.IFNA(VLOOKUP($C2355,'20201102 Property'!C:C,1,FALSE),"FR")</f>
        <v>Vervaldatum Reagens POP7</v>
      </c>
    </row>
    <row r="2356" spans="1:14" x14ac:dyDescent="0.45">
      <c r="A2356" s="166" t="s">
        <v>5367</v>
      </c>
      <c r="B2356" s="166" t="s">
        <v>5367</v>
      </c>
      <c r="C2356" s="166" t="s">
        <v>7634</v>
      </c>
      <c r="D2356" s="166" t="s">
        <v>1357</v>
      </c>
      <c r="E2356" s="166" t="s">
        <v>2524</v>
      </c>
      <c r="F2356" s="166" t="s">
        <v>366</v>
      </c>
      <c r="G2356" s="166" t="s">
        <v>2524</v>
      </c>
      <c r="H2356" s="166" t="s">
        <v>2524</v>
      </c>
      <c r="I2356" s="166" t="s">
        <v>2524</v>
      </c>
      <c r="J2356" s="166" t="s">
        <v>2524</v>
      </c>
      <c r="K2356" s="166" t="s">
        <v>5367</v>
      </c>
      <c r="L2356" s="166" t="s">
        <v>2524</v>
      </c>
      <c r="M2356" s="166">
        <v>3427900</v>
      </c>
      <c r="N2356" s="166" t="str">
        <f>_xlfn.IFNA(VLOOKUP($C2356,'20201102 Property'!C:C,1,FALSE),"FR")</f>
        <v>Vervaldatum Reagens PSL</v>
      </c>
    </row>
    <row r="2357" spans="1:14" x14ac:dyDescent="0.45">
      <c r="A2357" s="166" t="s">
        <v>8493</v>
      </c>
      <c r="B2357" s="166" t="s">
        <v>8493</v>
      </c>
      <c r="C2357" s="166" t="s">
        <v>8494</v>
      </c>
      <c r="D2357" s="166" t="s">
        <v>1357</v>
      </c>
      <c r="E2357" s="166" t="s">
        <v>2524</v>
      </c>
      <c r="F2357" s="166" t="s">
        <v>366</v>
      </c>
      <c r="G2357" s="166" t="s">
        <v>2524</v>
      </c>
      <c r="H2357" s="166" t="s">
        <v>2524</v>
      </c>
      <c r="I2357" s="166" t="s">
        <v>2524</v>
      </c>
      <c r="J2357" s="166" t="s">
        <v>2524</v>
      </c>
      <c r="K2357" s="166" t="s">
        <v>8493</v>
      </c>
      <c r="L2357" s="166" t="s">
        <v>2524</v>
      </c>
      <c r="M2357" s="166">
        <v>7405835</v>
      </c>
      <c r="N2357" s="166" t="str">
        <f>_xlfn.IFNA(VLOOKUP($C2357,'20201102 Property'!C:C,1,FALSE),"FR")</f>
        <v>Vervaldatum Reagens QUBIT buffer</v>
      </c>
    </row>
    <row r="2358" spans="1:14" x14ac:dyDescent="0.45">
      <c r="A2358" s="166" t="s">
        <v>8495</v>
      </c>
      <c r="B2358" s="166" t="s">
        <v>8495</v>
      </c>
      <c r="C2358" s="166" t="s">
        <v>8496</v>
      </c>
      <c r="D2358" s="166" t="s">
        <v>1357</v>
      </c>
      <c r="E2358" s="166" t="s">
        <v>2524</v>
      </c>
      <c r="F2358" s="166" t="s">
        <v>366</v>
      </c>
      <c r="G2358" s="166" t="s">
        <v>2524</v>
      </c>
      <c r="H2358" s="166" t="s">
        <v>2524</v>
      </c>
      <c r="I2358" s="166" t="s">
        <v>2524</v>
      </c>
      <c r="J2358" s="166" t="s">
        <v>2524</v>
      </c>
      <c r="K2358" s="166" t="s">
        <v>8495</v>
      </c>
      <c r="L2358" s="166" t="s">
        <v>2524</v>
      </c>
      <c r="M2358" s="166">
        <v>7405841</v>
      </c>
      <c r="N2358" s="166" t="str">
        <f>_xlfn.IFNA(VLOOKUP($C2358,'20201102 Property'!C:C,1,FALSE),"FR")</f>
        <v>Vervaldatum Reagens QUBIT standaard 1</v>
      </c>
    </row>
    <row r="2359" spans="1:14" x14ac:dyDescent="0.45">
      <c r="A2359" s="166" t="s">
        <v>8497</v>
      </c>
      <c r="B2359" s="166" t="s">
        <v>8497</v>
      </c>
      <c r="C2359" s="166" t="s">
        <v>8498</v>
      </c>
      <c r="D2359" s="166" t="s">
        <v>1357</v>
      </c>
      <c r="E2359" s="166" t="s">
        <v>2524</v>
      </c>
      <c r="F2359" s="166" t="s">
        <v>366</v>
      </c>
      <c r="G2359" s="166" t="s">
        <v>2524</v>
      </c>
      <c r="H2359" s="166" t="s">
        <v>2524</v>
      </c>
      <c r="I2359" s="166" t="s">
        <v>2524</v>
      </c>
      <c r="J2359" s="166" t="s">
        <v>2524</v>
      </c>
      <c r="K2359" s="166" t="s">
        <v>8497</v>
      </c>
      <c r="L2359" s="166" t="s">
        <v>2524</v>
      </c>
      <c r="M2359" s="166">
        <v>7405846</v>
      </c>
      <c r="N2359" s="166" t="str">
        <f>_xlfn.IFNA(VLOOKUP($C2359,'20201102 Property'!C:C,1,FALSE),"FR")</f>
        <v>Vervaldatum Reagens QUBIT standaard 2</v>
      </c>
    </row>
    <row r="2360" spans="1:14" x14ac:dyDescent="0.45">
      <c r="A2360" s="166" t="s">
        <v>5368</v>
      </c>
      <c r="B2360" s="166" t="s">
        <v>5368</v>
      </c>
      <c r="C2360" s="166" t="s">
        <v>7635</v>
      </c>
      <c r="D2360" s="166" t="s">
        <v>1357</v>
      </c>
      <c r="E2360" s="166" t="s">
        <v>2524</v>
      </c>
      <c r="F2360" s="166" t="s">
        <v>366</v>
      </c>
      <c r="G2360" s="166" t="s">
        <v>2524</v>
      </c>
      <c r="H2360" s="166" t="s">
        <v>2524</v>
      </c>
      <c r="I2360" s="166" t="s">
        <v>2524</v>
      </c>
      <c r="J2360" s="166" t="s">
        <v>2524</v>
      </c>
      <c r="K2360" s="166" t="s">
        <v>5368</v>
      </c>
      <c r="L2360" s="166" t="s">
        <v>2524</v>
      </c>
      <c r="M2360" s="166">
        <v>3433065</v>
      </c>
      <c r="N2360" s="166" t="str">
        <f>_xlfn.IFNA(VLOOKUP($C2360,'20201102 Property'!C:C,1,FALSE),"FR")</f>
        <v>Vervaldatum Reagens RUNB</v>
      </c>
    </row>
    <row r="2361" spans="1:14" x14ac:dyDescent="0.45">
      <c r="A2361" s="166" t="s">
        <v>5369</v>
      </c>
      <c r="B2361" s="166" t="s">
        <v>5369</v>
      </c>
      <c r="C2361" s="166" t="s">
        <v>7636</v>
      </c>
      <c r="D2361" s="166" t="s">
        <v>1357</v>
      </c>
      <c r="E2361" s="166" t="s">
        <v>2524</v>
      </c>
      <c r="F2361" s="166" t="s">
        <v>366</v>
      </c>
      <c r="G2361" s="166" t="s">
        <v>2524</v>
      </c>
      <c r="H2361" s="166" t="s">
        <v>2524</v>
      </c>
      <c r="I2361" s="166" t="s">
        <v>2524</v>
      </c>
      <c r="J2361" s="166" t="s">
        <v>2524</v>
      </c>
      <c r="K2361" s="166" t="s">
        <v>5369</v>
      </c>
      <c r="L2361" s="166" t="s">
        <v>2524</v>
      </c>
      <c r="M2361" s="166">
        <v>3433029</v>
      </c>
      <c r="N2361" s="166" t="str">
        <f>_xlfn.IFNA(VLOOKUP($C2361,'20201102 Property'!C:C,1,FALSE),"FR")</f>
        <v>Vervaldatum Reagens SAM</v>
      </c>
    </row>
    <row r="2362" spans="1:14" x14ac:dyDescent="0.45">
      <c r="A2362" s="166" t="s">
        <v>5370</v>
      </c>
      <c r="B2362" s="166" t="s">
        <v>5215</v>
      </c>
      <c r="C2362" s="166" t="s">
        <v>7637</v>
      </c>
      <c r="D2362" s="166" t="s">
        <v>1357</v>
      </c>
      <c r="E2362" s="166" t="s">
        <v>2524</v>
      </c>
      <c r="F2362" s="166" t="s">
        <v>366</v>
      </c>
      <c r="G2362" s="166" t="s">
        <v>2524</v>
      </c>
      <c r="H2362" s="166" t="s">
        <v>2524</v>
      </c>
      <c r="I2362" s="166" t="s">
        <v>2524</v>
      </c>
      <c r="J2362" s="166" t="s">
        <v>2524</v>
      </c>
      <c r="K2362" s="166" t="s">
        <v>5370</v>
      </c>
      <c r="L2362" s="166" t="s">
        <v>2524</v>
      </c>
      <c r="M2362" s="166">
        <v>3527551</v>
      </c>
      <c r="N2362" s="166" t="str">
        <f>_xlfn.IFNA(VLOOKUP($C2362,'20201102 Property'!C:C,1,FALSE),"FR")</f>
        <v>Vervaldatum Reagens STV</v>
      </c>
    </row>
    <row r="2363" spans="1:14" x14ac:dyDescent="0.45">
      <c r="A2363" s="166" t="s">
        <v>7831</v>
      </c>
      <c r="B2363" s="166" t="s">
        <v>7831</v>
      </c>
      <c r="C2363" s="166" t="s">
        <v>7832</v>
      </c>
      <c r="D2363" s="166" t="s">
        <v>1357</v>
      </c>
      <c r="E2363" s="166" t="s">
        <v>2524</v>
      </c>
      <c r="F2363" s="166" t="s">
        <v>366</v>
      </c>
      <c r="G2363" s="166" t="s">
        <v>2524</v>
      </c>
      <c r="H2363" s="166" t="s">
        <v>2524</v>
      </c>
      <c r="I2363" s="166" t="s">
        <v>2524</v>
      </c>
      <c r="J2363" s="166" t="s">
        <v>2524</v>
      </c>
      <c r="K2363" s="166" t="s">
        <v>7831</v>
      </c>
      <c r="L2363" s="166" t="s">
        <v>2524</v>
      </c>
      <c r="M2363" s="166">
        <v>5186951</v>
      </c>
      <c r="N2363" s="166" t="str">
        <f>_xlfn.IFNA(VLOOKUP($C2363,'20201102 Property'!C:C,1,FALSE),"FR")</f>
        <v>Vervaldatum Reagens SSO_TAQ</v>
      </c>
    </row>
    <row r="2364" spans="1:14" x14ac:dyDescent="0.45">
      <c r="A2364" s="166" t="s">
        <v>8677</v>
      </c>
      <c r="B2364" s="166" t="s">
        <v>8499</v>
      </c>
      <c r="C2364" s="166" t="s">
        <v>8500</v>
      </c>
      <c r="D2364" s="166" t="s">
        <v>1357</v>
      </c>
      <c r="E2364" s="166" t="s">
        <v>2524</v>
      </c>
      <c r="F2364" s="166" t="s">
        <v>366</v>
      </c>
      <c r="G2364" s="166" t="s">
        <v>2524</v>
      </c>
      <c r="H2364" s="166" t="s">
        <v>2524</v>
      </c>
      <c r="I2364" s="166" t="s">
        <v>2524</v>
      </c>
      <c r="J2364" s="166" t="s">
        <v>2524</v>
      </c>
      <c r="K2364" s="166" t="s">
        <v>8677</v>
      </c>
      <c r="L2364" s="166" t="s">
        <v>2524</v>
      </c>
      <c r="M2364" s="166">
        <v>7405810</v>
      </c>
      <c r="N2364" s="166" t="str">
        <f>_xlfn.IFNA(VLOOKUP($C2364,'20201102 Property'!C:C,1,FALSE),"FR")</f>
        <v>Vervaldatum Reagens TRIS EDTA</v>
      </c>
    </row>
    <row r="2365" spans="1:14" x14ac:dyDescent="0.45">
      <c r="A2365" s="166" t="s">
        <v>8501</v>
      </c>
      <c r="B2365" s="166" t="s">
        <v>8502</v>
      </c>
      <c r="C2365" s="166" t="s">
        <v>8503</v>
      </c>
      <c r="D2365" s="166" t="s">
        <v>1357</v>
      </c>
      <c r="E2365" s="166" t="s">
        <v>2524</v>
      </c>
      <c r="F2365" s="166" t="s">
        <v>366</v>
      </c>
      <c r="G2365" s="166" t="s">
        <v>2524</v>
      </c>
      <c r="H2365" s="166" t="s">
        <v>2524</v>
      </c>
      <c r="I2365" s="166" t="s">
        <v>2524</v>
      </c>
      <c r="J2365" s="166" t="s">
        <v>2524</v>
      </c>
      <c r="K2365" s="166" t="s">
        <v>8501</v>
      </c>
      <c r="L2365" s="166" t="s">
        <v>2524</v>
      </c>
      <c r="M2365" s="166">
        <v>7405821</v>
      </c>
      <c r="N2365" s="166" t="str">
        <f>_xlfn.IFNA(VLOOKUP($C2365,'20201102 Property'!C:C,1,FALSE),"FR")</f>
        <v>Vervaldatum Reagens TRIS HCl</v>
      </c>
    </row>
    <row r="2366" spans="1:14" hidden="1" x14ac:dyDescent="0.45">
      <c r="A2366" s="166" t="s">
        <v>2146</v>
      </c>
      <c r="B2366" s="166" t="s">
        <v>2146</v>
      </c>
      <c r="C2366" s="166" t="s">
        <v>5371</v>
      </c>
      <c r="D2366" s="166" t="s">
        <v>185</v>
      </c>
      <c r="E2366" s="166" t="s">
        <v>2524</v>
      </c>
      <c r="F2366" s="166" t="s">
        <v>2798</v>
      </c>
      <c r="G2366" s="166" t="s">
        <v>5449</v>
      </c>
      <c r="H2366" s="166" t="s">
        <v>8851</v>
      </c>
      <c r="I2366" s="166" t="s">
        <v>2524</v>
      </c>
      <c r="J2366" s="166" t="s">
        <v>3080</v>
      </c>
      <c r="K2366" s="166" t="s">
        <v>2146</v>
      </c>
      <c r="L2366" s="166" t="s">
        <v>2524</v>
      </c>
      <c r="M2366" s="166">
        <v>142551</v>
      </c>
      <c r="N2366" s="166" t="str">
        <f>_xlfn.IFNA(VLOOKUP($C2366,'20201102 Property'!C:C,1,FALSE),"FR")</f>
        <v>FR</v>
      </c>
    </row>
    <row r="2367" spans="1:14" x14ac:dyDescent="0.45">
      <c r="A2367" s="166" t="s">
        <v>3077</v>
      </c>
      <c r="B2367" s="166" t="s">
        <v>7639</v>
      </c>
      <c r="C2367" s="166" t="s">
        <v>3078</v>
      </c>
      <c r="D2367" s="166" t="s">
        <v>185</v>
      </c>
      <c r="E2367" s="166" t="s">
        <v>2524</v>
      </c>
      <c r="F2367" s="166" t="s">
        <v>2798</v>
      </c>
      <c r="G2367" s="166" t="s">
        <v>5449</v>
      </c>
      <c r="H2367" s="166" t="s">
        <v>2524</v>
      </c>
      <c r="I2367" s="166" t="s">
        <v>2524</v>
      </c>
      <c r="J2367" s="166" t="s">
        <v>3079</v>
      </c>
      <c r="K2367" s="166" t="s">
        <v>3076</v>
      </c>
      <c r="L2367" s="166" t="s">
        <v>2524</v>
      </c>
      <c r="M2367" s="166">
        <v>142564</v>
      </c>
      <c r="N2367" s="166" t="str">
        <f>_xlfn.IFNA(VLOOKUP($C2367,'20201102 Property'!C:C,1,FALSE),"FR")</f>
        <v>Vw bepaling</v>
      </c>
    </row>
    <row r="2368" spans="1:14" x14ac:dyDescent="0.45">
      <c r="A2368" s="166" t="s">
        <v>5372</v>
      </c>
      <c r="B2368" s="166" t="s">
        <v>7640</v>
      </c>
      <c r="C2368" s="166" t="s">
        <v>7833</v>
      </c>
      <c r="D2368" s="166" t="s">
        <v>1357</v>
      </c>
      <c r="E2368" s="166" t="s">
        <v>2524</v>
      </c>
      <c r="F2368" s="166" t="s">
        <v>366</v>
      </c>
      <c r="G2368" s="166" t="s">
        <v>2524</v>
      </c>
      <c r="H2368" s="166" t="s">
        <v>2524</v>
      </c>
      <c r="I2368" s="166" t="s">
        <v>2524</v>
      </c>
      <c r="J2368" s="166" t="s">
        <v>8525</v>
      </c>
      <c r="K2368" s="166" t="s">
        <v>5372</v>
      </c>
      <c r="L2368" s="166" t="s">
        <v>2524</v>
      </c>
      <c r="M2368" s="166">
        <v>131660</v>
      </c>
      <c r="N2368" s="166" t="str">
        <f>_xlfn.IFNA(VLOOKUP($C2368,'20201102 Property'!C:C,1,FALSE),"FR")</f>
        <v>Flag voor wadiana om NI resultaten op te sporen</v>
      </c>
    </row>
    <row r="2369" spans="1:14" x14ac:dyDescent="0.45">
      <c r="A2369" s="166" t="s">
        <v>5373</v>
      </c>
      <c r="B2369" s="166" t="s">
        <v>5373</v>
      </c>
      <c r="C2369" s="166" t="s">
        <v>7641</v>
      </c>
      <c r="D2369" s="166" t="s">
        <v>1357</v>
      </c>
      <c r="E2369" s="166" t="s">
        <v>2524</v>
      </c>
      <c r="F2369" s="166" t="s">
        <v>366</v>
      </c>
      <c r="G2369" s="166" t="s">
        <v>2524</v>
      </c>
      <c r="H2369" s="166" t="s">
        <v>2524</v>
      </c>
      <c r="I2369" s="166" t="s">
        <v>2524</v>
      </c>
      <c r="J2369" s="166" t="s">
        <v>2524</v>
      </c>
      <c r="K2369" s="166" t="s">
        <v>5373</v>
      </c>
      <c r="L2369" s="166" t="s">
        <v>2524</v>
      </c>
      <c r="M2369" s="166">
        <v>2685412</v>
      </c>
      <c r="N2369" s="166" t="str">
        <f>_xlfn.IFNA(VLOOKUP($C2369,'20201102 Property'!C:C,1,FALSE),"FR")</f>
        <v>WipeTest MQCP</v>
      </c>
    </row>
    <row r="2370" spans="1:14" hidden="1" x14ac:dyDescent="0.45">
      <c r="A2370" s="166" t="s">
        <v>2142</v>
      </c>
      <c r="B2370" s="166" t="s">
        <v>2142</v>
      </c>
      <c r="C2370" s="166" t="s">
        <v>5374</v>
      </c>
      <c r="D2370" s="166" t="s">
        <v>185</v>
      </c>
      <c r="E2370" s="166" t="s">
        <v>2524</v>
      </c>
      <c r="F2370" s="166" t="s">
        <v>2798</v>
      </c>
      <c r="G2370" s="166" t="s">
        <v>5449</v>
      </c>
      <c r="H2370" s="166" t="s">
        <v>8851</v>
      </c>
      <c r="I2370" s="166" t="s">
        <v>2524</v>
      </c>
      <c r="J2370" s="166" t="s">
        <v>3064</v>
      </c>
      <c r="K2370" s="166" t="s">
        <v>2142</v>
      </c>
      <c r="L2370" s="166" t="s">
        <v>2524</v>
      </c>
      <c r="M2370" s="166">
        <v>142427</v>
      </c>
      <c r="N2370" s="166" t="str">
        <f>_xlfn.IFNA(VLOOKUP($C2370,'20201102 Property'!C:C,1,FALSE),"FR")</f>
        <v>FR</v>
      </c>
    </row>
    <row r="2371" spans="1:14" x14ac:dyDescent="0.45">
      <c r="A2371" s="166" t="s">
        <v>3061</v>
      </c>
      <c r="B2371" s="166" t="s">
        <v>7643</v>
      </c>
      <c r="C2371" s="166" t="s">
        <v>3062</v>
      </c>
      <c r="D2371" s="166" t="s">
        <v>185</v>
      </c>
      <c r="E2371" s="166" t="s">
        <v>2524</v>
      </c>
      <c r="F2371" s="166" t="s">
        <v>2798</v>
      </c>
      <c r="G2371" s="166" t="s">
        <v>5449</v>
      </c>
      <c r="H2371" s="166" t="s">
        <v>2524</v>
      </c>
      <c r="I2371" s="166" t="s">
        <v>2524</v>
      </c>
      <c r="J2371" s="166" t="s">
        <v>3063</v>
      </c>
      <c r="K2371" s="166" t="s">
        <v>3061</v>
      </c>
      <c r="L2371" s="166" t="s">
        <v>2524</v>
      </c>
      <c r="M2371" s="166">
        <v>142440</v>
      </c>
      <c r="N2371" s="166" t="str">
        <f>_xlfn.IFNA(VLOOKUP($C2371,'20201102 Property'!C:C,1,FALSE),"FR")</f>
        <v>Wra bepaling</v>
      </c>
    </row>
    <row r="2372" spans="1:14" x14ac:dyDescent="0.45">
      <c r="A2372" s="166" t="s">
        <v>212</v>
      </c>
      <c r="B2372" s="166" t="s">
        <v>7644</v>
      </c>
      <c r="C2372" s="166" t="s">
        <v>1537</v>
      </c>
      <c r="D2372" s="166" t="s">
        <v>185</v>
      </c>
      <c r="E2372" s="166" t="s">
        <v>2524</v>
      </c>
      <c r="F2372" s="166" t="s">
        <v>2798</v>
      </c>
      <c r="G2372" s="166" t="s">
        <v>2524</v>
      </c>
      <c r="H2372" s="166" t="s">
        <v>8852</v>
      </c>
      <c r="I2372" s="166" t="s">
        <v>2524</v>
      </c>
      <c r="J2372" s="166" t="s">
        <v>1945</v>
      </c>
      <c r="K2372" s="166" t="s">
        <v>212</v>
      </c>
      <c r="L2372" s="166" t="s">
        <v>2524</v>
      </c>
      <c r="M2372" s="166">
        <v>3099730</v>
      </c>
      <c r="N2372" s="166" t="str">
        <f>_xlfn.IFNA(VLOOKUP($C2372,'20201102 Property'!C:C,1,FALSE),"FR")</f>
        <v>Wra genotype (Wright)</v>
      </c>
    </row>
    <row r="2373" spans="1:14" x14ac:dyDescent="0.45">
      <c r="A2373" s="166" t="s">
        <v>1461</v>
      </c>
      <c r="B2373" s="166" t="s">
        <v>7645</v>
      </c>
      <c r="C2373" s="166" t="s">
        <v>1538</v>
      </c>
      <c r="D2373" s="166" t="s">
        <v>185</v>
      </c>
      <c r="E2373" s="166" t="s">
        <v>2524</v>
      </c>
      <c r="F2373" s="166" t="s">
        <v>2798</v>
      </c>
      <c r="G2373" s="166" t="s">
        <v>2524</v>
      </c>
      <c r="H2373" s="166" t="s">
        <v>8852</v>
      </c>
      <c r="I2373" s="166" t="s">
        <v>2524</v>
      </c>
      <c r="J2373" s="166" t="s">
        <v>1946</v>
      </c>
      <c r="K2373" s="166" t="s">
        <v>1461</v>
      </c>
      <c r="L2373" s="166" t="s">
        <v>2524</v>
      </c>
      <c r="M2373" s="166">
        <v>3225598</v>
      </c>
      <c r="N2373" s="166" t="str">
        <f>_xlfn.IFNA(VLOOKUP($C2373,'20201102 Property'!C:C,1,FALSE),"FR")</f>
        <v>Wra conclusie fenotype (Wright)</v>
      </c>
    </row>
    <row r="2374" spans="1:14" hidden="1" x14ac:dyDescent="0.45">
      <c r="A2374" s="166" t="s">
        <v>2161</v>
      </c>
      <c r="B2374" s="166" t="s">
        <v>2161</v>
      </c>
      <c r="C2374" s="166" t="s">
        <v>5375</v>
      </c>
      <c r="D2374" s="166" t="s">
        <v>185</v>
      </c>
      <c r="E2374" s="166" t="s">
        <v>2524</v>
      </c>
      <c r="F2374" s="166" t="s">
        <v>2798</v>
      </c>
      <c r="G2374" s="166" t="s">
        <v>5449</v>
      </c>
      <c r="H2374" s="166" t="s">
        <v>8851</v>
      </c>
      <c r="I2374" s="166" t="s">
        <v>2524</v>
      </c>
      <c r="J2374" s="166" t="s">
        <v>3150</v>
      </c>
      <c r="K2374" s="166" t="s">
        <v>2161</v>
      </c>
      <c r="L2374" s="166" t="s">
        <v>2524</v>
      </c>
      <c r="M2374" s="166">
        <v>887817</v>
      </c>
      <c r="N2374" s="166" t="str">
        <f>_xlfn.IFNA(VLOOKUP($C2374,'20201102 Property'!C:C,1,FALSE),"FR")</f>
        <v>FR</v>
      </c>
    </row>
    <row r="2375" spans="1:14" x14ac:dyDescent="0.45">
      <c r="A2375" s="166" t="s">
        <v>3146</v>
      </c>
      <c r="B2375" s="166" t="s">
        <v>3147</v>
      </c>
      <c r="C2375" s="166" t="s">
        <v>3147</v>
      </c>
      <c r="D2375" s="166" t="s">
        <v>185</v>
      </c>
      <c r="E2375" s="166" t="s">
        <v>2524</v>
      </c>
      <c r="F2375" s="166" t="s">
        <v>2798</v>
      </c>
      <c r="G2375" s="166" t="s">
        <v>5449</v>
      </c>
      <c r="H2375" s="166" t="s">
        <v>2524</v>
      </c>
      <c r="I2375" s="166" t="s">
        <v>2524</v>
      </c>
      <c r="J2375" s="166" t="s">
        <v>3148</v>
      </c>
      <c r="K2375" s="166" t="s">
        <v>3146</v>
      </c>
      <c r="L2375" s="166" t="s">
        <v>2524</v>
      </c>
      <c r="M2375" s="166">
        <v>886890</v>
      </c>
      <c r="N2375" s="166" t="str">
        <f>_xlfn.IFNA(VLOOKUP($C2375,'20201102 Property'!C:C,1,FALSE),"FR")</f>
        <v>Wrb typering</v>
      </c>
    </row>
    <row r="2376" spans="1:14" x14ac:dyDescent="0.45">
      <c r="A2376" s="166" t="s">
        <v>213</v>
      </c>
      <c r="B2376" s="166" t="s">
        <v>7646</v>
      </c>
      <c r="C2376" s="166" t="s">
        <v>1539</v>
      </c>
      <c r="D2376" s="166" t="s">
        <v>185</v>
      </c>
      <c r="E2376" s="166" t="s">
        <v>2524</v>
      </c>
      <c r="F2376" s="166" t="s">
        <v>2798</v>
      </c>
      <c r="G2376" s="166" t="s">
        <v>2524</v>
      </c>
      <c r="H2376" s="166" t="s">
        <v>8852</v>
      </c>
      <c r="I2376" s="166" t="s">
        <v>2524</v>
      </c>
      <c r="J2376" s="166" t="s">
        <v>1947</v>
      </c>
      <c r="K2376" s="166" t="s">
        <v>213</v>
      </c>
      <c r="L2376" s="166" t="s">
        <v>2524</v>
      </c>
      <c r="M2376" s="166">
        <v>3099735</v>
      </c>
      <c r="N2376" s="166" t="str">
        <f>_xlfn.IFNA(VLOOKUP($C2376,'20201102 Property'!C:C,1,FALSE),"FR")</f>
        <v>Wrb genotype (Wright)</v>
      </c>
    </row>
    <row r="2377" spans="1:14" x14ac:dyDescent="0.45">
      <c r="A2377" s="166" t="s">
        <v>1462</v>
      </c>
      <c r="B2377" s="166" t="s">
        <v>7647</v>
      </c>
      <c r="C2377" s="166" t="s">
        <v>1540</v>
      </c>
      <c r="D2377" s="166" t="s">
        <v>185</v>
      </c>
      <c r="E2377" s="166" t="s">
        <v>2524</v>
      </c>
      <c r="F2377" s="166" t="s">
        <v>2798</v>
      </c>
      <c r="G2377" s="166" t="s">
        <v>2524</v>
      </c>
      <c r="H2377" s="166" t="s">
        <v>8852</v>
      </c>
      <c r="I2377" s="166" t="s">
        <v>2524</v>
      </c>
      <c r="J2377" s="166" t="s">
        <v>8553</v>
      </c>
      <c r="K2377" s="166" t="s">
        <v>1462</v>
      </c>
      <c r="L2377" s="166" t="s">
        <v>2524</v>
      </c>
      <c r="M2377" s="166">
        <v>3225608</v>
      </c>
      <c r="N2377" s="166" t="str">
        <f>_xlfn.IFNA(VLOOKUP($C2377,'20201102 Property'!C:C,1,FALSE),"FR")</f>
        <v>Wrb conclusie fenotype (Wright)</v>
      </c>
    </row>
    <row r="2378" spans="1:14" x14ac:dyDescent="0.45">
      <c r="A2378" s="166" t="s">
        <v>2872</v>
      </c>
      <c r="B2378" s="166" t="s">
        <v>7834</v>
      </c>
      <c r="C2378" s="166" t="s">
        <v>2873</v>
      </c>
      <c r="D2378" s="166" t="s">
        <v>185</v>
      </c>
      <c r="E2378" s="166" t="s">
        <v>2524</v>
      </c>
      <c r="F2378" s="166" t="s">
        <v>2798</v>
      </c>
      <c r="G2378" s="166" t="s">
        <v>5936</v>
      </c>
      <c r="H2378" s="166" t="s">
        <v>2524</v>
      </c>
      <c r="I2378" s="166" t="s">
        <v>2524</v>
      </c>
      <c r="J2378" s="166" t="s">
        <v>2874</v>
      </c>
      <c r="K2378" s="166" t="s">
        <v>2872</v>
      </c>
      <c r="L2378" s="166" t="s">
        <v>2524</v>
      </c>
      <c r="M2378" s="166">
        <v>131854</v>
      </c>
      <c r="N2378" s="166" t="str">
        <f>_xlfn.IFNA(VLOOKUP($C2378,'20201102 Property'!C:C,1,FALSE),"FR")</f>
        <v>Resusondergroepen_INT</v>
      </c>
    </row>
    <row r="2379" spans="1:14" x14ac:dyDescent="0.45">
      <c r="A2379" s="166" t="s">
        <v>3267</v>
      </c>
      <c r="B2379" s="166" t="s">
        <v>7648</v>
      </c>
      <c r="C2379" s="166" t="s">
        <v>3260</v>
      </c>
      <c r="D2379" s="166" t="s">
        <v>185</v>
      </c>
      <c r="E2379" s="166" t="s">
        <v>2524</v>
      </c>
      <c r="F2379" s="166" t="s">
        <v>2798</v>
      </c>
      <c r="G2379" s="166" t="s">
        <v>2524</v>
      </c>
      <c r="H2379" s="166" t="s">
        <v>2524</v>
      </c>
      <c r="I2379" s="166" t="s">
        <v>2524</v>
      </c>
      <c r="J2379" s="166" t="s">
        <v>8526</v>
      </c>
      <c r="K2379" s="166" t="s">
        <v>3267</v>
      </c>
      <c r="L2379" s="166" t="s">
        <v>2524</v>
      </c>
      <c r="M2379" s="166">
        <v>5592</v>
      </c>
      <c r="N2379" s="166" t="str">
        <f>_xlfn.IFNA(VLOOKUP($C2379,'20201102 Property'!C:C,1,FALSE),"FR")</f>
        <v>Fenotype testcel</v>
      </c>
    </row>
    <row r="2380" spans="1:14" hidden="1" x14ac:dyDescent="0.45">
      <c r="A2380" s="166" t="s">
        <v>2177</v>
      </c>
      <c r="B2380" s="166" t="s">
        <v>7649</v>
      </c>
      <c r="C2380" s="166" t="s">
        <v>5376</v>
      </c>
      <c r="D2380" s="166" t="s">
        <v>185</v>
      </c>
      <c r="E2380" s="166" t="s">
        <v>2524</v>
      </c>
      <c r="F2380" s="166" t="s">
        <v>2798</v>
      </c>
      <c r="G2380" s="166" t="s">
        <v>404</v>
      </c>
      <c r="H2380" s="166" t="s">
        <v>8852</v>
      </c>
      <c r="I2380" s="166" t="s">
        <v>2524</v>
      </c>
      <c r="J2380" s="166" t="s">
        <v>3270</v>
      </c>
      <c r="K2380" s="166" t="s">
        <v>3268</v>
      </c>
      <c r="L2380" s="166" t="s">
        <v>2524</v>
      </c>
      <c r="M2380" s="166">
        <v>5586</v>
      </c>
      <c r="N2380" s="166" t="str">
        <f>_xlfn.IFNA(VLOOKUP($C2380,'20201102 Property'!C:C,1,FALSE),"FR")</f>
        <v>FR</v>
      </c>
    </row>
    <row r="2381" spans="1:14" x14ac:dyDescent="0.45">
      <c r="A2381" s="166" t="s">
        <v>3273</v>
      </c>
      <c r="B2381" s="166" t="s">
        <v>7650</v>
      </c>
      <c r="C2381" s="166" t="s">
        <v>3260</v>
      </c>
      <c r="D2381" s="166" t="s">
        <v>185</v>
      </c>
      <c r="E2381" s="166" t="s">
        <v>2524</v>
      </c>
      <c r="F2381" s="166" t="s">
        <v>2798</v>
      </c>
      <c r="G2381" s="166" t="s">
        <v>2524</v>
      </c>
      <c r="H2381" s="166" t="s">
        <v>2524</v>
      </c>
      <c r="I2381" s="166" t="s">
        <v>2524</v>
      </c>
      <c r="J2381" s="166" t="s">
        <v>8527</v>
      </c>
      <c r="K2381" s="166" t="s">
        <v>3273</v>
      </c>
      <c r="L2381" s="166" t="s">
        <v>2524</v>
      </c>
      <c r="M2381" s="166">
        <v>5595</v>
      </c>
      <c r="N2381" s="166" t="str">
        <f>_xlfn.IFNA(VLOOKUP($C2381,'20201102 Property'!C:C,1,FALSE),"FR")</f>
        <v>Fenotype testcel</v>
      </c>
    </row>
    <row r="2382" spans="1:14" hidden="1" x14ac:dyDescent="0.45">
      <c r="A2382" s="166" t="s">
        <v>2181</v>
      </c>
      <c r="B2382" s="166" t="s">
        <v>7651</v>
      </c>
      <c r="C2382" s="166" t="s">
        <v>5377</v>
      </c>
      <c r="D2382" s="166" t="s">
        <v>185</v>
      </c>
      <c r="E2382" s="166" t="s">
        <v>2524</v>
      </c>
      <c r="F2382" s="166" t="s">
        <v>2798</v>
      </c>
      <c r="G2382" s="166" t="s">
        <v>404</v>
      </c>
      <c r="H2382" s="166" t="s">
        <v>8852</v>
      </c>
      <c r="I2382" s="166" t="s">
        <v>2524</v>
      </c>
      <c r="J2382" s="166" t="s">
        <v>3276</v>
      </c>
      <c r="K2382" s="166" t="s">
        <v>3274</v>
      </c>
      <c r="L2382" s="166" t="s">
        <v>2524</v>
      </c>
      <c r="M2382" s="166">
        <v>5589</v>
      </c>
      <c r="N2382" s="166" t="str">
        <f>_xlfn.IFNA(VLOOKUP($C2382,'20201102 Property'!C:C,1,FALSE),"FR")</f>
        <v>FR</v>
      </c>
    </row>
    <row r="2383" spans="1:14" x14ac:dyDescent="0.45">
      <c r="A2383" s="166" t="s">
        <v>3279</v>
      </c>
      <c r="B2383" s="166" t="s">
        <v>7652</v>
      </c>
      <c r="C2383" s="166" t="s">
        <v>3260</v>
      </c>
      <c r="D2383" s="166" t="s">
        <v>185</v>
      </c>
      <c r="E2383" s="166" t="s">
        <v>2524</v>
      </c>
      <c r="F2383" s="166" t="s">
        <v>2798</v>
      </c>
      <c r="G2383" s="166" t="s">
        <v>2524</v>
      </c>
      <c r="H2383" s="166" t="s">
        <v>2524</v>
      </c>
      <c r="I2383" s="166" t="s">
        <v>2524</v>
      </c>
      <c r="J2383" s="166" t="s">
        <v>8528</v>
      </c>
      <c r="K2383" s="166" t="s">
        <v>3279</v>
      </c>
      <c r="L2383" s="166" t="s">
        <v>2524</v>
      </c>
      <c r="M2383" s="166">
        <v>145438</v>
      </c>
      <c r="N2383" s="166" t="str">
        <f>_xlfn.IFNA(VLOOKUP($C2383,'20201102 Property'!C:C,1,FALSE),"FR")</f>
        <v>Fenotype testcel</v>
      </c>
    </row>
    <row r="2384" spans="1:14" hidden="1" x14ac:dyDescent="0.45">
      <c r="A2384" s="166" t="s">
        <v>2183</v>
      </c>
      <c r="B2384" s="166" t="s">
        <v>7653</v>
      </c>
      <c r="C2384" s="166" t="s">
        <v>5378</v>
      </c>
      <c r="D2384" s="166" t="s">
        <v>185</v>
      </c>
      <c r="E2384" s="166" t="s">
        <v>2524</v>
      </c>
      <c r="F2384" s="166" t="s">
        <v>2798</v>
      </c>
      <c r="G2384" s="166" t="s">
        <v>404</v>
      </c>
      <c r="H2384" s="166" t="s">
        <v>8852</v>
      </c>
      <c r="I2384" s="166" t="s">
        <v>2524</v>
      </c>
      <c r="J2384" s="166" t="s">
        <v>3282</v>
      </c>
      <c r="K2384" s="166" t="s">
        <v>2183</v>
      </c>
      <c r="L2384" s="166" t="s">
        <v>2524</v>
      </c>
      <c r="M2384" s="166">
        <v>145455</v>
      </c>
      <c r="N2384" s="166" t="str">
        <f>_xlfn.IFNA(VLOOKUP($C2384,'20201102 Property'!C:C,1,FALSE),"FR")</f>
        <v>FR</v>
      </c>
    </row>
    <row r="2385" spans="1:14" x14ac:dyDescent="0.45">
      <c r="A2385" s="166" t="s">
        <v>3285</v>
      </c>
      <c r="B2385" s="166" t="s">
        <v>7654</v>
      </c>
      <c r="C2385" s="166" t="s">
        <v>3260</v>
      </c>
      <c r="D2385" s="166" t="s">
        <v>185</v>
      </c>
      <c r="E2385" s="166" t="s">
        <v>2524</v>
      </c>
      <c r="F2385" s="166" t="s">
        <v>2798</v>
      </c>
      <c r="G2385" s="166" t="s">
        <v>2524</v>
      </c>
      <c r="H2385" s="166" t="s">
        <v>2524</v>
      </c>
      <c r="I2385" s="166" t="s">
        <v>2524</v>
      </c>
      <c r="J2385" s="166" t="s">
        <v>8529</v>
      </c>
      <c r="K2385" s="166" t="s">
        <v>3285</v>
      </c>
      <c r="L2385" s="166" t="s">
        <v>2524</v>
      </c>
      <c r="M2385" s="166">
        <v>145442</v>
      </c>
      <c r="N2385" s="166" t="str">
        <f>_xlfn.IFNA(VLOOKUP($C2385,'20201102 Property'!C:C,1,FALSE),"FR")</f>
        <v>Fenotype testcel</v>
      </c>
    </row>
    <row r="2386" spans="1:14" x14ac:dyDescent="0.45">
      <c r="A2386" s="166" t="s">
        <v>2185</v>
      </c>
      <c r="B2386" s="166" t="s">
        <v>7655</v>
      </c>
      <c r="C2386" s="166" t="s">
        <v>3287</v>
      </c>
      <c r="D2386" s="166" t="s">
        <v>185</v>
      </c>
      <c r="E2386" s="166" t="s">
        <v>2524</v>
      </c>
      <c r="F2386" s="166" t="s">
        <v>2798</v>
      </c>
      <c r="G2386" s="166" t="s">
        <v>404</v>
      </c>
      <c r="H2386" s="166" t="s">
        <v>8852</v>
      </c>
      <c r="I2386" s="166" t="s">
        <v>2524</v>
      </c>
      <c r="J2386" s="166" t="s">
        <v>3288</v>
      </c>
      <c r="K2386" s="166" t="s">
        <v>2185</v>
      </c>
      <c r="L2386" s="166" t="s">
        <v>2524</v>
      </c>
      <c r="M2386" s="166">
        <v>145459</v>
      </c>
      <c r="N2386" s="166" t="str">
        <f>_xlfn.IFNA(VLOOKUP($C2386,'20201102 Property'!C:C,1,FALSE),"FR")</f>
        <v>Titer antistof 5</v>
      </c>
    </row>
    <row r="2387" spans="1:14" x14ac:dyDescent="0.45">
      <c r="A2387" s="166" t="s">
        <v>3291</v>
      </c>
      <c r="B2387" s="166" t="s">
        <v>7656</v>
      </c>
      <c r="C2387" s="166" t="s">
        <v>3260</v>
      </c>
      <c r="D2387" s="166" t="s">
        <v>185</v>
      </c>
      <c r="E2387" s="166" t="s">
        <v>2524</v>
      </c>
      <c r="F2387" s="166" t="s">
        <v>2798</v>
      </c>
      <c r="G2387" s="166" t="s">
        <v>2524</v>
      </c>
      <c r="H2387" s="166" t="s">
        <v>2524</v>
      </c>
      <c r="I2387" s="166" t="s">
        <v>2524</v>
      </c>
      <c r="J2387" s="166" t="s">
        <v>8530</v>
      </c>
      <c r="K2387" s="166" t="s">
        <v>3291</v>
      </c>
      <c r="L2387" s="166" t="s">
        <v>2524</v>
      </c>
      <c r="M2387" s="166">
        <v>145446</v>
      </c>
      <c r="N2387" s="166" t="str">
        <f>_xlfn.IFNA(VLOOKUP($C2387,'20201102 Property'!C:C,1,FALSE),"FR")</f>
        <v>Fenotype testcel</v>
      </c>
    </row>
    <row r="2388" spans="1:14" x14ac:dyDescent="0.45">
      <c r="A2388" s="166" t="s">
        <v>2187</v>
      </c>
      <c r="B2388" s="166" t="s">
        <v>7657</v>
      </c>
      <c r="C2388" s="166" t="s">
        <v>3293</v>
      </c>
      <c r="D2388" s="166" t="s">
        <v>185</v>
      </c>
      <c r="E2388" s="166" t="s">
        <v>2524</v>
      </c>
      <c r="F2388" s="166" t="s">
        <v>2798</v>
      </c>
      <c r="G2388" s="166" t="s">
        <v>404</v>
      </c>
      <c r="H2388" s="166" t="s">
        <v>8852</v>
      </c>
      <c r="I2388" s="166" t="s">
        <v>2524</v>
      </c>
      <c r="J2388" s="166" t="s">
        <v>3294</v>
      </c>
      <c r="K2388" s="166" t="s">
        <v>2187</v>
      </c>
      <c r="L2388" s="166" t="s">
        <v>2524</v>
      </c>
      <c r="M2388" s="166">
        <v>145463</v>
      </c>
      <c r="N2388" s="166" t="str">
        <f>_xlfn.IFNA(VLOOKUP($C2388,'20201102 Property'!C:C,1,FALSE),"FR")</f>
        <v>Titer antistof 6</v>
      </c>
    </row>
    <row r="2389" spans="1:14" x14ac:dyDescent="0.45">
      <c r="A2389" s="166" t="s">
        <v>3297</v>
      </c>
      <c r="B2389" s="166" t="s">
        <v>7658</v>
      </c>
      <c r="C2389" s="166" t="s">
        <v>3260</v>
      </c>
      <c r="D2389" s="166" t="s">
        <v>185</v>
      </c>
      <c r="E2389" s="166" t="s">
        <v>2524</v>
      </c>
      <c r="F2389" s="166" t="s">
        <v>2798</v>
      </c>
      <c r="G2389" s="166" t="s">
        <v>2524</v>
      </c>
      <c r="H2389" s="166" t="s">
        <v>2524</v>
      </c>
      <c r="I2389" s="166" t="s">
        <v>2524</v>
      </c>
      <c r="J2389" s="166" t="s">
        <v>8531</v>
      </c>
      <c r="K2389" s="166" t="s">
        <v>3297</v>
      </c>
      <c r="L2389" s="166" t="s">
        <v>2524</v>
      </c>
      <c r="M2389" s="166">
        <v>145450</v>
      </c>
      <c r="N2389" s="166" t="str">
        <f>_xlfn.IFNA(VLOOKUP($C2389,'20201102 Property'!C:C,1,FALSE),"FR")</f>
        <v>Fenotype testcel</v>
      </c>
    </row>
    <row r="2390" spans="1:14" hidden="1" x14ac:dyDescent="0.45">
      <c r="A2390" s="166" t="s">
        <v>2189</v>
      </c>
      <c r="B2390" s="166" t="s">
        <v>7659</v>
      </c>
      <c r="C2390" s="166" t="s">
        <v>5379</v>
      </c>
      <c r="D2390" s="166" t="s">
        <v>185</v>
      </c>
      <c r="E2390" s="166" t="s">
        <v>2524</v>
      </c>
      <c r="F2390" s="166" t="s">
        <v>2798</v>
      </c>
      <c r="G2390" s="166" t="s">
        <v>404</v>
      </c>
      <c r="H2390" s="166" t="s">
        <v>8852</v>
      </c>
      <c r="I2390" s="166" t="s">
        <v>2524</v>
      </c>
      <c r="J2390" s="166" t="s">
        <v>3300</v>
      </c>
      <c r="K2390" s="166" t="s">
        <v>2189</v>
      </c>
      <c r="L2390" s="166" t="s">
        <v>2524</v>
      </c>
      <c r="M2390" s="166">
        <v>145467</v>
      </c>
      <c r="N2390" s="166" t="str">
        <f>_xlfn.IFNA(VLOOKUP($C2390,'20201102 Property'!C:C,1,FALSE),"FR")</f>
        <v>FR</v>
      </c>
    </row>
    <row r="2391" spans="1:14" x14ac:dyDescent="0.45">
      <c r="A2391" s="166" t="s">
        <v>63</v>
      </c>
      <c r="B2391" s="166" t="s">
        <v>7660</v>
      </c>
      <c r="C2391" s="166" t="s">
        <v>7661</v>
      </c>
      <c r="D2391" s="166" t="s">
        <v>185</v>
      </c>
      <c r="E2391" s="166" t="s">
        <v>2524</v>
      </c>
      <c r="F2391" s="166" t="s">
        <v>366</v>
      </c>
      <c r="G2391" s="166" t="s">
        <v>2524</v>
      </c>
      <c r="H2391" s="166" t="s">
        <v>2524</v>
      </c>
      <c r="I2391" s="166" t="s">
        <v>2524</v>
      </c>
      <c r="J2391" s="166" t="s">
        <v>1860</v>
      </c>
      <c r="K2391" s="166" t="s">
        <v>63</v>
      </c>
      <c r="L2391" s="166" t="s">
        <v>2524</v>
      </c>
      <c r="M2391" s="166">
        <v>88508</v>
      </c>
      <c r="N2391" s="166" t="str">
        <f>_xlfn.IFNA(VLOOKUP($C2391,'20201102 Property'!C:C,1,FALSE),"FR")</f>
        <v>kruisproef met B cellen bij donor zonder DTT</v>
      </c>
    </row>
    <row r="2392" spans="1:14" x14ac:dyDescent="0.45">
      <c r="A2392" s="166" t="s">
        <v>5380</v>
      </c>
      <c r="B2392" s="166" t="s">
        <v>7662</v>
      </c>
      <c r="C2392" s="166" t="s">
        <v>7661</v>
      </c>
      <c r="D2392" s="166" t="s">
        <v>185</v>
      </c>
      <c r="E2392" s="166" t="s">
        <v>2524</v>
      </c>
      <c r="F2392" s="166" t="s">
        <v>366</v>
      </c>
      <c r="G2392" s="166" t="s">
        <v>2524</v>
      </c>
      <c r="H2392" s="166" t="s">
        <v>2524</v>
      </c>
      <c r="I2392" s="166" t="s">
        <v>2524</v>
      </c>
      <c r="J2392" s="166" t="s">
        <v>2524</v>
      </c>
      <c r="K2392" s="166" t="s">
        <v>5380</v>
      </c>
      <c r="L2392" s="166" t="s">
        <v>2524</v>
      </c>
      <c r="M2392" s="166">
        <v>158516</v>
      </c>
      <c r="N2392" s="166" t="str">
        <f>_xlfn.IFNA(VLOOKUP($C2392,'20201102 Property'!C:C,1,FALSE),"FR")</f>
        <v>kruisproef met B cellen bij donor zonder DTT</v>
      </c>
    </row>
    <row r="2393" spans="1:14" x14ac:dyDescent="0.45">
      <c r="A2393" s="166" t="s">
        <v>65</v>
      </c>
      <c r="B2393" s="166" t="s">
        <v>7663</v>
      </c>
      <c r="C2393" s="166" t="s">
        <v>7664</v>
      </c>
      <c r="D2393" s="166" t="s">
        <v>185</v>
      </c>
      <c r="E2393" s="166" t="s">
        <v>2524</v>
      </c>
      <c r="F2393" s="166" t="s">
        <v>366</v>
      </c>
      <c r="G2393" s="166" t="s">
        <v>2524</v>
      </c>
      <c r="H2393" s="166" t="s">
        <v>2524</v>
      </c>
      <c r="I2393" s="166" t="s">
        <v>2524</v>
      </c>
      <c r="J2393" s="166" t="s">
        <v>1862</v>
      </c>
      <c r="K2393" s="166" t="s">
        <v>65</v>
      </c>
      <c r="L2393" s="166" t="s">
        <v>2524</v>
      </c>
      <c r="M2393" s="166">
        <v>88536</v>
      </c>
      <c r="N2393" s="166" t="str">
        <f>_xlfn.IFNA(VLOOKUP($C2393,'20201102 Property'!C:C,1,FALSE),"FR")</f>
        <v>kruisproef met B cellen bij donor met DTT</v>
      </c>
    </row>
    <row r="2394" spans="1:14" x14ac:dyDescent="0.45">
      <c r="A2394" s="166" t="s">
        <v>5381</v>
      </c>
      <c r="B2394" s="166" t="s">
        <v>7665</v>
      </c>
      <c r="C2394" s="166" t="s">
        <v>7664</v>
      </c>
      <c r="D2394" s="166" t="s">
        <v>185</v>
      </c>
      <c r="E2394" s="166" t="s">
        <v>2524</v>
      </c>
      <c r="F2394" s="166" t="s">
        <v>366</v>
      </c>
      <c r="G2394" s="166" t="s">
        <v>2524</v>
      </c>
      <c r="H2394" s="166" t="s">
        <v>2524</v>
      </c>
      <c r="I2394" s="166" t="s">
        <v>2524</v>
      </c>
      <c r="J2394" s="166" t="s">
        <v>2524</v>
      </c>
      <c r="K2394" s="166" t="s">
        <v>7666</v>
      </c>
      <c r="L2394" s="166" t="s">
        <v>2524</v>
      </c>
      <c r="M2394" s="166">
        <v>158506</v>
      </c>
      <c r="N2394" s="166" t="str">
        <f>_xlfn.IFNA(VLOOKUP($C2394,'20201102 Property'!C:C,1,FALSE),"FR")</f>
        <v>kruisproef met B cellen bij donor met DTT</v>
      </c>
    </row>
    <row r="2395" spans="1:14" x14ac:dyDescent="0.45">
      <c r="A2395" s="166" t="s">
        <v>8678</v>
      </c>
      <c r="B2395" s="166" t="s">
        <v>8678</v>
      </c>
      <c r="C2395" s="166" t="s">
        <v>8800</v>
      </c>
      <c r="D2395" s="166" t="s">
        <v>185</v>
      </c>
      <c r="E2395" s="166" t="s">
        <v>2524</v>
      </c>
      <c r="F2395" s="166" t="s">
        <v>2798</v>
      </c>
      <c r="G2395" s="166" t="s">
        <v>2524</v>
      </c>
      <c r="H2395" s="166" t="s">
        <v>2524</v>
      </c>
      <c r="I2395" s="166" t="s">
        <v>2524</v>
      </c>
      <c r="J2395" s="166" t="s">
        <v>2524</v>
      </c>
      <c r="K2395" s="166" t="s">
        <v>8678</v>
      </c>
      <c r="L2395" s="166" t="s">
        <v>2524</v>
      </c>
      <c r="M2395" s="166">
        <v>8180609</v>
      </c>
      <c r="N2395" s="166" t="str">
        <f>_xlfn.IFNA(VLOOKUP($C2395,'20201102 Property'!C:C,1,FALSE),"FR")</f>
        <v>CDC XM negatieve controle</v>
      </c>
    </row>
    <row r="2396" spans="1:14" x14ac:dyDescent="0.45">
      <c r="A2396" s="166" t="s">
        <v>8679</v>
      </c>
      <c r="B2396" s="166" t="s">
        <v>8679</v>
      </c>
      <c r="C2396" s="166" t="s">
        <v>8801</v>
      </c>
      <c r="D2396" s="166" t="s">
        <v>185</v>
      </c>
      <c r="E2396" s="166" t="s">
        <v>2524</v>
      </c>
      <c r="F2396" s="166" t="s">
        <v>2798</v>
      </c>
      <c r="G2396" s="166" t="s">
        <v>2524</v>
      </c>
      <c r="H2396" s="166" t="s">
        <v>2524</v>
      </c>
      <c r="I2396" s="166" t="s">
        <v>2524</v>
      </c>
      <c r="J2396" s="166" t="s">
        <v>2524</v>
      </c>
      <c r="K2396" s="166" t="s">
        <v>8679</v>
      </c>
      <c r="L2396" s="166" t="s">
        <v>2524</v>
      </c>
      <c r="M2396" s="166">
        <v>8180604</v>
      </c>
      <c r="N2396" s="166" t="str">
        <f>_xlfn.IFNA(VLOOKUP($C2396,'20201102 Property'!C:C,1,FALSE),"FR")</f>
        <v>CDC XM positieve controle</v>
      </c>
    </row>
    <row r="2397" spans="1:14" x14ac:dyDescent="0.45">
      <c r="A2397" s="166" t="s">
        <v>64</v>
      </c>
      <c r="B2397" s="166" t="s">
        <v>7667</v>
      </c>
      <c r="C2397" s="166" t="s">
        <v>7668</v>
      </c>
      <c r="D2397" s="166" t="s">
        <v>185</v>
      </c>
      <c r="E2397" s="166" t="s">
        <v>2524</v>
      </c>
      <c r="F2397" s="166" t="s">
        <v>366</v>
      </c>
      <c r="G2397" s="166" t="s">
        <v>2524</v>
      </c>
      <c r="H2397" s="166" t="s">
        <v>2524</v>
      </c>
      <c r="I2397" s="166" t="s">
        <v>2524</v>
      </c>
      <c r="J2397" s="166" t="s">
        <v>1859</v>
      </c>
      <c r="K2397" s="166" t="s">
        <v>64</v>
      </c>
      <c r="L2397" s="166" t="s">
        <v>2524</v>
      </c>
      <c r="M2397" s="166">
        <v>88522</v>
      </c>
      <c r="N2397" s="166" t="str">
        <f>_xlfn.IFNA(VLOOKUP($C2397,'20201102 Property'!C:C,1,FALSE),"FR")</f>
        <v>kruisproef met T cellen bij donor zonder DTT</v>
      </c>
    </row>
    <row r="2398" spans="1:14" x14ac:dyDescent="0.45">
      <c r="A2398" s="166" t="s">
        <v>5382</v>
      </c>
      <c r="B2398" s="166" t="s">
        <v>7669</v>
      </c>
      <c r="C2398" s="166" t="s">
        <v>7668</v>
      </c>
      <c r="D2398" s="166" t="s">
        <v>185</v>
      </c>
      <c r="E2398" s="166" t="s">
        <v>2524</v>
      </c>
      <c r="F2398" s="166" t="s">
        <v>366</v>
      </c>
      <c r="G2398" s="166" t="s">
        <v>2524</v>
      </c>
      <c r="H2398" s="166" t="s">
        <v>2524</v>
      </c>
      <c r="I2398" s="166" t="s">
        <v>2524</v>
      </c>
      <c r="J2398" s="166" t="s">
        <v>2524</v>
      </c>
      <c r="K2398" s="166" t="s">
        <v>5382</v>
      </c>
      <c r="L2398" s="166" t="s">
        <v>2524</v>
      </c>
      <c r="M2398" s="166">
        <v>158511</v>
      </c>
      <c r="N2398" s="166" t="str">
        <f>_xlfn.IFNA(VLOOKUP($C2398,'20201102 Property'!C:C,1,FALSE),"FR")</f>
        <v>kruisproef met T cellen bij donor zonder DTT</v>
      </c>
    </row>
    <row r="2399" spans="1:14" x14ac:dyDescent="0.45">
      <c r="A2399" s="166" t="s">
        <v>66</v>
      </c>
      <c r="B2399" s="166" t="s">
        <v>7670</v>
      </c>
      <c r="C2399" s="166" t="s">
        <v>7671</v>
      </c>
      <c r="D2399" s="166" t="s">
        <v>185</v>
      </c>
      <c r="E2399" s="166" t="s">
        <v>2524</v>
      </c>
      <c r="F2399" s="166" t="s">
        <v>366</v>
      </c>
      <c r="G2399" s="166" t="s">
        <v>2524</v>
      </c>
      <c r="H2399" s="166" t="s">
        <v>2524</v>
      </c>
      <c r="I2399" s="166" t="s">
        <v>2524</v>
      </c>
      <c r="J2399" s="166" t="s">
        <v>1861</v>
      </c>
      <c r="K2399" s="166" t="s">
        <v>66</v>
      </c>
      <c r="L2399" s="166" t="s">
        <v>2524</v>
      </c>
      <c r="M2399" s="166">
        <v>88550</v>
      </c>
      <c r="N2399" s="166" t="str">
        <f>_xlfn.IFNA(VLOOKUP($C2399,'20201102 Property'!C:C,1,FALSE),"FR")</f>
        <v>kruisproef met T cellen bij donor met DTT</v>
      </c>
    </row>
    <row r="2400" spans="1:14" x14ac:dyDescent="0.45">
      <c r="A2400" s="166" t="s">
        <v>5383</v>
      </c>
      <c r="B2400" s="166" t="s">
        <v>7672</v>
      </c>
      <c r="C2400" s="166" t="s">
        <v>7671</v>
      </c>
      <c r="D2400" s="166" t="s">
        <v>185</v>
      </c>
      <c r="E2400" s="166" t="s">
        <v>2524</v>
      </c>
      <c r="F2400" s="166" t="s">
        <v>366</v>
      </c>
      <c r="G2400" s="166" t="s">
        <v>2524</v>
      </c>
      <c r="H2400" s="166" t="s">
        <v>2524</v>
      </c>
      <c r="I2400" s="166" t="s">
        <v>2524</v>
      </c>
      <c r="J2400" s="166" t="s">
        <v>2524</v>
      </c>
      <c r="K2400" s="166" t="s">
        <v>5383</v>
      </c>
      <c r="L2400" s="166" t="s">
        <v>2524</v>
      </c>
      <c r="M2400" s="166">
        <v>158501</v>
      </c>
      <c r="N2400" s="166" t="str">
        <f>_xlfn.IFNA(VLOOKUP($C2400,'20201102 Property'!C:C,1,FALSE),"FR")</f>
        <v>kruisproef met T cellen bij donor met DTT</v>
      </c>
    </row>
    <row r="2401" spans="1:14" x14ac:dyDescent="0.45">
      <c r="A2401" s="166" t="s">
        <v>3259</v>
      </c>
      <c r="B2401" s="166" t="s">
        <v>7673</v>
      </c>
      <c r="C2401" s="166" t="s">
        <v>3260</v>
      </c>
      <c r="D2401" s="166" t="s">
        <v>185</v>
      </c>
      <c r="E2401" s="166" t="s">
        <v>2524</v>
      </c>
      <c r="F2401" s="166" t="s">
        <v>2798</v>
      </c>
      <c r="G2401" s="166" t="s">
        <v>2524</v>
      </c>
      <c r="H2401" s="166" t="s">
        <v>2524</v>
      </c>
      <c r="I2401" s="166" t="s">
        <v>2524</v>
      </c>
      <c r="J2401" s="166" t="s">
        <v>8532</v>
      </c>
      <c r="K2401" s="166" t="s">
        <v>3258</v>
      </c>
      <c r="L2401" s="166" t="s">
        <v>2524</v>
      </c>
      <c r="M2401" s="166">
        <v>4052</v>
      </c>
      <c r="N2401" s="166" t="str">
        <f>_xlfn.IFNA(VLOOKUP($C2401,'20201102 Property'!C:C,1,FALSE),"FR")</f>
        <v>Fenotype testcel</v>
      </c>
    </row>
    <row r="2402" spans="1:14" hidden="1" x14ac:dyDescent="0.45">
      <c r="A2402" s="166" t="s">
        <v>2175</v>
      </c>
      <c r="B2402" s="166" t="s">
        <v>7674</v>
      </c>
      <c r="C2402" s="166" t="s">
        <v>5384</v>
      </c>
      <c r="D2402" s="166" t="s">
        <v>185</v>
      </c>
      <c r="E2402" s="166" t="s">
        <v>2524</v>
      </c>
      <c r="F2402" s="166" t="s">
        <v>2798</v>
      </c>
      <c r="G2402" s="166" t="s">
        <v>404</v>
      </c>
      <c r="H2402" s="166" t="s">
        <v>8852</v>
      </c>
      <c r="I2402" s="166" t="s">
        <v>2524</v>
      </c>
      <c r="J2402" s="166" t="s">
        <v>3264</v>
      </c>
      <c r="K2402" s="166" t="s">
        <v>3261</v>
      </c>
      <c r="L2402" s="166" t="s">
        <v>2524</v>
      </c>
      <c r="M2402" s="166">
        <v>4058</v>
      </c>
      <c r="N2402" s="166" t="str">
        <f>_xlfn.IFNA(VLOOKUP($C2402,'20201102 Property'!C:C,1,FALSE),"FR")</f>
        <v>FR</v>
      </c>
    </row>
    <row r="2403" spans="1:14" hidden="1" x14ac:dyDescent="0.45">
      <c r="A2403" s="166" t="s">
        <v>2151</v>
      </c>
      <c r="B2403" s="166" t="s">
        <v>2151</v>
      </c>
      <c r="C2403" s="166" t="s">
        <v>5385</v>
      </c>
      <c r="D2403" s="166" t="s">
        <v>185</v>
      </c>
      <c r="E2403" s="166" t="s">
        <v>2524</v>
      </c>
      <c r="F2403" s="166" t="s">
        <v>2798</v>
      </c>
      <c r="G2403" s="166" t="s">
        <v>5449</v>
      </c>
      <c r="H2403" s="166" t="s">
        <v>8851</v>
      </c>
      <c r="I2403" s="166" t="s">
        <v>2524</v>
      </c>
      <c r="J2403" s="166" t="s">
        <v>3100</v>
      </c>
      <c r="K2403" s="166" t="s">
        <v>2151</v>
      </c>
      <c r="L2403" s="166" t="s">
        <v>2524</v>
      </c>
      <c r="M2403" s="166">
        <v>142696</v>
      </c>
      <c r="N2403" s="166" t="str">
        <f>_xlfn.IFNA(VLOOKUP($C2403,'20201102 Property'!C:C,1,FALSE),"FR")</f>
        <v>FR</v>
      </c>
    </row>
    <row r="2404" spans="1:14" x14ac:dyDescent="0.45">
      <c r="A2404" s="166" t="s">
        <v>3097</v>
      </c>
      <c r="B2404" s="166" t="s">
        <v>7676</v>
      </c>
      <c r="C2404" s="166" t="s">
        <v>3098</v>
      </c>
      <c r="D2404" s="166" t="s">
        <v>185</v>
      </c>
      <c r="E2404" s="166" t="s">
        <v>2524</v>
      </c>
      <c r="F2404" s="166" t="s">
        <v>2798</v>
      </c>
      <c r="G2404" s="166" t="s">
        <v>5449</v>
      </c>
      <c r="H2404" s="166" t="s">
        <v>2524</v>
      </c>
      <c r="I2404" s="166" t="s">
        <v>2524</v>
      </c>
      <c r="J2404" s="166" t="s">
        <v>3099</v>
      </c>
      <c r="K2404" s="166" t="s">
        <v>3097</v>
      </c>
      <c r="L2404" s="166" t="s">
        <v>2524</v>
      </c>
      <c r="M2404" s="166">
        <v>142709</v>
      </c>
      <c r="N2404" s="166" t="str">
        <f>_xlfn.IFNA(VLOOKUP($C2404,'20201102 Property'!C:C,1,FALSE),"FR")</f>
        <v>Yka bepaling</v>
      </c>
    </row>
    <row r="2405" spans="1:14" hidden="1" x14ac:dyDescent="0.45">
      <c r="A2405" s="166" t="s">
        <v>2140</v>
      </c>
      <c r="B2405" s="166" t="s">
        <v>2140</v>
      </c>
      <c r="C2405" s="166" t="s">
        <v>5386</v>
      </c>
      <c r="D2405" s="166" t="s">
        <v>185</v>
      </c>
      <c r="E2405" s="166" t="s">
        <v>2524</v>
      </c>
      <c r="F2405" s="166" t="s">
        <v>2798</v>
      </c>
      <c r="G2405" s="166" t="s">
        <v>5449</v>
      </c>
      <c r="H2405" s="166" t="s">
        <v>8851</v>
      </c>
      <c r="I2405" s="166" t="s">
        <v>2524</v>
      </c>
      <c r="J2405" s="166" t="s">
        <v>3055</v>
      </c>
      <c r="K2405" s="166" t="s">
        <v>2140</v>
      </c>
      <c r="L2405" s="166" t="s">
        <v>2524</v>
      </c>
      <c r="M2405" s="166">
        <v>142342</v>
      </c>
      <c r="N2405" s="166" t="str">
        <f>_xlfn.IFNA(VLOOKUP($C2405,'20201102 Property'!C:C,1,FALSE),"FR")</f>
        <v>FR</v>
      </c>
    </row>
    <row r="2406" spans="1:14" x14ac:dyDescent="0.45">
      <c r="A2406" s="166" t="s">
        <v>3053</v>
      </c>
      <c r="B2406" s="166" t="s">
        <v>7678</v>
      </c>
      <c r="C2406" s="166" t="s">
        <v>3054</v>
      </c>
      <c r="D2406" s="166" t="s">
        <v>185</v>
      </c>
      <c r="E2406" s="166" t="s">
        <v>2524</v>
      </c>
      <c r="F2406" s="166" t="s">
        <v>2798</v>
      </c>
      <c r="G2406" s="166" t="s">
        <v>5449</v>
      </c>
      <c r="H2406" s="166" t="s">
        <v>2524</v>
      </c>
      <c r="I2406" s="166" t="s">
        <v>2524</v>
      </c>
      <c r="J2406" s="166" t="s">
        <v>3052</v>
      </c>
      <c r="K2406" s="166" t="s">
        <v>3053</v>
      </c>
      <c r="L2406" s="166" t="s">
        <v>2524</v>
      </c>
      <c r="M2406" s="166">
        <v>142379</v>
      </c>
      <c r="N2406" s="166" t="str">
        <f>_xlfn.IFNA(VLOOKUP($C2406,'20201102 Property'!C:C,1,FALSE),"FR")</f>
        <v>Yta bepaling</v>
      </c>
    </row>
    <row r="2407" spans="1:14" x14ac:dyDescent="0.45">
      <c r="A2407" s="166" t="s">
        <v>214</v>
      </c>
      <c r="B2407" s="166" t="s">
        <v>7679</v>
      </c>
      <c r="C2407" s="166" t="s">
        <v>1541</v>
      </c>
      <c r="D2407" s="166" t="s">
        <v>185</v>
      </c>
      <c r="E2407" s="166" t="s">
        <v>2524</v>
      </c>
      <c r="F2407" s="166" t="s">
        <v>2798</v>
      </c>
      <c r="G2407" s="166" t="s">
        <v>2524</v>
      </c>
      <c r="H2407" s="166" t="s">
        <v>8852</v>
      </c>
      <c r="I2407" s="166" t="s">
        <v>2524</v>
      </c>
      <c r="J2407" s="166" t="s">
        <v>1948</v>
      </c>
      <c r="K2407" s="166" t="s">
        <v>214</v>
      </c>
      <c r="L2407" s="166" t="s">
        <v>2524</v>
      </c>
      <c r="M2407" s="166">
        <v>3099744</v>
      </c>
      <c r="N2407" s="166" t="str">
        <f>_xlfn.IFNA(VLOOKUP($C2407,'20201102 Property'!C:C,1,FALSE),"FR")</f>
        <v>Yta genotype (Cartwright)</v>
      </c>
    </row>
    <row r="2408" spans="1:14" x14ac:dyDescent="0.45">
      <c r="A2408" s="166" t="s">
        <v>1463</v>
      </c>
      <c r="B2408" s="166" t="s">
        <v>7680</v>
      </c>
      <c r="C2408" s="166" t="s">
        <v>1542</v>
      </c>
      <c r="D2408" s="166" t="s">
        <v>185</v>
      </c>
      <c r="E2408" s="166" t="s">
        <v>2524</v>
      </c>
      <c r="F2408" s="166" t="s">
        <v>2798</v>
      </c>
      <c r="G2408" s="166" t="s">
        <v>2524</v>
      </c>
      <c r="H2408" s="166" t="s">
        <v>8852</v>
      </c>
      <c r="I2408" s="166" t="s">
        <v>2524</v>
      </c>
      <c r="J2408" s="166" t="s">
        <v>1949</v>
      </c>
      <c r="K2408" s="166" t="s">
        <v>1463</v>
      </c>
      <c r="L2408" s="166" t="s">
        <v>2524</v>
      </c>
      <c r="M2408" s="166">
        <v>3225621</v>
      </c>
      <c r="N2408" s="166" t="str">
        <f>_xlfn.IFNA(VLOOKUP($C2408,'20201102 Property'!C:C,1,FALSE),"FR")</f>
        <v>Yta conclusie fenotype (Cartwright)</v>
      </c>
    </row>
    <row r="2409" spans="1:14" x14ac:dyDescent="0.45">
      <c r="A2409" s="166" t="s">
        <v>215</v>
      </c>
      <c r="B2409" s="166" t="s">
        <v>7681</v>
      </c>
      <c r="C2409" s="166" t="s">
        <v>5387</v>
      </c>
      <c r="D2409" s="166" t="s">
        <v>185</v>
      </c>
      <c r="E2409" s="166" t="s">
        <v>2524</v>
      </c>
      <c r="F2409" s="166" t="s">
        <v>2798</v>
      </c>
      <c r="G2409" s="166" t="s">
        <v>2524</v>
      </c>
      <c r="H2409" s="166" t="s">
        <v>8852</v>
      </c>
      <c r="I2409" s="166" t="s">
        <v>2524</v>
      </c>
      <c r="J2409" s="166" t="s">
        <v>1950</v>
      </c>
      <c r="K2409" s="166" t="s">
        <v>215</v>
      </c>
      <c r="L2409" s="166" t="s">
        <v>2524</v>
      </c>
      <c r="M2409" s="166">
        <v>3099750</v>
      </c>
      <c r="N2409" s="166" t="str">
        <f>_xlfn.IFNA(VLOOKUP($C2409,'20201102 Property'!C:C,1,FALSE),"FR")</f>
        <v>Ytb genotype, Cartwright</v>
      </c>
    </row>
    <row r="2410" spans="1:14" x14ac:dyDescent="0.45">
      <c r="A2410" s="166" t="s">
        <v>1464</v>
      </c>
      <c r="B2410" s="166" t="s">
        <v>7682</v>
      </c>
      <c r="C2410" s="166" t="s">
        <v>1543</v>
      </c>
      <c r="D2410" s="166" t="s">
        <v>185</v>
      </c>
      <c r="E2410" s="166" t="s">
        <v>2524</v>
      </c>
      <c r="F2410" s="166" t="s">
        <v>2798</v>
      </c>
      <c r="G2410" s="166" t="s">
        <v>2524</v>
      </c>
      <c r="H2410" s="166" t="s">
        <v>8852</v>
      </c>
      <c r="I2410" s="166" t="s">
        <v>2524</v>
      </c>
      <c r="J2410" s="166" t="s">
        <v>1951</v>
      </c>
      <c r="K2410" s="166" t="s">
        <v>1464</v>
      </c>
      <c r="L2410" s="166" t="s">
        <v>2524</v>
      </c>
      <c r="M2410" s="166">
        <v>3225641</v>
      </c>
      <c r="N2410" s="166" t="str">
        <f>_xlfn.IFNA(VLOOKUP($C2410,'20201102 Property'!C:C,1,FALSE),"FR")</f>
        <v>Ytb conclusie fenotype (Cartwright)</v>
      </c>
    </row>
    <row r="2411" spans="1:14" x14ac:dyDescent="0.45">
      <c r="A2411" s="166" t="s">
        <v>3198</v>
      </c>
      <c r="B2411" s="166" t="s">
        <v>7683</v>
      </c>
      <c r="C2411" s="166" t="s">
        <v>7684</v>
      </c>
      <c r="D2411" s="166" t="s">
        <v>185</v>
      </c>
      <c r="E2411" s="166" t="s">
        <v>2524</v>
      </c>
      <c r="F2411" s="166" t="s">
        <v>2798</v>
      </c>
      <c r="G2411" s="166" t="s">
        <v>2524</v>
      </c>
      <c r="H2411" s="166" t="s">
        <v>2524</v>
      </c>
      <c r="I2411" s="166" t="s">
        <v>2524</v>
      </c>
      <c r="J2411" s="166" t="s">
        <v>3199</v>
      </c>
      <c r="K2411" s="166" t="s">
        <v>3198</v>
      </c>
      <c r="L2411" s="166" t="s">
        <v>2524</v>
      </c>
      <c r="M2411" s="166">
        <v>5776</v>
      </c>
      <c r="N2411" s="166" t="str">
        <f>_xlfn.IFNA(VLOOKUP($C2411,'20201102 Property'!C:C,1,FALSE),"FR")</f>
        <v>screenen met screeningscel 1</v>
      </c>
    </row>
    <row r="2412" spans="1:14" x14ac:dyDescent="0.45">
      <c r="A2412" s="166" t="s">
        <v>5388</v>
      </c>
      <c r="B2412" s="166" t="s">
        <v>7685</v>
      </c>
      <c r="C2412" s="166" t="s">
        <v>2524</v>
      </c>
      <c r="D2412" s="166" t="s">
        <v>185</v>
      </c>
      <c r="E2412" s="166" t="s">
        <v>2524</v>
      </c>
      <c r="F2412" s="166" t="s">
        <v>366</v>
      </c>
      <c r="G2412" s="166" t="s">
        <v>2524</v>
      </c>
      <c r="H2412" s="166" t="s">
        <v>2524</v>
      </c>
      <c r="I2412" s="166" t="s">
        <v>2524</v>
      </c>
      <c r="J2412" s="166" t="s">
        <v>2524</v>
      </c>
      <c r="K2412" s="166" t="s">
        <v>5388</v>
      </c>
      <c r="L2412" s="166" t="s">
        <v>2524</v>
      </c>
      <c r="M2412" s="166">
        <v>8312</v>
      </c>
      <c r="N2412" s="166" t="str">
        <f>_xlfn.IFNA(VLOOKUP($C2412,'20201102 Property'!C:C,1,FALSE),"FR")</f>
        <v>?</v>
      </c>
    </row>
    <row r="2413" spans="1:14" x14ac:dyDescent="0.45">
      <c r="A2413" s="166" t="s">
        <v>5389</v>
      </c>
      <c r="B2413" s="166" t="s">
        <v>7686</v>
      </c>
      <c r="C2413" s="166" t="s">
        <v>2524</v>
      </c>
      <c r="D2413" s="166" t="s">
        <v>185</v>
      </c>
      <c r="E2413" s="166" t="s">
        <v>2524</v>
      </c>
      <c r="F2413" s="166" t="s">
        <v>366</v>
      </c>
      <c r="G2413" s="166" t="s">
        <v>2524</v>
      </c>
      <c r="H2413" s="166" t="s">
        <v>2524</v>
      </c>
      <c r="I2413" s="166" t="s">
        <v>2524</v>
      </c>
      <c r="J2413" s="166" t="s">
        <v>2524</v>
      </c>
      <c r="K2413" s="166" t="s">
        <v>5389</v>
      </c>
      <c r="L2413" s="166" t="s">
        <v>2524</v>
      </c>
      <c r="M2413" s="166">
        <v>90232</v>
      </c>
      <c r="N2413" s="166" t="str">
        <f>_xlfn.IFNA(VLOOKUP($C2413,'20201102 Property'!C:C,1,FALSE),"FR")</f>
        <v>?</v>
      </c>
    </row>
    <row r="2414" spans="1:14" x14ac:dyDescent="0.45">
      <c r="A2414" s="166" t="s">
        <v>3200</v>
      </c>
      <c r="B2414" s="166" t="s">
        <v>7687</v>
      </c>
      <c r="C2414" s="166" t="s">
        <v>7688</v>
      </c>
      <c r="D2414" s="166" t="s">
        <v>185</v>
      </c>
      <c r="E2414" s="166" t="s">
        <v>2524</v>
      </c>
      <c r="F2414" s="166" t="s">
        <v>2798</v>
      </c>
      <c r="G2414" s="166" t="s">
        <v>2524</v>
      </c>
      <c r="H2414" s="166" t="s">
        <v>2524</v>
      </c>
      <c r="I2414" s="166" t="s">
        <v>2524</v>
      </c>
      <c r="J2414" s="166" t="s">
        <v>3201</v>
      </c>
      <c r="K2414" s="166" t="s">
        <v>3200</v>
      </c>
      <c r="L2414" s="166" t="s">
        <v>2524</v>
      </c>
      <c r="M2414" s="166">
        <v>5779</v>
      </c>
      <c r="N2414" s="166" t="str">
        <f>_xlfn.IFNA(VLOOKUP($C2414,'20201102 Property'!C:C,1,FALSE),"FR")</f>
        <v>screenen met screeningscel 2</v>
      </c>
    </row>
    <row r="2415" spans="1:14" x14ac:dyDescent="0.45">
      <c r="A2415" s="166" t="s">
        <v>5390</v>
      </c>
      <c r="B2415" s="166" t="s">
        <v>7689</v>
      </c>
      <c r="C2415" s="166" t="s">
        <v>2524</v>
      </c>
      <c r="D2415" s="166" t="s">
        <v>185</v>
      </c>
      <c r="E2415" s="166" t="s">
        <v>2524</v>
      </c>
      <c r="F2415" s="166" t="s">
        <v>366</v>
      </c>
      <c r="G2415" s="166" t="s">
        <v>2524</v>
      </c>
      <c r="H2415" s="166" t="s">
        <v>2524</v>
      </c>
      <c r="I2415" s="166" t="s">
        <v>2524</v>
      </c>
      <c r="J2415" s="166" t="s">
        <v>2524</v>
      </c>
      <c r="K2415" s="166" t="s">
        <v>5390</v>
      </c>
      <c r="L2415" s="166" t="s">
        <v>2524</v>
      </c>
      <c r="M2415" s="166">
        <v>8316</v>
      </c>
      <c r="N2415" s="166" t="str">
        <f>_xlfn.IFNA(VLOOKUP($C2415,'20201102 Property'!C:C,1,FALSE),"FR")</f>
        <v>?</v>
      </c>
    </row>
    <row r="2416" spans="1:14" x14ac:dyDescent="0.45">
      <c r="A2416" s="166" t="s">
        <v>5391</v>
      </c>
      <c r="B2416" s="166" t="s">
        <v>7690</v>
      </c>
      <c r="C2416" s="166" t="s">
        <v>2524</v>
      </c>
      <c r="D2416" s="166" t="s">
        <v>185</v>
      </c>
      <c r="E2416" s="166" t="s">
        <v>2524</v>
      </c>
      <c r="F2416" s="166" t="s">
        <v>366</v>
      </c>
      <c r="G2416" s="166" t="s">
        <v>2524</v>
      </c>
      <c r="H2416" s="166" t="s">
        <v>2524</v>
      </c>
      <c r="I2416" s="166" t="s">
        <v>2524</v>
      </c>
      <c r="J2416" s="166" t="s">
        <v>2524</v>
      </c>
      <c r="K2416" s="166" t="s">
        <v>5391</v>
      </c>
      <c r="L2416" s="166" t="s">
        <v>2524</v>
      </c>
      <c r="M2416" s="166">
        <v>90246</v>
      </c>
      <c r="N2416" s="166" t="str">
        <f>_xlfn.IFNA(VLOOKUP($C2416,'20201102 Property'!C:C,1,FALSE),"FR")</f>
        <v>?</v>
      </c>
    </row>
    <row r="2417" spans="1:14" x14ac:dyDescent="0.45">
      <c r="A2417" s="166" t="s">
        <v>3202</v>
      </c>
      <c r="B2417" s="166" t="s">
        <v>7691</v>
      </c>
      <c r="C2417" s="166" t="s">
        <v>7692</v>
      </c>
      <c r="D2417" s="166" t="s">
        <v>185</v>
      </c>
      <c r="E2417" s="166" t="s">
        <v>2524</v>
      </c>
      <c r="F2417" s="166" t="s">
        <v>2798</v>
      </c>
      <c r="G2417" s="166" t="s">
        <v>2524</v>
      </c>
      <c r="H2417" s="166" t="s">
        <v>2524</v>
      </c>
      <c r="I2417" s="166" t="s">
        <v>2524</v>
      </c>
      <c r="J2417" s="166" t="s">
        <v>3203</v>
      </c>
      <c r="K2417" s="166" t="s">
        <v>3202</v>
      </c>
      <c r="L2417" s="166" t="s">
        <v>2524</v>
      </c>
      <c r="M2417" s="166">
        <v>5782</v>
      </c>
      <c r="N2417" s="166" t="str">
        <f>_xlfn.IFNA(VLOOKUP($C2417,'20201102 Property'!C:C,1,FALSE),"FR")</f>
        <v>screenen met screeningscel 3</v>
      </c>
    </row>
    <row r="2418" spans="1:14" x14ac:dyDescent="0.45">
      <c r="A2418" s="166" t="s">
        <v>5392</v>
      </c>
      <c r="B2418" s="166" t="s">
        <v>7693</v>
      </c>
      <c r="C2418" s="166" t="s">
        <v>2524</v>
      </c>
      <c r="D2418" s="166" t="s">
        <v>185</v>
      </c>
      <c r="E2418" s="166" t="s">
        <v>2524</v>
      </c>
      <c r="F2418" s="166" t="s">
        <v>366</v>
      </c>
      <c r="G2418" s="166" t="s">
        <v>2524</v>
      </c>
      <c r="H2418" s="166" t="s">
        <v>2524</v>
      </c>
      <c r="I2418" s="166" t="s">
        <v>2524</v>
      </c>
      <c r="J2418" s="166" t="s">
        <v>2524</v>
      </c>
      <c r="K2418" s="166" t="s">
        <v>5392</v>
      </c>
      <c r="L2418" s="166" t="s">
        <v>2524</v>
      </c>
      <c r="M2418" s="166">
        <v>8319</v>
      </c>
      <c r="N2418" s="166" t="str">
        <f>_xlfn.IFNA(VLOOKUP($C2418,'20201102 Property'!C:C,1,FALSE),"FR")</f>
        <v>?</v>
      </c>
    </row>
    <row r="2419" spans="1:14" x14ac:dyDescent="0.45">
      <c r="A2419" s="166" t="s">
        <v>5393</v>
      </c>
      <c r="B2419" s="166" t="s">
        <v>7694</v>
      </c>
      <c r="C2419" s="166" t="s">
        <v>2524</v>
      </c>
      <c r="D2419" s="166" t="s">
        <v>185</v>
      </c>
      <c r="E2419" s="166" t="s">
        <v>2524</v>
      </c>
      <c r="F2419" s="166" t="s">
        <v>366</v>
      </c>
      <c r="G2419" s="166" t="s">
        <v>2524</v>
      </c>
      <c r="H2419" s="166" t="s">
        <v>2524</v>
      </c>
      <c r="I2419" s="166" t="s">
        <v>2524</v>
      </c>
      <c r="J2419" s="166" t="s">
        <v>2524</v>
      </c>
      <c r="K2419" s="166" t="s">
        <v>5393</v>
      </c>
      <c r="L2419" s="166" t="s">
        <v>2524</v>
      </c>
      <c r="M2419" s="166">
        <v>90260</v>
      </c>
      <c r="N2419" s="166" t="str">
        <f>_xlfn.IFNA(VLOOKUP($C2419,'20201102 Property'!C:C,1,FALSE),"FR")</f>
        <v>?</v>
      </c>
    </row>
    <row r="2420" spans="1:14" x14ac:dyDescent="0.45">
      <c r="A2420" s="166" t="s">
        <v>5394</v>
      </c>
      <c r="B2420" s="166" t="s">
        <v>7695</v>
      </c>
      <c r="C2420" s="166" t="s">
        <v>7696</v>
      </c>
      <c r="D2420" s="166" t="s">
        <v>185</v>
      </c>
      <c r="E2420" s="166" t="s">
        <v>2524</v>
      </c>
      <c r="F2420" s="166" t="s">
        <v>366</v>
      </c>
      <c r="G2420" s="166" t="s">
        <v>2524</v>
      </c>
      <c r="H2420" s="166" t="s">
        <v>2524</v>
      </c>
      <c r="I2420" s="166" t="s">
        <v>2524</v>
      </c>
      <c r="J2420" s="166" t="s">
        <v>2524</v>
      </c>
      <c r="K2420" s="166" t="s">
        <v>5394</v>
      </c>
      <c r="L2420" s="166" t="s">
        <v>2524</v>
      </c>
      <c r="M2420" s="166">
        <v>5787</v>
      </c>
      <c r="N2420" s="166" t="str">
        <f>_xlfn.IFNA(VLOOKUP($C2420,'20201102 Property'!C:C,1,FALSE),"FR")</f>
        <v>screenen met bloedgroep A</v>
      </c>
    </row>
    <row r="2421" spans="1:14" x14ac:dyDescent="0.45">
      <c r="A2421" s="166" t="s">
        <v>5395</v>
      </c>
      <c r="B2421" s="166" t="s">
        <v>7697</v>
      </c>
      <c r="C2421" s="166" t="s">
        <v>7698</v>
      </c>
      <c r="D2421" s="166" t="s">
        <v>185</v>
      </c>
      <c r="E2421" s="166" t="s">
        <v>2524</v>
      </c>
      <c r="F2421" s="166" t="s">
        <v>366</v>
      </c>
      <c r="G2421" s="166" t="s">
        <v>2524</v>
      </c>
      <c r="H2421" s="166" t="s">
        <v>2524</v>
      </c>
      <c r="I2421" s="166" t="s">
        <v>2524</v>
      </c>
      <c r="J2421" s="166" t="s">
        <v>2524</v>
      </c>
      <c r="K2421" s="166" t="s">
        <v>5395</v>
      </c>
      <c r="L2421" s="166" t="s">
        <v>2524</v>
      </c>
      <c r="M2421" s="166">
        <v>5792</v>
      </c>
      <c r="N2421" s="166" t="str">
        <f>_xlfn.IFNA(VLOOKUP($C2421,'20201102 Property'!C:C,1,FALSE),"FR")</f>
        <v>screenen met bloedgroep A, cel 2</v>
      </c>
    </row>
    <row r="2422" spans="1:14" x14ac:dyDescent="0.45">
      <c r="A2422" s="166" t="s">
        <v>5396</v>
      </c>
      <c r="B2422" s="166" t="s">
        <v>7699</v>
      </c>
      <c r="C2422" s="166" t="s">
        <v>7700</v>
      </c>
      <c r="D2422" s="166" t="s">
        <v>185</v>
      </c>
      <c r="E2422" s="166" t="s">
        <v>2524</v>
      </c>
      <c r="F2422" s="166" t="s">
        <v>366</v>
      </c>
      <c r="G2422" s="166" t="s">
        <v>2524</v>
      </c>
      <c r="H2422" s="166" t="s">
        <v>2524</v>
      </c>
      <c r="I2422" s="166" t="s">
        <v>2524</v>
      </c>
      <c r="J2422" s="166" t="s">
        <v>2524</v>
      </c>
      <c r="K2422" s="166" t="s">
        <v>5396</v>
      </c>
      <c r="L2422" s="166" t="s">
        <v>2524</v>
      </c>
      <c r="M2422" s="166">
        <v>5796</v>
      </c>
      <c r="N2422" s="166" t="str">
        <f>_xlfn.IFNA(VLOOKUP($C2422,'20201102 Property'!C:C,1,FALSE),"FR")</f>
        <v>screenen met bloedgroep A, cel 3</v>
      </c>
    </row>
    <row r="2423" spans="1:14" x14ac:dyDescent="0.45">
      <c r="A2423" s="166" t="s">
        <v>5397</v>
      </c>
      <c r="B2423" s="166" t="s">
        <v>7701</v>
      </c>
      <c r="C2423" s="166" t="s">
        <v>7702</v>
      </c>
      <c r="D2423" s="166" t="s">
        <v>185</v>
      </c>
      <c r="E2423" s="166" t="s">
        <v>2524</v>
      </c>
      <c r="F2423" s="166" t="s">
        <v>366</v>
      </c>
      <c r="G2423" s="166" t="s">
        <v>2524</v>
      </c>
      <c r="H2423" s="166" t="s">
        <v>2524</v>
      </c>
      <c r="I2423" s="166" t="s">
        <v>2524</v>
      </c>
      <c r="J2423" s="166" t="s">
        <v>2524</v>
      </c>
      <c r="K2423" s="166" t="s">
        <v>5397</v>
      </c>
      <c r="L2423" s="166" t="s">
        <v>2524</v>
      </c>
      <c r="M2423" s="166">
        <v>5799</v>
      </c>
      <c r="N2423" s="166" t="str">
        <f>_xlfn.IFNA(VLOOKUP($C2423,'20201102 Property'!C:C,1,FALSE),"FR")</f>
        <v>screenen met bloedgroep B, cel 1</v>
      </c>
    </row>
    <row r="2424" spans="1:14" x14ac:dyDescent="0.45">
      <c r="A2424" s="166" t="s">
        <v>5398</v>
      </c>
      <c r="B2424" s="166" t="s">
        <v>7703</v>
      </c>
      <c r="C2424" s="166" t="s">
        <v>7704</v>
      </c>
      <c r="D2424" s="166" t="s">
        <v>185</v>
      </c>
      <c r="E2424" s="166" t="s">
        <v>2524</v>
      </c>
      <c r="F2424" s="166" t="s">
        <v>366</v>
      </c>
      <c r="G2424" s="166" t="s">
        <v>2524</v>
      </c>
      <c r="H2424" s="166" t="s">
        <v>2524</v>
      </c>
      <c r="I2424" s="166" t="s">
        <v>2524</v>
      </c>
      <c r="J2424" s="166" t="s">
        <v>2524</v>
      </c>
      <c r="K2424" s="166" t="s">
        <v>5398</v>
      </c>
      <c r="L2424" s="166" t="s">
        <v>2524</v>
      </c>
      <c r="M2424" s="166">
        <v>5803</v>
      </c>
      <c r="N2424" s="166" t="str">
        <f>_xlfn.IFNA(VLOOKUP($C2424,'20201102 Property'!C:C,1,FALSE),"FR")</f>
        <v>screenen met bloedgroep B, cel 2</v>
      </c>
    </row>
    <row r="2425" spans="1:14" x14ac:dyDescent="0.45">
      <c r="A2425" s="166" t="s">
        <v>5399</v>
      </c>
      <c r="B2425" s="166" t="s">
        <v>7705</v>
      </c>
      <c r="C2425" s="166" t="s">
        <v>7706</v>
      </c>
      <c r="D2425" s="166" t="s">
        <v>185</v>
      </c>
      <c r="E2425" s="166" t="s">
        <v>2524</v>
      </c>
      <c r="F2425" s="166" t="s">
        <v>366</v>
      </c>
      <c r="G2425" s="166" t="s">
        <v>2524</v>
      </c>
      <c r="H2425" s="166" t="s">
        <v>2524</v>
      </c>
      <c r="I2425" s="166" t="s">
        <v>2524</v>
      </c>
      <c r="J2425" s="166" t="s">
        <v>2524</v>
      </c>
      <c r="K2425" s="166" t="s">
        <v>5399</v>
      </c>
      <c r="L2425" s="166" t="s">
        <v>2524</v>
      </c>
      <c r="M2425" s="166">
        <v>5813</v>
      </c>
      <c r="N2425" s="166" t="str">
        <f>_xlfn.IFNA(VLOOKUP($C2425,'20201102 Property'!C:C,1,FALSE),"FR")</f>
        <v>screenen meyt bloedgroep B, cel 3</v>
      </c>
    </row>
    <row r="2426" spans="1:14" x14ac:dyDescent="0.45">
      <c r="A2426" s="166" t="s">
        <v>8680</v>
      </c>
      <c r="B2426" s="166" t="s">
        <v>8680</v>
      </c>
      <c r="C2426" s="166" t="s">
        <v>8680</v>
      </c>
      <c r="D2426" s="166" t="s">
        <v>1357</v>
      </c>
      <c r="E2426" s="166" t="s">
        <v>2524</v>
      </c>
      <c r="F2426" s="166" t="s">
        <v>366</v>
      </c>
      <c r="G2426" s="166" t="s">
        <v>2524</v>
      </c>
      <c r="H2426" s="166" t="s">
        <v>2524</v>
      </c>
      <c r="I2426" s="166" t="s">
        <v>2524</v>
      </c>
      <c r="J2426" s="166" t="s">
        <v>2524</v>
      </c>
      <c r="K2426" s="166" t="s">
        <v>8680</v>
      </c>
      <c r="L2426" s="166" t="s">
        <v>2524</v>
      </c>
      <c r="M2426" s="166">
        <v>8180622</v>
      </c>
      <c r="N2426" s="166" t="str">
        <f>_xlfn.IFNA(VLOOKUP($C2426,'20201102 Property'!C:C,1,FALSE),"FR")</f>
        <v>Zuiverheid</v>
      </c>
    </row>
    <row r="2427" spans="1:14" x14ac:dyDescent="0.45">
      <c r="A2427" s="166" t="s">
        <v>5400</v>
      </c>
      <c r="B2427" s="166" t="s">
        <v>5400</v>
      </c>
      <c r="C2427" s="166" t="s">
        <v>7707</v>
      </c>
      <c r="D2427" s="166" t="s">
        <v>185</v>
      </c>
      <c r="E2427" s="166" t="s">
        <v>2524</v>
      </c>
      <c r="F2427" s="166" t="s">
        <v>2798</v>
      </c>
      <c r="G2427" s="166" t="s">
        <v>2524</v>
      </c>
      <c r="H2427" s="166" t="s">
        <v>2524</v>
      </c>
      <c r="I2427" s="166" t="s">
        <v>2524</v>
      </c>
      <c r="J2427" s="166" t="s">
        <v>2524</v>
      </c>
      <c r="K2427" s="166" t="s">
        <v>5400</v>
      </c>
      <c r="L2427" s="166" t="s">
        <v>2524</v>
      </c>
      <c r="M2427" s="166">
        <v>2409176</v>
      </c>
      <c r="N2427" s="166" t="str">
        <f>_xlfn.IFNA(VLOOKUP($C2427,'20201102 Property'!C:C,1,FALSE),"FR")</f>
        <v>Zwangerschappen ?</v>
      </c>
    </row>
  </sheetData>
  <sheetProtection algorithmName="SHA-512" hashValue="8E5Gf+8yVpXKr4q2qsHf6+Bn4/5n1pgxTe+pzkNzrIuA3+8MDCOURmMgbroiI2p/mpF2XJSDX1QYITyztQAunA==" saltValue="hmEWwuR95nzHPSmwHqFcag==" spinCount="100000" sheet="1" objects="1" scenarios="1"/>
  <autoFilter ref="A2:N2427" xr:uid="{6F7B6671-0BFB-49FD-AC58-9E6CB2DC9FA7}">
    <filterColumn colId="13">
      <filters>
        <filter val="% CD 34 bij ontvangst"/>
        <filter val="% Gekernde rode bloedcellen"/>
        <filter val="% Lymfocyten"/>
        <filter val="% Lymphocytes      _x001b_(s0p16h8.5v0s0boT(Ref. 24 - 50)"/>
        <filter val="% Monocyten"/>
        <filter val="% Monocytes      _x001b_(s0p16h8.5v0s0boT(Ref. 8 - 15)"/>
        <filter val="% Neutrofielen"/>
        <filter val="% Neutrophils      _x001b_(s0p16h8.5v0s0boT(Ref. 34 - 60)"/>
        <filter val="% Panelreactiveit"/>
        <filter val="% Panelreactiviteit"/>
        <filter val="% Panelreactiviteit  (HLA klasse I en II)"/>
        <filter val="% verlies aan THR na verwerken (zonder invriezen)"/>
        <filter val="% verlies aan WBC na verwerken (zonder invriezen)"/>
        <filter val="% virtuele CDC PRA"/>
        <filter val="% virtuele PRA"/>
        <filter val="%Panelreactiviteit   (Klasse I en  II),  IgG"/>
        <filter val="%Panelreactiviteit (HLA klasse I)"/>
        <filter val="%Panelreactiviteit(getest op vast panel van 20)"/>
        <filter val="%Panelreactiviteit, IgG"/>
        <filter val="?"/>
        <filter val="01:complicaties tijdens zwangerschap ?"/>
        <filter val="01a: Naam kind"/>
        <filter val="01a: Voornaam kind"/>
        <filter val="02: geslacht kind"/>
        <filter val="02:Zwangerschapsduur"/>
        <filter val="03: gewicht kind ( in gram)"/>
        <filter val="03: Vaginale verlossing ?"/>
        <filter val="04: APGAR eerste score"/>
        <filter val="04: Meerlingenzwangerschap?"/>
        <filter val="05: APGAR tweede score"/>
        <filter val="05: Meconium in vruchtwater ?"/>
        <filter val="06: Vliezen gebroken &gt;24 uur voor bevalling ?"/>
        <filter val="06a: Sepsis"/>
        <filter val="06b: congenitale afwijkingen"/>
        <filter val="06c: andere bevindingen"/>
        <filter val="07: gediagnosticeerde ziekten"/>
        <filter val="07: Perinatale koorts (&gt;38,5°C) bij moeder ?"/>
        <filter val="08: Antibiotica toegediend tot 48 uur voor geboorte ?"/>
        <filter val="A cellen"/>
        <filter val="A cellen methode 2"/>
        <filter val="A1 bepaling"/>
        <filter val="A1antigeen (A1)"/>
        <filter val="Aangevraagd pad"/>
        <filter val="Aanmaken Familiedossier"/>
        <filter val="Aantal  EDTA buisjes"/>
        <filter val="Aantal buisjes ACD"/>
        <filter val="Aantal buisjes gestold"/>
        <filter val="aantal cellen getest"/>
        <filter val="Aantal cellen getest + DTT"/>
        <filter val="Aantal cellen getest Frozen Cell Tray"/>
        <filter val="Aantal cellen getest Frozen Cell Tray + DTT"/>
        <filter val="Aantal cellen getest in aanwezigheid van DTT"/>
        <filter val="aantal cellen getest:"/>
        <filter val="Aantal cellen met 22 cell panel"/>
        <filter val="Aantal cellen met 22 cell panel + DTT"/>
        <filter val="Aantal Etiketten"/>
        <filter val="Aantal flesjes/aliquots"/>
        <filter val="aantal gestest"/>
        <filter val="Aantal getest in Inderecte Coombs"/>
        <filter val="Aantal getest in Papaine"/>
        <filter val="Aantal heparine buisjes"/>
        <filter val="aantal Octaplas SD Plasma"/>
        <filter val="aantal positief"/>
        <filter val="Aantal positief + DTT"/>
        <filter val="Aantal positief Frozen Cell Tray"/>
        <filter val="Aantal positief Frozen Cell Tray + DTT"/>
        <filter val="Aantal positief in Inderecte Coombs"/>
        <filter val="Aantal positief in Papaine"/>
        <filter val="aantal positief:"/>
        <filter val="Aantal positieve cellen met 22 cell panel"/>
        <filter val="Aantal positieve cellen met 22 cell panel + DTT"/>
        <filter val="Aantal transfusies toegediend"/>
        <filter val="Aantal uitgegeven cellen  die zijn gewassen"/>
        <filter val="Aanvraag  via Prometheus of Netcord voor CB search"/>
        <filter val="aanvraag materialen"/>
        <filter val="Aanvraag voor bepaling van andere RBC antigenen"/>
        <filter val="Ab tegen granulocyten"/>
        <filter val="ABO (2de bepaling)"/>
        <filter val="ABO 1"/>
        <filter val="ABO Allel 1"/>
        <filter val="ABO Allel 2"/>
        <filter val="ABO moleculair"/>
        <filter val="ABO op plasma"/>
        <filter val="ABO op RBC"/>
        <filter val="ABO/D bij u bepaald"/>
        <filter val="ABO/D typeringsresultaat"/>
        <filter val="ABO_BMT_INT"/>
        <filter val="ABO_INT"/>
        <filter val="ABOD zoals ingevuld op aanvraag"/>
        <filter val="ABOi TX"/>
        <filter val="ACC"/>
        <filter val="ACTIE+"/>
        <filter val="Afgenomen door Dr."/>
        <filter val="Afname type van stamcellen (autoloog/allogeen)"/>
        <filter val="Afnamecentrum van stamcellen"/>
        <filter val="Afnamedatum van stamcellen"/>
        <filter val="Afnametijd"/>
        <filter val="Afvuldatum AD (water)"/>
        <filter val="Afvuldatum MQCP DTT"/>
        <filter val="Afwijking tussen de bepalingen"/>
        <filter val="Afwijking tussen de WBC bepalingen (%)"/>
        <filter val="Agglutinaties"/>
        <filter val="Allele ambiguiy HLA-A allel 1"/>
        <filter val="Allele ambiguiy HLA-A allel 2"/>
        <filter val="Allele ambiguiy HLA-B allel 1"/>
        <filter val="Allele ambiguiy HLA-B allel 2"/>
        <filter val="Allele ambiguiy HLA-C allel 1"/>
        <filter val="Allele ambiguiy HLA-C allel 2"/>
        <filter val="Allele ambiguiy HLA-DPB1 allel 1"/>
        <filter val="Allele ambiguiy HLA-DPB1 allel 2"/>
        <filter val="Allele ambiguiy HLA-DQB1 allel 1"/>
        <filter val="Allele ambiguiy HLA-DQB1 allel 2"/>
        <filter val="Allele ambiguiy HLA-DRB1 allel 1"/>
        <filter val="Allele ambiguiy HLA-DRB1 allel 2"/>
        <filter val="Allele ambiguiy HLA-DRB3 allel 1"/>
        <filter val="Allele ambiguiy HLA-DRB3 allel 2"/>
        <filter val="Allele ambiguiy HLA-DRB4 allel 1"/>
        <filter val="Allele ambiguiy HLA-DRB4 allel 2"/>
        <filter val="Allele ambiguiy HLA-DRB5 allel 1"/>
        <filter val="Allele ambiguiy HLA-DRB5 allel 2"/>
        <filter val="Alles stopzetten"/>
        <filter val="allogene Stamceltransplantatie"/>
        <filter val="ALT"/>
        <filter val="ALT (2de bepaling)"/>
        <filter val="ALT (3de bepaling)"/>
        <filter val="ALT (besluit van 3 bepalingen)"/>
        <filter val="ALT (in U/L)"/>
        <filter val="AM aanvraag verzonden"/>
        <filter val="AM ACC bij opname"/>
        <filter val="AM finale status"/>
        <filter val="AM staal verstuurd"/>
        <filter val="AM te starten"/>
        <filter val="AM UNACC bij opname"/>
        <filter val="Am1 ext"/>
        <filter val="Am2 ext"/>
        <filter val="Ambiguïteiten HLA-A met NGS"/>
        <filter val="Ambiguïteiten HLA-B met NGS"/>
        <filter val="Ambiguïteiten HLA-C met NGS"/>
        <filter val="Ambiguïteiten HLA-DPA1 met NGS"/>
        <filter val="Ambiguïteiten HLA-DPB1 met NGS"/>
        <filter val="Ambiguïteiten HLA-DQA1 met NGS"/>
        <filter val="Ambiguïteiten HLA-DQB1 met NGS"/>
        <filter val="Ambiguïteiten HLA-DRB1 met NGS"/>
        <filter val="Ambiguïteiten HLA-DRB345 met NGS"/>
        <filter val="Amnionpatch ?"/>
        <filter val="Anti A antiserum"/>
        <filter val="Anti B antiserum"/>
        <filter val="anti- e methode 2"/>
        <filter val="anti-A"/>
        <filter val="anti-A methode 1"/>
        <filter val="anti-A methode 2"/>
        <filter val="anti-AB"/>
        <filter val="anti-AB methode 1"/>
        <filter val="anti-AB methode 2"/>
        <filter val="Anti-AB serum"/>
        <filter val="Anti-B"/>
        <filter val="Anti-B methode 1"/>
        <filter val="anti-B methode 2"/>
        <filter val="Antibiogram kiem na invriezen"/>
        <filter val="Antibiogram kiem voor invriezen"/>
        <filter val="anti-C"/>
        <filter val="anti-C methode 1"/>
        <filter val="anti-C methode 2"/>
        <filter val="Anticoagulant van stamcellen"/>
        <filter val="anti-D"/>
        <filter val="anti-D methode 1"/>
        <filter val="anti-D methode 2"/>
        <filter val="anti-E"/>
        <filter val="anti-E methode 1"/>
        <filter val="anti-E methode 2"/>
        <filter val="antiglobulinetest"/>
        <filter val="antiglobulinetest major"/>
        <filter val="antiglobulinetest minor"/>
        <filter val="anti-granulocyten antistoffen"/>
        <filter val="Anti-HLA klasse I ID"/>
        <filter val="Anti-HLA klasse I ID (single Ag)"/>
        <filter val="Anti-HLA klasse I screening"/>
        <filter val="Anti-HLA klasse II ID"/>
        <filter val="Anti-HLA klasse II ID (single Ag)"/>
        <filter val="Anti-HLA klasse II screening"/>
        <filter val="Anti-HLA-A, -B, -Cw (single Ag)"/>
        <filter val="Anti-HLA-DR, -DQ, -DP (single Ag)"/>
        <filter val="Anti-HPA Ab (solid phase)"/>
        <filter val="anti-lymfocyten"/>
        <filter val="Antistof 1 op aanvraagformulier bloedproducten"/>
        <filter val="Antistof 2 op aanvraagformulier bloedproducten"/>
        <filter val="Antistof 3 op aanvraagformulier bloedproducten"/>
        <filter val="Antistof 4 op aanvraagformulier bloedproducten"/>
        <filter val="Antistof 5 op aanvraagformulier bloedproducten"/>
        <filter val="antitrombocyten antilichamen"/>
        <filter val="Augustine bepaling"/>
        <filter val="Auto CDC kruisproef"/>
        <filter val="Auto flowcytometrische kruisproef"/>
        <filter val="Autocontrole Coombs"/>
        <filter val="Autocontrole enzymen"/>
        <filter val="Autokruisproef met B cellen bij donor met DTT"/>
        <filter val="Autokruisproef met B cellen bij donor zonder DTT"/>
        <filter val="Autokruisproef met T cellen bij donor met DTT"/>
        <filter val="Autokruisproef met T cellen bij donor zonder DTT"/>
        <filter val="Autologe bloedproducten beschikbaar ingevuld op aanvraagformulier bloedproducten"/>
        <filter val="Autologe kruisproef met DTT"/>
        <filter val="Autologe kruisproef zonder DTT"/>
        <filter val="B cellen"/>
        <filter val="B cellen methode 2"/>
        <filter val="Bacteriologie"/>
        <filter val="Bacteriologie aeroob (definitief) na invriezen"/>
        <filter val="Bacteriologie aeroob (Eerste ingave)"/>
        <filter val="Bacteriologie aeroob (Tweede ingave)"/>
        <filter val="Bacteriologie aeroob (voorlopig) na invriezen"/>
        <filter val="Bacteriologie anaeroob (definitief) na invriezen"/>
        <filter val="Bacteriologie anaeroob (Eerste ingave)"/>
        <filter val="Bacteriologie anaeroob (Tweede ingave)"/>
        <filter val="Bacteriologie anaeroob (voorlopig) na invriezen"/>
        <filter val="Beenmergcollectie"/>
        <filter val="Bepaling om monsterid van susp.monst.in te scannen bij bepaling op k.staal of bij celsusp.Trigger vraagt om barc. van volbloedstaal in te scannen en vergelijkt de 2 barcodes. Indien ze overeenkomen wordt het susp.monster aangemeld."/>
        <filter val="Bepaling om relaties in te vullen in de bepaling relaties"/>
        <filter val="Besluit voor de kruisproeven"/>
        <filter val="Bestemming op aanvraagformulier bloedproducten"/>
        <filter val="Bestraald aangevraagd op aanvraagformulier bloedproducten"/>
        <filter val="Bewaartemperatuur van stamcellen"/>
        <filter val="bijzonderheden etniciteit"/>
        <filter val="bijzonderheden genetisch risico"/>
        <filter val="bijzonderheden risicogedrag of -aandoeningen"/>
        <filter val="Bloedgroep (tweede bepaling)"/>
        <filter val="Bloedgroep check"/>
        <filter val="Bloedgroep donor"/>
        <filter val="Bloedgroep EC"/>
        <filter val="Bloedgroep ENIS"/>
        <filter val="Bloedgroep intern"/>
        <filter val="Bloedgroepbepaling methode 1"/>
        <filter val="Bloedgroepbepaling methode 2"/>
        <filter val="Bloedgroepomschakeling na BMT"/>
        <filter val="Bloedverwarmer aangevraagd op aanvraagformulier bloedproducten"/>
        <filter val="BM_A"/>
        <filter val="BM_B"/>
        <filter val="BM_C"/>
        <filter val="BM_DQ"/>
        <filter val="BM_DR"/>
        <filter val="Bm1 ext"/>
        <filter val="Bm2 ext"/>
        <filter val="BMT patient"/>
        <filter val="Bron lymfoctyen"/>
        <filter val="Bron van specimen"/>
        <filter val="buffer - MgCl"/>
        <filter val="buffer + MgCl"/>
        <filter val="Bw4 serologisch"/>
        <filter val="Bw6 serologisch"/>
        <filter val="C STAT bep. genotype (RhCE)"/>
        <filter val="C STAT conclusie fenotype (RhCE)"/>
        <filter val="Carry-over CDC"/>
        <filter val="CB Search Contact persoon"/>
        <filter val="CB Search facturatie adres"/>
        <filter val="CB Search Prijs Staal"/>
        <filter val="CB Search transportkost"/>
        <filter val="CB segment CT opgestuurd"/>
        <filter val="CD 34+ cells/µL"/>
        <filter val="CD3"/>
        <filter val="CD3 /µL"/>
        <filter val="CD34"/>
        <filter val="CD34 /µL"/>
        <filter val="CD34 voor invriezen"/>
        <filter val="CD34/µL"/>
        <filter val="CD45 /µL"/>
        <filter val="CDC kruisproef"/>
        <filter val="CDC XM negatieve controle"/>
        <filter val="CDC XM positieve controle"/>
        <filter val="CFU GM ( /10^6 cellen)"/>
        <filter val="CFU GM ( /10^6 cells)"/>
        <filter val="CFU totaal ( / 10^6 cellen)"/>
        <filter val="CFU total number ( / 10^6 cells)"/>
        <filter val="Cha bepaling"/>
        <filter val="Clone-E (%)"/>
        <filter val="Cm1 ext"/>
        <filter val="Cm2 ext"/>
        <filter val="CMV IgG bij cord blood"/>
        <filter val="CMV IgM bij cord blood"/>
        <filter val="CMV negatieve donor aangevraagd op aanvraagformulier bloedproducten"/>
        <filter val="CMV-specifieke  antistoffen"/>
        <filter val="Co3 Antigeen"/>
        <filter val="Co3 reactie"/>
        <filter val="Coa bepaling"/>
        <filter val="Coa conclusie fenotype (Colton)"/>
        <filter val="Coa genotype (Colton)"/>
        <filter val="Cob bepaling"/>
        <filter val="Cob conclusie fenotype (Colton)"/>
        <filter val="Cob genotype, Colton"/>
        <filter val="Collectedag"/>
        <filter val="Combinatie van resultaten Am1, Am2,Bm1,Bm2 of As1,As2,Bs1 en Bs2"/>
        <filter val="Comment LM1"/>
        <filter val="Comment LM2"/>
        <filter val="Comment LSA1"/>
        <filter val="Comment LSA2"/>
        <filter val="Commentaar  op aanvraagformulier bloedproducten"/>
        <filter val="Commentaar HLA-A"/>
        <filter val="Commentaar HLA-B"/>
        <filter val="Commentaar HLA-C"/>
        <filter val="Commentaar HLA-DPB1"/>
        <filter val="Commentaar HLA-DQB1"/>
        <filter val="Commentaar HLA-DRB1"/>
        <filter val="Commentaar HLA-DRB345"/>
        <filter val="Concentratie DNA"/>
        <filter val="Conclusie A allel 1"/>
        <filter val="Conclusie A allel 2"/>
        <filter val="Conclusie B allel 1"/>
        <filter val="Conclusie B allel 2"/>
        <filter val="Conclusie C allel 2"/>
        <filter val="Conclusie C allel1"/>
        <filter val="Conclusie DQB1 allel 1"/>
        <filter val="Conclusie DQB1 allel 2"/>
        <filter val="Conclusie DRB1 allel 1"/>
        <filter val="Conclusie DRB1 allel 2"/>
        <filter val="Conclusie M_QCP"/>
        <filter val="Conclusieresultaat CDC"/>
        <filter val="Conclusieresultaat CDC +/-DTT"/>
        <filter val="Conclusieresultaat Frozen Cell Panel"/>
        <filter val="confirmatie MEIA"/>
        <filter val="Confirmatie NAT bepaling HBV"/>
        <filter val="Confirmatie NAT bepaling HCV"/>
        <filter val="Confirmatie NAT bepaling HIV"/>
        <filter val="Controle Cw"/>
        <filter val="Controle DAT"/>
        <filter val="Controle Fy"/>
        <filter val="Controle gevulde vrieszak"/>
        <filter val="Controle Jk"/>
        <filter val="Controle labels volumereductie"/>
        <filter val="Controle labels vrieszak"/>
        <filter val="Controle Le"/>
        <filter val="Controle MN"/>
        <filter val="Controle op directe bepalingen"/>
        <filter val="Controle op indirecte bepalingen"/>
        <filter val="Controle Ss"/>
        <filter val="Controle urgente kruisproeven"/>
        <filter val="Controle Wra"/>
        <filter val="Controlereagens ABO/D"/>
        <filter val="Controlereagens bloedgroep BMT patient"/>
        <filter val="Controlereagens bloedgroepen methode 2"/>
        <filter val="Controlereagens bloedgroepen neonataal methode 1"/>
        <filter val="Controlereagens CcEe + K"/>
        <filter val="Controlereagens ondergroepen op celsuspensie"/>
        <filter val="Controlereagens resusondergroepen manueel"/>
        <filter val="Controlereagens resusondergroepen methode 1"/>
        <filter val="Cord Blood hemoglobinepathieen"/>
        <filter val="Cord blood is released by IMS Cord Blood  Red Cross Flanders"/>
        <filter val="Cord blood unit cancelled"/>
        <filter val="Cord blood unit shipped"/>
        <filter val="COVID-19 Target 1"/>
        <filter val="COVID-19 Target 2"/>
        <filter val="COVID-19 Verdunning"/>
        <filter val="Cra conclusie fenotype (Cromer)"/>
        <filter val="Cra genotype (Cromer)"/>
        <filter val="Cross and hold"/>
        <filter val="Cryosupernatant verwijderd ingevuld op aanvraagformulier bloedproducten"/>
        <filter val="Cryovial included"/>
        <filter val="Cw typering"/>
        <filter val="CyclerCheck MQCP"/>
        <filter val="Cytotox. Ab (eindbeoordeling)"/>
        <filter val="Cytotoxische antistoffen"/>
        <filter val="cytotoxische antistoffen  (B cellen)"/>
        <filter val="Cytotoxische antistoffen (IgG + IgM)"/>
        <filter val="Cytotoxische antistoffen QC"/>
        <filter val="Cytotoxische antistofffen (Uitsluitend IgG)"/>
        <filter val="DAT met anti-IgA reactiviteit"/>
        <filter val="DAT met anti-IgG reactiviteit"/>
        <filter val="DAT met anti-IgM reactiviteit"/>
        <filter val="DAT reactiviteit"/>
        <filter val="Date &amp; Time of collection"/>
        <filter val="Datum eerste onderhoud"/>
        <filter val="Datum ontvangst"/>
        <filter val="Datum Rapporteringvoor CB search"/>
        <filter val="Datum recent staal"/>
        <filter val="Datum TP"/>
        <filter val="Datum verzending"/>
        <filter val="Datum verzending volbloed naar REFID"/>
        <filter val="DC met anti-C3b/C3d reactiviteit"/>
        <filter val="DC met anti-C3c reactiviteit"/>
        <filter val="DC met anti-C3d reactiviteit"/>
        <filter val="DC met polyvalent reactiviteit"/>
        <filter val="D-Controle bloedgroepen 1"/>
        <filter val="D-Controle bloedgroepen 2"/>
        <filter val="Deadline"/>
        <filter val="Deadline EKE"/>
        <filter val="Dia conclusie fenotype (Diego)"/>
        <filter val="Dia genotype (Diego)"/>
        <filter val="Dib conclusie fenotype (Diego)"/>
        <filter val="Dib genotype (Diego)"/>
        <filter val="Diego bepaling"/>
        <filter val="directe agglutinatie"/>
        <filter val="directe agglutinatie major"/>
        <filter val="directe agglutinatie minor"/>
        <filter val="Discordantie:"/>
        <filter val="DNA acceptatie"/>
        <filter val="DNA acceptatie MOD"/>
        <filter val="DNA concentratie (ng/µL)"/>
        <filter val="DNA concentratie HR (ng/µL)"/>
        <filter val="DNA Concentratie MOD"/>
        <filter val="DNA opgestuurd:"/>
        <filter val="DNA ratio"/>
        <filter val="DNA ratio HR"/>
        <filter val="DNA ratio MOD"/>
        <filter val="DNA sample included"/>
        <filter val="Doa Antigeen"/>
        <filter val="Doa conclusie fenotype (Dombrock)"/>
        <filter val="Doa genotype (Dombrock)"/>
        <filter val="Doa reactie"/>
        <filter val="Dob Antigeen"/>
        <filter val="Dob conclusie fenotype (Dombrock)"/>
        <filter val="Dob genotype, Dombrock"/>
        <filter val="Dob reactie"/>
        <filter val="donath Landsteiner Set A tube 1"/>
        <filter val="donath Landsteiner Set A tube 2"/>
        <filter val="donath Landsteiner Set A tube 3"/>
        <filter val="donath Landsteiner Set B tube 1"/>
        <filter val="donath Landsteiner Set B tube 2"/>
        <filter val="donath Landsteiner Set B tube 3"/>
        <filter val="donath Landsteiner Set C tube 1"/>
        <filter val="donath Landsteiner Set C tube 2"/>
        <filter val="donath Landsteiner Set C tube 3"/>
        <filter val="Donor specif. antistoffen HLA-Klasse I"/>
        <filter val="Donor specif. antistoffen HLA-Klasse II"/>
        <filter val="Donor typering"/>
        <filter val="Donoropvolging  (dag+1)"/>
        <filter val="Donoropvolging (dag+10)"/>
        <filter val="Donortypering AB1"/>
        <filter val="Donortypering AB2"/>
        <filter val="Donortypering AB3"/>
        <filter val="Donortypering AB4"/>
        <filter val="Donortypering AB5"/>
        <filter val="Donortypering AB6"/>
        <filter val="Donortypering AB7"/>
        <filter val="Donortypering DP1"/>
        <filter val="Donortypering DP2"/>
        <filter val="Donortypering DP3"/>
        <filter val="Donortypering DP4"/>
        <filter val="Donortypering DP5"/>
        <filter val="Donortypering DP6"/>
        <filter val="Donortypering DP7"/>
        <filter val="Donortypering DR1"/>
        <filter val="Donortypering DR2"/>
        <filter val="Donortypering DR3"/>
        <filter val="Donortypering DR4"/>
        <filter val="Donortypering DR5"/>
        <filter val="Donortypering DR6"/>
        <filter val="Donortypering DR7"/>
        <filter val="Doorgemaakte zwangerschappen"/>
        <filter val="DQB1m1 ext"/>
        <filter val="DQB1m2 ext"/>
        <filter val="Dr a bepaling  indirecte methode"/>
        <filter val="DR51 serologisch"/>
        <filter val="DR52 serologisch"/>
        <filter val="DR53 serologisch"/>
        <filter val="DRB_LIRAS_BROAD_1"/>
        <filter val="DRB_LIRAS_BROAD_2"/>
        <filter val="DRB_LIRAS_BROAD_3"/>
        <filter val="DRB_LIRAS_BROAD_4"/>
        <filter val="DRB_LIRAS_DETAIL"/>
        <filter val="DRB1_Strip1"/>
        <filter val="DRB1+3+4+5_Strip1"/>
        <filter val="DRB1+3+4+5_Strip2"/>
        <filter val="DRB1m1 ext"/>
        <filter val="DRB1m2 ext"/>
        <filter val="DRB3 allel 1 (match det.)"/>
        <filter val="DRB3 allel 2 (match det.)"/>
        <filter val="DRB4 allel 1 (match det.)"/>
        <filter val="DRB4 allel 2 (match det.)"/>
        <filter val="DRB5 allel 1 (match det.)"/>
        <filter val="DRB5 allel 2 (match det.)"/>
        <filter val="DS"/>
        <filter val="DSA HLA-ABC1"/>
        <filter val="DSA HLA-ABC2"/>
        <filter val="DSA HLA-ABC3"/>
        <filter val="DSA HLA-ABC4"/>
        <filter val="DSA HLA-ABC5"/>
        <filter val="DSA HLA-ABC6"/>
        <filter val="DSA HLA-DRDQDP1"/>
        <filter val="DSA HLA-DRDQDP2"/>
        <filter val="DSA HLA-DRDQDP3"/>
        <filter val="DSA HLA-DRDQDP4"/>
        <filter val="DSA HLA-DRDQDP5"/>
        <filter val="DSA HLA-DRDQDP6"/>
        <filter val="DTT Bewaren"/>
        <filter val="Dummy bepaling HRT 10002"/>
        <filter val="Dummy bepaling HRT 10003"/>
        <filter val="Dummy bepaling HRT 10011"/>
        <filter val="Dummy bepaling HRT 10012"/>
        <filter val="Dummy bepaling HRT 1aHRTklasseI"/>
        <filter val="Dummy bepaling HRT 1aHRTklasseI+C"/>
        <filter val="Dummy bepaling HRT 8206"/>
        <filter val="Dummy bepaling HRT 8208"/>
        <filter val="Dummy bepaling HRT 8291"/>
        <filter val="Dummy bepaling HRT 8294"/>
        <filter val="Dummy bepaling om materiaal 'UZG_EL-AANVRAAG' aan te vragen met procedure in dep_UZ"/>
        <filter val="Dummy bepaling voor aanvraag DNA extra"/>
        <filter val="Dummy bepaling voor barcodelabel bij MQCP amplitaq objecten"/>
        <filter val="Dummy bepaling voor bewaren oude resultaatcodes op bepaling Besluit"/>
        <filter val="Dummy bepaling voor genereren MQCP labels voor reagens"/>
        <filter val="Dummy bepaling voor invullen site attribuut opslagdoos"/>
        <filter val="Dummy bepaling voor invullen site attribuut Orgaan"/>
        <filter val="Dummy bepaling voor invullen site attribuut Wachtlijst"/>
        <filter val="Dummy test om orderaanvraag vanuit GHB door te sturen met als enig doel de patiëntgegevens in Glims te krijgen. Test wordt automatisch ingevuld."/>
        <filter val="Dummy test om orderaanvraag vanuit UZB door te sturen bij orders waarin enkel bloedproducten zijn aangevraagd"/>
        <filter val="Dummy test om orderaanvraag voor HLA vanuit GHB door te sturen met als enig doel de patiëntgegevens in Glims te krijgen. Test wordt automatisch ingevuld."/>
        <filter val="Dummy test om PiekSerum aan te vragen en te lokaliseren in archief"/>
        <filter val="Dummy test om PostTX aan te vragen en te lokaliseren in archief"/>
        <filter val="Dummy test om PreTX aan te vragen en te lokaliseren in archief"/>
        <filter val="Dummy test om volbloed aan te vragen bij orders met EC aanvraag (staal aanwezig)"/>
        <filter val="Dummy test voor A1 (test Gent uitgevoerd in Antwerpen)"/>
        <filter val="Dummy test voor aanmaak afnamekit"/>
        <filter val="Dummy test voor aanvraag screening na anti-D toediening"/>
        <filter val="Dummy test voor Ata (test Gent uitgevoerd in Antwerpen)"/>
        <filter val="Dummy test voor Cha (test Gent uitgevoerd in Antwerpen)"/>
        <filter val="Dummy test voor Coa (test Gent uitgevoerd in Antwerpen)"/>
        <filter val="Dummy test voor Cob (test Gent uitgevoerd in Antwerpen)"/>
        <filter val="Dummy test voor Dib (test Gent uitgevoerd in Antwerpen)"/>
        <filter val="Dummy test voor Dra (test Gent uitgevoerd in Antwerpen)"/>
        <filter val="Dummy test voor Ge (test Gent uitgevoerd in Antwerpen)"/>
        <filter val="Dummy test voor Gya (test Gent uitgevoerd in Antwerpen)"/>
        <filter val="Dummy test voor I (test Gent uitgevoerd in Antwerpen)"/>
        <filter val="Dummy test voor Inb (test Gent/Leuven uitgevoerd in Antwerpen)"/>
        <filter val="Dummy test voor JMH (test Gent uitgevoerd in Antwerpen)"/>
        <filter val="Dummy test voor Jra (test Gent uitgevoerd in Antwerpen)"/>
        <filter val="Dummy test voor Jsa (test Gent/Leuven uitgevoerd in Antwerpen)"/>
        <filter val="Dummy test voor Jsb (test Gent/Leuven uitgevoerd in Antwerpen)"/>
        <filter val="Dummy test voor ki (test Gent uitgevoerd in Antwerpen)"/>
        <filter val="Dummy test voor Kna (test Gent uitgevoerd in Antwerpen)"/>
        <filter val="Dummy test voor Lan (test Gent uitgevoerd in Antwerpen)"/>
        <filter val="Dummy test voor Rga (test Gent uitgevoerd in Antwerpen)"/>
        <filter val="Dummy test voor Sc1 (test Gent uitgevoerd in Antwerpen)"/>
        <filter val="Dummy test voor tarrificatie orgaan- en BM donors"/>
        <filter val="Dummy test voor Tja (test Gent uitgevoerd in Antwerpen)"/>
        <filter val="Dummy test voor U (test Gent/Leuven uitgevoerd in Antwerpen)"/>
        <filter val="Dummy test voor UZG communicatie  Is er melding van eerdere transfusiereacties Ja/neen"/>
        <filter val="Dummy test voor UZG communicatie. Gewicht patient bij aanvraag plaatjes"/>
        <filter val="Dummy test voor UZG communicatie. Melding van eerdere transfusiereacties"/>
        <filter val="Dummy test voor UZG communicatie. Toestemmingsverklaring patient"/>
        <filter val="Dummy test voor Vel (test Gent uitgevoerd in Antwerpen)"/>
        <filter val="Dummy test voor Vw(test Gent uitgevoerd in Antwerpen)"/>
        <filter val="Dummy test voor WP REFID"/>
        <filter val="Dummy test voor Wra(test Gent uitgevoerd in Antwerpen)"/>
        <filter val="Dummy test voor Wrb (test Gent/Leuven uitgevoerd in Antwerpen)"/>
        <filter val="Dummy test voor Yka (test Gent uitgevoerd in Antwerpen)"/>
        <filter val="Dummy test voor Yta (test Gent uitgevoerd in Antwerpen)"/>
        <filter val="E STAT bep. genotype (RhCE)"/>
        <filter val="E STAT conclusie fenotype (RhCE)"/>
        <filter val="Eendonorplaatjes aangevraagd op aanvraagformulier bloedproducten"/>
        <filter val="Eindevaluatie"/>
        <filter val="Eindtijd Collectie van stamcellen"/>
        <filter val="electronische kruisproef:"/>
        <filter val="ELISA HIV (2)"/>
        <filter val="Eluaat van rode bloedcellen"/>
        <filter val="EnkelBestraald inactiveren"/>
        <filter val="Erythrocytenconcentraat type zuigeling gevraagd"/>
        <filter val="Evaluatie Medische Vragenlijst"/>
        <filter val="Evaluatie partusverslag"/>
        <filter val="Export Luminex"/>
        <filter val="Fenotype testcel"/>
        <filter val="Flag voor wadiana om NI resultaten op te sporen"/>
        <filter val="Flowcytometrische autokruisproef met B cellen bij donor"/>
        <filter val="Flowcytometrische autokruisproef met T cellen bij donor"/>
        <filter val="Flowcytometrische kruisproef"/>
        <filter val="flowcytometrische kruisproef met B cellen bij donor"/>
        <filter val="flowcytometrische kruisproef met T cellen bij donor"/>
        <filter val="Fy3 Antigeen"/>
        <filter val="Fy3 reactie"/>
        <filter val="Fy5 Antigeen"/>
        <filter val="Fy5 reactie"/>
        <filter val="fya bepaling"/>
        <filter val="Fya STAT bep. genotype (Duffy)"/>
        <filter val="Fya STAT conclusie fenotype (Duffy)"/>
        <filter val="Fyb bepaling"/>
        <filter val="Fyb STAT bep. genotype (Duffy)"/>
        <filter val="Fyb STAT conclusie fenotype (Duffy)"/>
        <filter val="Fy-GATA genotype (Duffy)"/>
        <filter val="Ge bepaling"/>
        <filter val="Geboortedatum"/>
        <filter val="Geboortedatum van patient voor CB search"/>
        <filter val="gekende bloedgroep"/>
        <filter val="Genotype ambiguity HLA-A"/>
        <filter val="Genotype ambiguity HLA-B"/>
        <filter val="Genotype ambiguity HLA-C"/>
        <filter val="Genotype ambiguity HLA-DPB1"/>
        <filter val="Genotype ambiguity HLA-DQB1"/>
        <filter val="Genotype ambiguity HLA-DRB1"/>
        <filter val="Genotype ambiguity HLA-DRB3"/>
        <filter val="Genotype ambiguity HLA-DRB4"/>
        <filter val="Genotype ambiguity HLA-DRB5"/>
        <filter val="Geslacht"/>
        <filter val="Geteld aantal foetale rode bloedcellen"/>
        <filter val="Getitreerde antistofspecificiteit"/>
        <filter val="Getitreerde antistofspecificiteit 2"/>
        <filter val="Getitreerde antistofspecificiteit 3"/>
        <filter val="Getitreerde antistofspecificiteit 4"/>
        <filter val="Getitreerde antistofspecificiteit 5"/>
        <filter val="Getitreerde antistofspecificiteit 6"/>
        <filter val="Getitreerde antistofspecificiteit 7"/>
        <filter val="Gewassen aangevraagd op aanvraagformulier bloedproducten"/>
        <filter val="gewenste celsuspensievolume"/>
        <filter val="Gewicht (in kg)"/>
        <filter val="Gewicht patiënt  op aanvraagformulier bloedproducten"/>
        <filter val="Globale bepalingscode screening A'pen"/>
        <filter val="glstring HLA-A"/>
        <filter val="glstring HLA-B"/>
        <filter val="glstring HLA-C"/>
        <filter val="glstring HLA-DPA1"/>
        <filter val="glstring HLA-DPB1"/>
        <filter val="glstring HLA-DQA1"/>
        <filter val="glstring HLA-DQB1"/>
        <filter val="glstring HLA-DRB1"/>
        <filter val="glstring HLA-DRB345"/>
        <filter val="Granulo Donor id 1"/>
        <filter val="Granulo Donor id 2"/>
        <filter val="Granulo Donor id 3"/>
        <filter val="Granulo Donor id 4"/>
        <filter val="Granulo Donor id 5"/>
        <filter val="Granulo Donor id 6"/>
        <filter val="granulocyten Ab getest op panel van"/>
        <filter val="GranuloTiter 1"/>
        <filter val="GranuloTiter 2"/>
        <filter val="GranuloTiter 3"/>
        <filter val="GranuloTiter 4"/>
        <filter val="GranuloTiter 5"/>
        <filter val="GranuloTiter 6"/>
        <filter val="Gregory bepaling"/>
        <filter val="Groepselectie AmHR1"/>
        <filter val="Groepselectie AmHR2"/>
        <filter val="Groepselectie BmHR1"/>
        <filter val="Groepselectie BmHR2"/>
        <filter val="Groepselectie CmHR1"/>
        <filter val="Groepselectie CmHR2"/>
        <filter val="Groepselectie DQB1HR1"/>
        <filter val="Groepselectie DQB1HR2"/>
        <filter val="Groepselectie DRB1HR1"/>
        <filter val="Groepselectie DRB1HR2"/>
        <filter val="H typering methode 1"/>
        <filter val="HBc Antibodies (2de bepaling)"/>
        <filter val="HBc Antibodies (3de bepaling)"/>
        <filter val="HBc specifieke antistoffen"/>
        <filter val="HBcAb conclusie van 3 bepalingen"/>
        <filter val="HBsAg"/>
        <filter val="HBsAg (2de bepaling)"/>
        <filter val="HBsAg (3de bepaling)"/>
        <filter val="HBsAg : conclusie van 3 bepalingen"/>
        <filter val="HBsspecifieke antistoffen"/>
        <filter val="HCT telling BC (%)"/>
        <filter val="HCV Ab (2de bepaling)"/>
        <filter val="HCV Ab (3de bepaling)"/>
        <filter val="HCV antilichamen"/>
        <filter val="HCV specifieke antistoffen"/>
        <filter val="HCV: conclusievan 3 bepalingen"/>
        <filter val="Hematocrit (%) _x001b_(s0p16h8.5v0s0boT(Ref. 34.2 - 47.1)"/>
        <filter val="Hemoglobin (g/dL) _x001b_(s0p16h8.5v0s0boT(Ref. 11.2 - 15.1)"/>
        <filter val="Hemolyse"/>
        <filter val="Hepatitis B sAg"/>
        <filter val="Historische positieve screening"/>
        <filter val="Historische stalen geselecteerd"/>
        <filter val="HIV antistoffen:"/>
        <filter val="HIV type 1 and 2 Ab (2de bepaling)"/>
        <filter val="HIV type 1 and 2 Ab (3de bepaling)"/>
        <filter val="HIV type 1 en  2 spec. antistoffen"/>
        <filter val="HIV: conclusievan 3 bepalingen"/>
        <filter val="HLA AB moleculair"/>
        <filter val="HLA AB moleculair via 700A"/>
        <filter val="HLA AB moleculair via 810"/>
        <filter val="HLA AB moleculair via 9911"/>
        <filter val="HLA AB serologisch"/>
        <filter val="HLA AB serologisch via 520B"/>
        <filter val="HLA AB serologisch via 700B"/>
        <filter val="HLA AB serologisch via 810B"/>
        <filter val="HLA AB serologisch via 9911B"/>
        <filter val="HLA antistoffen getest op panel van"/>
        <filter val="HLA confirmatory typing"/>
        <filter val="HLA DR &amp; DQ"/>
        <filter val="HLA DR &amp; DQ via 620B"/>
        <filter val="HLA DR &amp; DQ via 740B"/>
        <filter val="HLA DR &amp; DQ via 750B"/>
        <filter val="HLA DR &amp; DQ via 850B"/>
        <filter val="HLA DR &amp; DQ via 9851s"/>
        <filter val="HLA DRB1 moleculair via 620"/>
        <filter val="HLA DRB1 moleculair via 740A"/>
        <filter val="HLA DRB1 moleculair via 750A"/>
        <filter val="HLA DRB1 moleculair via 850"/>
        <filter val="HLA DRB1 moleculair via 9851m"/>
        <filter val="HLA genotype, coeliakie-geass."/>
        <filter val="HLA genotype, narcolepsie-geass."/>
        <filter val="HLA genotype, retinop.-geass A29"/>
        <filter val="HLA genotype, retinop.-geass. B44"/>
        <filter val="HLA match"/>
        <filter val="HLA mismatch"/>
        <filter val="HLA typering"/>
        <filter val="HLA/HPA compatibel vereist"/>
        <filter val="HLA-A (allel 1)"/>
        <filter val="HLA-A (allel 2)"/>
        <filter val="HLA-A (allel groep 1)"/>
        <filter val="HLA-A (allel groep 2)"/>
        <filter val="HLA-A (hoge resolutie)"/>
        <filter val="HLA-A (lage resolutie)"/>
        <filter val="HLA-A (NMDP code 1)"/>
        <filter val="HLA-A (NMDP code 2)"/>
        <filter val="HLA-A (serologisch)"/>
        <filter val="HLA-A allel 1"/>
        <filter val="HLA-A allel 1 (allelic resolutie)"/>
        <filter val="HLA-A allel 1 (hoge resolutie)"/>
        <filter val="HLA-A allel 1 (lage resolutie)"/>
        <filter val="HLA-A allel 1 (match det.)"/>
        <filter val="HLA-A allel 2"/>
        <filter val="HLA-A allel 2 (allelic resolutie)"/>
        <filter val="HLA-A allel 2 (hoge resolutie)"/>
        <filter val="HLA-A allel 2 (lage resolutie)"/>
        <filter val="HLA-A allel 2 (match det.)"/>
        <filter val="HLA-A broad match"/>
        <filter val="HLA-A broad mismatch"/>
        <filter val="HLA-A split match"/>
        <filter val="HLA-A split mismatch"/>
        <filter val="HLA-B (allel 1)"/>
        <filter val="HLA-B (allel 2)"/>
        <filter val="HLA-B (allel groep 1)"/>
        <filter val="HLA-B (allel groep 2)"/>
        <filter val="HLA-B (hoge resolutie)"/>
        <filter val="HLA-B (lage resolutie)"/>
        <filter val="HLA-B (NMDP code 1)"/>
        <filter val="HLA-B (NMDP code 2)"/>
        <filter val="HLA-B (serologisch)"/>
        <filter val="HLA-B allel 1"/>
        <filter val="HLA-B allel 1 (allelic resolutie)"/>
        <filter val="HLA-B allel 1 (hoge resolutie)"/>
        <filter val="HLA-B allel 1 (lage resolutie)"/>
        <filter val="HLA-B allel 1 (match det.)"/>
        <filter val="HLA-B allel 2"/>
        <filter val="HLA-B allel 2 (allelic resolutie)"/>
        <filter val="HLA-B allel 2 (hoge resolutie)"/>
        <filter val="HLA-B allel 2 (lage resolutie)"/>
        <filter val="HLA-B allel 2 (match det.)"/>
        <filter val="HLA-B broad match"/>
        <filter val="HLA-B broad mismatch"/>
        <filter val="HLA-B split match"/>
        <filter val="HLA-B split mismatch"/>
        <filter val="HLA-B*57:01"/>
        <filter val="HLA-B27"/>
        <filter val="HLA-B51"/>
        <filter val="HLA-Bw4"/>
        <filter val="HLA-Bw6"/>
        <filter val="HLA-C (allel 1)"/>
        <filter val="HLA-C (allel 2)"/>
        <filter val="HLA-C (hoge resolutie)"/>
        <filter val="HLA-C (lage resolutie)"/>
        <filter val="HLA-C allel 1"/>
        <filter val="HLA-C allel 1 (allelic resolutie)"/>
        <filter val="HLA-C allel 1 (hoge resolutie)"/>
        <filter val="HLA-C allel 1 (lage resolutie)"/>
        <filter val="HLA-C allel 1 (match det.)"/>
        <filter val="HLA-C allel 2"/>
        <filter val="HLA-C allel 2 (allelic resolutie)"/>
        <filter val="HLA-C allel 2 (hoge resolutie)"/>
        <filter val="HLA-C allel 2 (lage resolutie)"/>
        <filter val="HLA-C allel 2 (match det.)"/>
        <filter val="HLA-C broad match"/>
        <filter val="HLA-C broad mismatch"/>
        <filter val="HLA-C*0709N voor QCP"/>
        <filter val="HLA-DPA1 allel 1"/>
        <filter val="HLA-DPA1 allel 1 (allelic resolutie)"/>
        <filter val="HLA-DPA1 allel 2"/>
        <filter val="HLA-DPA1 allel 2 (allelic resolutie)"/>
        <filter val="HLA-DPA1 allel1 (lage resolutie)"/>
        <filter val="HLA-DPA1 allel2 (lage resolutie)"/>
        <filter val="HLA-DPB1"/>
        <filter val="HLA-DPB1 (allel 2)"/>
        <filter val="HLA-DPB1 (allel1)"/>
        <filter val="HLA-DPB1 (hoge resolutie)"/>
        <filter val="HLA-DPB1 allel 1"/>
        <filter val="HLA-DPB1 allel 1 (allelic resolutie)"/>
        <filter val="HLA-DPB1 allel 2"/>
        <filter val="HLA-DPB1 allel 2 (allelic resolutie)"/>
        <filter val="HLA-DPB1 allel1 (lage resolutie)"/>
        <filter val="HLA-DPB1 allel2 (lage resolutie)"/>
        <filter val="HLA-DPB1 hoge resolutie (allel 1)"/>
        <filter val="HLA-DPB1 hoge resolutie (allel 2)"/>
        <filter val="HLA-DPB1 kand.donor"/>
        <filter val="HLA-DPB1 kand.ontvanger"/>
        <filter val="HLA-DQ (allel 1)"/>
        <filter val="HLA-DQ (allel 2)"/>
        <filter val="HLA-DQ (serologisch)"/>
        <filter val="HLA-DQA split match"/>
        <filter val="HLA-DQA split mismatch"/>
        <filter val="HLA-DQA1 (lage resolutie)"/>
        <filter val="HLA-DQA1 allel 1"/>
        <filter val="HLA-DQA1 allel 1 (allelic resolutie)"/>
        <filter val="HLA-DQA1 allel 1 (lage resolutie)"/>
        <filter val="HLA-DQA1 allel 2"/>
        <filter val="HLA-DQA1 allel 2 (allelic resolutie)"/>
        <filter val="HLA-DQA1 allel 2 (lage resolutie)"/>
        <filter val="HLA-DQB split match"/>
        <filter val="HLA-DQB split mismatch"/>
        <filter val="HLA-DQB1"/>
        <filter val="HLA-DQB1 (lage resolutie)"/>
        <filter val="HLA-DQB1 allel 1"/>
        <filter val="HLA-DQB1 allel 1 (allelic resolutie)"/>
        <filter val="HLA-DQB1 allel 1 (hoge resolutie)"/>
        <filter val="HLA-DQB1 allel 1 (lage resolutie)"/>
        <filter val="HLA-DQB1 allel 1 (match det.)"/>
        <filter val="HLA-DQB1 allel 2"/>
        <filter val="HLA-DQB1 allel 2 (allelic resolutie)"/>
        <filter val="HLA-DQB1 allel 2 (hoge resolutie)"/>
        <filter val="HLA-DQB1 allel 2 (lage resolutie)"/>
        <filter val="HLA-DQB1 allel 2 (match det.)"/>
        <filter val="HLA-DR (allel 1)"/>
        <filter val="HLA-DR (allel 2)"/>
        <filter val="HLA-DR (serologisch)"/>
        <filter val="HLA-DR split match"/>
        <filter val="HLA-DR split mismatch"/>
        <filter val="HLA-DRB1 (allel groep 1)"/>
        <filter val="HLA-DRB1 (allel groep 2)"/>
        <filter val="HLA-DRB1 (hoge resolutie)"/>
        <filter val="HLA-DRB1 (lage resolutie)"/>
        <filter val="HLA-DRB1 (NMDP code 1)"/>
        <filter val="HLA-DRB1 (NMDP code 2)"/>
        <filter val="HLA-DRB1 allel 1"/>
        <filter val="HLA-DRB1 allel 1 (allelic resolutie)"/>
        <filter val="HLA-DRB1 allel 1 (hoge resolutie)"/>
        <filter val="HLA-DRB1 allel 1 (lage resolutie)"/>
        <filter val="HLA-DRB1 allel 1 (match det.)"/>
        <filter val="HLA-DRB1 allel 2"/>
        <filter val="HLA-DRB1 allel 2 (allelic resolutie)"/>
        <filter val="HLA-DRB1 allel 2 (hoge resolutie)"/>
        <filter val="HLA-DRB1 allel 2 (lage resolutie)"/>
        <filter val="HLA-DRB1 allel 2 (match det.)"/>
        <filter val="HLA-DRB3  (allel 1)"/>
        <filter val="HLA-DRB3  (allel 2)"/>
        <filter val="HLA-DRB3  allel 1 (lage resolutie)"/>
        <filter val="HLA-DRB3  allel 2 (lage resolutie)"/>
        <filter val="HLA-DRB3 (lage resolutie)"/>
        <filter val="HLA-DRB3 allel 1"/>
        <filter val="HLA-DRB3 allel 1 (allelic resolutie)"/>
        <filter val="HLA-DRB3 allel 2"/>
        <filter val="HLA-DRB3 allel 2 (allelic resolutie)"/>
        <filter val="HLA-DRB3-5"/>
        <filter val="HLA-DRB4  allel 1 (lage resolutie)"/>
        <filter val="HLA-DRB4  allel 2 (lage resolutie)"/>
        <filter val="HLA-DRB4 (allel 1)"/>
        <filter val="HLA-DRB4 (allel 2)"/>
        <filter val="HLA-DRB4 (lage resolutie)"/>
        <filter val="HLA-DRB4 allel 1"/>
        <filter val="HLA-DRB4 allel 1 (allelic resolutie)"/>
        <filter val="HLA-DRB4 allel 2"/>
        <filter val="HLA-DRB4 allel 2 (allelic resolutie)"/>
        <filter val="HLA-DRB5 (allel 1)"/>
        <filter val="HLA-DRB5 (allel 2)"/>
        <filter val="HLA-DRB5 (lage resolutie)"/>
        <filter val="HLA-DRB5 allel 1"/>
        <filter val="HLA-DRB5 allel 1 (allelic resolutie)"/>
        <filter val="HLA-DRB5 allel 1 (lage resolutie)"/>
        <filter val="HLA-DRB5 allel 2"/>
        <filter val="HLA-DRB5 allel 2 (allelic resolutie)"/>
        <filter val="HLA-DRB5 allel 2 (lage resolutie)"/>
        <filter val="HPA-1"/>
        <filter val="HPA-15"/>
        <filter val="HPA-15a"/>
        <filter val="HPA-15b"/>
        <filter val="HPA-1a (PlA1)"/>
        <filter val="HPA-1b (PlA2)"/>
        <filter val="HPA-2"/>
        <filter val="HPA-2a (Ko b)"/>
        <filter val="HPA-2b (Ko a)"/>
        <filter val="HPA-3"/>
        <filter val="HPA-3a (Bak a)"/>
        <filter val="HPA-3b (Bak b)"/>
        <filter val="HPA-5"/>
        <filter val="HPA-5a (Br b)"/>
        <filter val="HPA-5b (Br a)"/>
        <filter val="HPC-donorkruisproef (eindbeoordeling)"/>
        <filter val="HTLV 1 en 2 spec. antistoffen"/>
        <filter val="HTLV 1 en 2 specifieke antistoffen(2de bepaling)"/>
        <filter val="HTLV type 1 en 2 antistoffen (3de bepaling)"/>
        <filter val="HTLV: conclusievan 3 bepalingen"/>
        <filter val="Hy conclusie fenotype (Dombrock)"/>
        <filter val="Hy genotype (Dombrock)"/>
        <filter val="I bepaling"/>
        <filter val="ID anti-HLA-Klasse I (cytotox.)"/>
        <filter val="Identificatie kiem aeroob"/>
        <filter val="identificatie kiem anaeroob"/>
        <filter val="Identificatie kiem nainvriezen"/>
        <filter val="Identificatie kiem voor invriezen"/>
        <filter val="identificatie koude agglutinines/ autologe cellen"/>
        <filter val="identificatie koude agglutinines/adult O"/>
        <filter val="Identificatie orgaandonor"/>
        <filter val="Identificatie stamceldonor"/>
        <filter val="Identificatie van de donor:"/>
        <filter val="Identificatie van de testcel"/>
        <filter val="IH: Informatieve test met Indicatie bij aanvraag anti-A en anti-B HLA: Geslacht van gerelateerde donor"/>
        <filter val="IH: Informatieve test met reden RIZIV terugbetaling Diagnoseregel 33 bij aanvraag andere bloedgroepen HLA: Naam gerelateerde donor"/>
        <filter val="IH: Informatieve test met reden RIZIV terugbetaling Diagnoseregel 34 bij aanvraag onregelmatige erytrocyten antistoffen HLA: Voornaam gerelateerde donor"/>
        <filter val="IH: Informatieve test UZG met aangevraagde speciale bloedgroepen"/>
        <filter val="IH: Informatieve test UZG met bestemming bloedproducten"/>
        <filter val="IH: Informatieve test UZG met klinische inlichtingen bij bloedaanvraag HLA: Geboortedatum van gerelateerde donor"/>
        <filter val="IH: Informatieve test UZG met tel.nr. aanvragende arts HLA: Rijksregisternummer van gerelateerde donor"/>
        <filter val="IH: Informatieve test UZG: speciale levering HLA: PIN code van relatie"/>
        <filter val="IH:Informatieve test UZG met planningsdatum en uur HLA: Adremanummer van gerelateerde donor"/>
        <filter val="IMGT databank"/>
        <filter val="Immunoblot HCV"/>
        <filter val="Immunoblot HIV"/>
        <filter val="Immunoblot HTLV"/>
        <filter val="Immuun anti-A"/>
        <filter val="Immuun anti-B"/>
        <filter val="Immuunfluorescentie syphilis"/>
        <filter val="Inb typering"/>
        <filter val="Indicatie voor gewassen ECL"/>
        <filter val="Indicatie voor transfusie op aanvraagformulier bloedproducten"/>
        <filter val="INF_UZG aanvraagresusondergroepen"/>
        <filter val="INF_UZG anti A en anti B"/>
        <filter val="INF_UZG antistofscreening"/>
        <filter val="INF_UZG bloedgroepbepaling"/>
        <filter val="INF_UZG cellano"/>
        <filter val="INF_UZG Cw antigeen"/>
        <filter val="INF_UZG Directe Coombs differentiatie"/>
        <filter val="INF_UZG Directe Coombs elutie"/>
        <filter val="INF_UZG Directe Coombs opzoeken"/>
        <filter val="INF_UZG Fya antigeen"/>
        <filter val="INF_UZG Fyb antigeen"/>
        <filter val="INF_UZG identificatie antistoffen"/>
        <filter val="INF_UZG identificatie en titratie koude agglutininen"/>
        <filter val="INF_UZG Jka"/>
        <filter val="INF_UZG Jkb"/>
        <filter val="INF_UZG Kell"/>
        <filter val="INF_UZG Kleihauer"/>
        <filter val="INF_UZG Kpa"/>
        <filter val="INF_UZG Kpb"/>
        <filter val="INF_UZG Lea"/>
        <filter val="INF_UZG Leb"/>
        <filter val="INF_UZG Lua"/>
        <filter val="INF_UZG Lub"/>
        <filter val="INF_UZG M antigeen"/>
        <filter val="INF_UZG materiaal volbloed"/>
        <filter val="INF_UZG N antigeen"/>
        <filter val="INF_UZG opzoeken koude agglutininen"/>
        <filter val="INF_UZG S antigeen"/>
        <filter val="INF_UZG T antigeen"/>
        <filter val="INF_UZG titratie  immuun anti A"/>
        <filter val="INF_UZG titratie  natuurlijke anti A"/>
        <filter val="INF_UZG titratie  natuurlijke anti B"/>
        <filter val="INF_UZG titratie antistoffen"/>
        <filter val="INF_UZG titratie immuun anti B"/>
        <filter val="INF_UZG Type en Screen"/>
        <filter val="INF_UZG zwakke/partiele D (moleculair)"/>
        <filter val="Info bij aanvraag andere antigenen: Andere"/>
        <filter val="Info bij aanvraag andere antigenen: Hemoglobinopathie"/>
        <filter val="Info bij aanvraag andere antigenen: Interfererende medicatie"/>
        <filter val="Info bij aanvraag andere antigenen: Stamceltransplantatie"/>
        <filter val="Info bij aanvraag screening OAS: na anti-D toediening"/>
        <filter val="Informatieve test met Indicatie ECL"/>
        <filter val="Informatieve test met Indicatie plaatjes"/>
        <filter val="Informatieve test met Indicatie plasma"/>
        <filter val="Informatieve test UZG met gewicht patient bij bloedaanvraag"/>
        <filter val="Informatieve test UZG met Indicatie CMV negatief bij bloedaanvraag"/>
        <filter val="Informatieve test UZG met Indicatie voor gewassen ECL bij bloedaanvraag"/>
        <filter val="Informatieve test UZG met indicatie voor transfusie ECL"/>
        <filter val="Informatieve test UZG met volume zuigeling bij bloedaanvraag"/>
        <filter val="Informatieve test UZG Type en screen aangevraagd"/>
        <filter val="Ingescande labels samenvoegen fracties"/>
        <filter val="ingescande labels volumereductie"/>
        <filter val="ingescande labels vrieszak"/>
        <filter val="Ingevroren in (zakken)"/>
        <filter val="Interpretatie confirmatietesten"/>
        <filter val="Interpretatie Resus D :"/>
        <filter val="Interpretatie van NAT Testen bij cord blood"/>
        <filter val="Intra uteriene transfusie op aanvraagformulier bloedproducten"/>
        <filter val="Intrerpretatie"/>
        <filter val="Isotype antistof"/>
        <filter val="Jk3 Antigeen"/>
        <filter val="Jk3 reactie"/>
        <filter val="jka bepaling"/>
        <filter val="Jka STAT bep. genotype (Kidd)"/>
        <filter val="Jka STAT conclusie fenotype (Kidd)"/>
        <filter val="jkb bepaling"/>
        <filter val="Jkb STAT bep. genotype (Kidd)"/>
        <filter val="Jkb STAT conclusie fenotype (Kidd)"/>
        <filter val="JMH bepaling"/>
        <filter val="Joa conclusie fenotype (Dombrock)"/>
        <filter val="Joa genotype (Dombrock)"/>
        <filter val="Jr a bepaling"/>
        <filter val="jsa bepaling"/>
        <filter val="Jsa conclusie fenotype (Kell)"/>
        <filter val="Jsa genotype (Kell)"/>
        <filter val="jsb bepaling"/>
        <filter val="Jsb conclusie fenotype (Kell)"/>
        <filter val="Jsb genotype (Kell)"/>
        <filter val="K antigeen (KEL1)"/>
        <filter val="k bepaling"/>
        <filter val="k bepaling methode 1"/>
        <filter val="k STAT bep. genotype (Kell)"/>
        <filter val="k STAT conclusie fenotype (Kell)"/>
        <filter val="KA A1 cel"/>
        <filter val="KA auto-agglutinatie"/>
        <filter val="KA B cel"/>
        <filter val="KA foetale cel 1"/>
        <filter val="KA Foetale cel 2"/>
        <filter val="KA Foetale cel 3"/>
        <filter val="KA O cel 1"/>
        <filter val="KA O cel 2"/>
        <filter val="KA O cel 3"/>
        <filter val="KA(KT) A-cel zout"/>
        <filter val="Kandidaat PBSC donor ?"/>
        <filter val="Kandidaat Plaatjes donor ?"/>
        <filter val="KIR Ligand Mismatch"/>
        <filter val="KIR Ligand Mismatch Groep"/>
        <filter val="Kna bepaling"/>
        <filter val="Kna conclusie fenotype (Knops)"/>
        <filter val="Kna genotype (Knops)"/>
        <filter val="Knb conclusie fenotype (Knops)"/>
        <filter val="Knb genotype (Knops)"/>
        <filter val="kp bepaling"/>
        <filter val="kpa bepaling"/>
        <filter val="Kpa conclusie fenotype (Kell)"/>
        <filter val="Kpa genotype (Kell)"/>
        <filter val="kpb bepaling"/>
        <filter val="Kpb conclusie fenotype (Kell)"/>
        <filter val="Kpb genotype (Kell)"/>
        <filter val="Kpc conclusie fenotype (Kell)"/>
        <filter val="Kpc genotype (Kell)"/>
        <filter val="kruisen met"/>
        <filter val="kruismonster voor lymfocytaire kruisproef op orgaan/beenmerg/B en T cellen"/>
        <filter val="Kruispr.1, 2e station"/>
        <filter val="Kruisproef"/>
        <filter val="kruisproef 10"/>
        <filter val="kruisproef 11"/>
        <filter val="kruisproef 12"/>
        <filter val="kruisproef 13"/>
        <filter val="kruisproef 14"/>
        <filter val="kruisproef 15"/>
        <filter val="kruisproef 16"/>
        <filter val="kruisproef 17"/>
        <filter val="kruisproef 18"/>
        <filter val="kruisproef 19"/>
        <filter val="Kruisproef 2"/>
        <filter val="kruisproef 20"/>
        <filter val="kruisproef 21"/>
        <filter val="kruisproef 22"/>
        <filter val="kruisproef 23"/>
        <filter val="kruisproef 24"/>
        <filter val="kruisproef 25"/>
        <filter val="kruisproef 26"/>
        <filter val="kruisproef 27"/>
        <filter val="kruisproef 28"/>
        <filter val="kruisproef 29"/>
        <filter val="kruisproef 3"/>
        <filter val="kruisproef 30"/>
        <filter val="kruisproef 4"/>
        <filter val="kruisproef 5"/>
        <filter val="kruisproef 6"/>
        <filter val="kruisproef 7"/>
        <filter val="kruisproef 8"/>
        <filter val="kruisproef 9"/>
        <filter val="Kruisproef autoloog"/>
        <filter val="Kruisproef cryo ECL"/>
        <filter val="Kruisproef met"/>
        <filter val="kruisproef met B cellen bij donor met DTT"/>
        <filter val="kruisproef met B cellen bij donor zonder DTT"/>
        <filter val="Kruisproef met donor met DTT"/>
        <filter val="Kruisproef met donor zonder DTT"/>
        <filter val="kruisproef met T cellen bij donor met DTT"/>
        <filter val="kruisproef met T cellen bij donor zonder DTT"/>
        <filter val="ks bepaling"/>
        <filter val="Lan bepaling"/>
        <filter val="landcode Patient voor CB search"/>
        <filter val="lea bepaling"/>
        <filter val="Leb bepaling"/>
        <filter val="Leeftijd (in jaar)"/>
        <filter val="Login interQC"/>
        <filter val="Lotnummer van afnamezak CB"/>
        <filter val="Lotnummer van DMSO CB"/>
        <filter val="Lotnummer van DMSO dex 40"/>
        <filter val="Lotnummer van HES CB"/>
        <filter val="Lotnummer van Plasmalyte CB"/>
        <filter val="Lotnummer van product"/>
        <filter val="Lotnummer van TB set CB"/>
        <filter val="Lotnummer van Vrieszak CB"/>
        <filter val="LSA1 verdunning 1"/>
        <filter val="LSA1 verdunning 2"/>
        <filter val="LSA1 verdunning 3"/>
        <filter val="LSA2 verdunning 1"/>
        <filter val="LSA2 verdunning 2"/>
        <filter val="LSA2 verdunning 3"/>
        <filter val="Lua bepaling"/>
        <filter val="Lua conclusie fenotype (Lutheran)"/>
        <filter val="Lua genotype (Lutheran)"/>
        <filter val="Lub bepaling"/>
        <filter val="Lub conclusie fenotype (Lutheran)"/>
        <filter val="Lub genotype (Lutheran)"/>
        <filter val="LWa Antigeen"/>
        <filter val="LWa conclusie fenotype (Landsteiner-Weiner)"/>
        <filter val="LWa genotype (Landsteiner-Weiner)"/>
        <filter val="LWa reactie"/>
        <filter val="LWb conclusie fenotype (Landsteiner-Weiner)"/>
        <filter val="LWb genotype (Landsteiner-Weiner)"/>
        <filter val="M bepaling"/>
        <filter val="M HLAtyp BM donor"/>
        <filter val="M HLAtyp BM donor2"/>
        <filter val="M HLAtyp ETnier"/>
        <filter val="M HLAtyp Tar donor"/>
        <filter val="M HLAtyp TC"/>
        <filter val="M HLAtyp TC LRD"/>
        <filter val="M STAT bep. genotype (MNS)"/>
        <filter val="M STAT conclusie fenotype (MNS)"/>
        <filter val="M_HLAtyp_TC_zGALA"/>
        <filter val="M_ID_PLT"/>
        <filter val="M_MUD_SearchINI"/>
        <filter val="M_MUD_SearchReactivate"/>
        <filter val="Massale transfusie bij kind &lt; 1 j"/>
        <filter val="Materiaal verzonden naar"/>
        <filter val="McCa Antigeen"/>
        <filter val="McCa conclusie fenotype (Knops)"/>
        <filter val="McCa genotype (Knops)"/>
        <filter val="McCa reactie"/>
        <filter val="McCb conclusie fenotype (Knops)"/>
        <filter val="McCb genotype (Knops)"/>
        <filter val="Me nummer van referentiemateriaal"/>
        <filter val="Medische vragenlijst"/>
        <filter val="MEIA HBcAb"/>
        <filter val="MEIA HBsAg en neutralisatietest"/>
        <filter val="MFI DSA ABC1"/>
        <filter val="MFI DSA ABC2"/>
        <filter val="MFI DSA ABC3"/>
        <filter val="MFI DSA ABC4"/>
        <filter val="MFI DSA ABC5"/>
        <filter val="MFI DSA ABC6"/>
        <filter val="MFI DSA DRDQDP1"/>
        <filter val="MFI DSA DRDQDP2"/>
        <filter val="MFI DSA DRDQDP3"/>
        <filter val="MFI DSA DRDQDP4"/>
        <filter val="MFI DSA DRDQDP5"/>
        <filter val="MFI DSA DRDQDP6"/>
        <filter val="MIA FORA softwareversie"/>
        <filter val="Microbial testing (bacteria &amp; fungi)"/>
        <filter val="N bepaling"/>
        <filter val="N STAT bep. genotype (MNS)"/>
        <filter val="N STAT conclusie fenotype (MNS)"/>
        <filter val="Naam"/>
        <filter val="Naam ontvanger van stamcellen"/>
        <filter val="NAT bepaling HBV"/>
        <filter val="NAT bepaling HCV"/>
        <filter val="NAT bepaling HIV"/>
        <filter val="natuurlijke antistoffen na BMT"/>
        <filter val="Navelstrengbloed opgestuurd:"/>
        <filter val="NGS commentaar"/>
        <filter val="NI Resultaat"/>
        <filter val="NIMA"/>
        <filter val="Object attribuut Type and Screen"/>
        <filter val="Ontvanger"/>
        <filter val="Oorspronkelijk monster:"/>
        <filter val="oorspronkelijk nummer van stamcellen"/>
        <filter val="Opmerking kwartaalscreening"/>
        <filter val="Opmerking Orgaan Wacht"/>
        <filter val="Opmerking RBG Ag typering:"/>
        <filter val="Opmerkingen HRT:"/>
        <filter val="Opmerkingen:"/>
        <filter val="Opmerkingen: enkel gegevensblad A'pen"/>
        <filter val="Order aangemaakt voor UZA"/>
        <filter val="Ordernummer van patiënt"/>
        <filter val="Orgaan"/>
        <filter val="P Antigeen"/>
        <filter val="P reactie"/>
        <filter val="P1 bepaling"/>
        <filter val="Patient identificatie voor CB search"/>
        <filter val="Patient naam voor CB search"/>
        <filter val="PCR for HBV"/>
        <filter val="PCR for HCV"/>
        <filter val="PCR for HIV"/>
        <filter val="Percentage CD34"/>
        <filter val="Phenotype testcel"/>
        <filter val="Piekserum aanvragen"/>
        <filter val="Piekserum DTT aanvragen"/>
        <filter val="Planningsdatum op aanvraagformulier bloedproducten"/>
        <filter val="Plasma sample included"/>
        <filter val="Platelets /µL _x001b_(s0p16h8.5v0s0boT(Ref. 190000 - 347000)"/>
        <filter val="Positie"/>
        <filter val="PRA  (HLA klasse II)"/>
        <filter val="PRA (HLA klasse I)"/>
        <filter val="PRA CDC screening (IgG + IgM)"/>
        <filter val="PRA CDC screening (IgG)"/>
        <filter val="PRA Frozen Cell Tray (IgG + IgM)"/>
        <filter val="PRA Frozen Cell Tray (IgG)"/>
        <filter val="Pre TX monster aanmaken ?"/>
        <filter val="Prestataris van het order"/>
        <filter val="Procedure aborted:"/>
        <filter val="Procedure afgebroken:"/>
        <filter val="procedureafwijkingen tijdens afname"/>
        <filter val="Prospectieve kruisproef vereist"/>
        <filter val="QC Complement titration tray ABC"/>
        <filter val="QC Complement titration tray andere cellen"/>
        <filter val="QC Complement titration tray DR2"/>
        <filter val="QC Complement titration tray DR7"/>
        <filter val="QCP product vrijgave"/>
        <filter val="QCP resultaat is concordant met resultaat van referentiemateriaal"/>
        <filter val="RA epitope"/>
        <filter val="Ratio WBC  Sysmex-Flowcytometer after freezing"/>
        <filter val="Ratio WBC bepaling Sysmex-Flowcytometer"/>
        <filter val="RBC (10^6/µl)"/>
        <filter val="RBC/µL"/>
        <filter val="Reactiviteit eluaat met cel  bloedgroep A"/>
        <filter val="Reactiviteit eluaat met cel bloedgroep B"/>
        <filter val="Reactiviteit eluaat met panelcel 1 (bloedgroep O)"/>
        <filter val="Reactiviteit eluaat met panelcel 2 (bloedgroep O)"/>
        <filter val="Reactiviteit eluaat met panelcel 3 (bloedgroep O)"/>
        <filter val="Reagens 5XSB"/>
        <filter val="Reagens 80% EtOH"/>
        <filter val="Reagens A1F"/>
        <filter val="Reagens A2F"/>
        <filter val="Reagens A2R"/>
        <filter val="Reagens A3F"/>
        <filter val="Reagens A3R"/>
        <filter val="Reagens A4F"/>
        <filter val="Reagens A4R"/>
        <filter val="Reagens AG01"/>
        <filter val="Reagens AG02"/>
        <filter val="Reagens AG03"/>
        <filter val="Reagens AG04"/>
        <filter val="Reagens AG05"/>
        <filter val="Reagens AG06"/>
        <filter val="Reagens AG07"/>
        <filter val="Reagens AG08"/>
        <filter val="Reagens AG09"/>
        <filter val="Reagens AG10"/>
        <filter val="Reagens AG11"/>
        <filter val="Reagens AG12"/>
        <filter val="Reagens AL01"/>
        <filter val="Reagens B1F"/>
        <filter val="Reagens B27 MX"/>
        <filter val="Reagens B27 PC"/>
        <filter val="Reagens B27 Primer 1"/>
        <filter val="Reagens B27 Primer 2"/>
        <filter val="Reagens B2F"/>
        <filter val="Reagens B2R"/>
        <filter val="Reagens B3F"/>
        <filter val="Reagens B3R"/>
        <filter val="Reagens B4F"/>
        <filter val="Reagens B4R"/>
        <filter val="Reagens B73 N C"/>
        <filter val="Reagens BDT"/>
        <filter val="Reagens BDXT"/>
        <filter val="Reagens BG01"/>
        <filter val="Reagens BG02"/>
        <filter val="Reagens BG03"/>
        <filter val="Reagens BG04"/>
        <filter val="Reagens BG05"/>
        <filter val="Reagens BG06"/>
        <filter val="Reagens BG07"/>
        <filter val="Reagens BG08"/>
        <filter val="Reagens BG09"/>
        <filter val="Reagens BG10"/>
        <filter val="Reagens BG11"/>
        <filter val="Reagens BG12"/>
        <filter val="Reagens BG13"/>
        <filter val="Reagens BG14"/>
        <filter val="Reagens BL01"/>
        <filter val="Reagens C2F"/>
        <filter val="Reagens C2R"/>
        <filter val="Reagens C3F"/>
        <filter val="Reagens C3R"/>
        <filter val="Reagens C4F"/>
        <filter val="Reagens C4R"/>
        <filter val="Reagens CG01"/>
        <filter val="Reagens CG02"/>
        <filter val="Reagens CG03"/>
        <filter val="Reagens CG04"/>
        <filter val="Reagens CG05"/>
        <filter val="Reagens CG06"/>
        <filter val="Reagens CG07"/>
        <filter val="Reagens CG08"/>
        <filter val="Reagens CG09"/>
        <filter val="Reagens CG10"/>
        <filter val="Reagens CG11"/>
        <filter val="Reagens CG12"/>
        <filter val="Reagens CL01"/>
        <filter val="Reagens DNA standaard"/>
        <filter val="Reagens dNTP"/>
        <filter val="Reagens DP1L01"/>
        <filter val="Reagens DP2F"/>
        <filter val="Reagens DP2R"/>
        <filter val="Reagens DQ3F"/>
        <filter val="Reagens DQ3R"/>
        <filter val="Reagens DQBG01"/>
        <filter val="Reagens DQBG02"/>
        <filter val="Reagens DQBG03"/>
        <filter val="Reagens DQBG04"/>
        <filter val="Reagens DQBG05"/>
        <filter val="Reagens DQBG06"/>
        <filter val="Reagens DQBL01"/>
        <filter val="Reagens DQBL02"/>
        <filter val="Reagens DQF"/>
        <filter val="Reagens DQR"/>
        <filter val="Reagens DR1G01"/>
        <filter val="Reagens DR1G02"/>
        <filter val="Reagens DR1G03"/>
        <filter val="Reagens DR1G04"/>
        <filter val="Reagens DR1G05"/>
        <filter val="Reagens DR1G06"/>
        <filter val="Reagens DR1G07"/>
        <filter val="Reagens DR1G08"/>
        <filter val="Reagens DR1G09"/>
        <filter val="Reagens DR1G10"/>
        <filter val="Reagens DR1G11"/>
        <filter val="Reagens DR1G12"/>
        <filter val="Reagens DR1G13"/>
        <filter val="Reagens DR1G14"/>
        <filter val="Reagens DR1P01"/>
        <filter val="Reagens DR2F"/>
        <filter val="Reagens DR2R"/>
        <filter val="Reagens DR3L01"/>
        <filter val="Reagens DR4L01"/>
        <filter val="Reagens DR5L01"/>
        <filter val="Reagens DR86"/>
        <filter val="Reagens EXOS"/>
        <filter val="Reagens FST"/>
        <filter val="Reagens L1ENZ"/>
        <filter val="Reagens L2BUF"/>
        <filter val="Reagens L3ENZ"/>
        <filter val="Reagens L4BUF"/>
        <filter val="Reagens Lifescodes"/>
        <filter val="Reagens Lifescreen Deluxe"/>
        <filter val="Reagens LM1B"/>
        <filter val="Reagens LM1CJ"/>
        <filter val="Reagens LM2B"/>
        <filter val="Reagens LM2CJ"/>
        <filter val="Reagens LMCJ"/>
        <filter val="Reagens LSA1B"/>
        <filter val="Reagens LSA1CJ"/>
        <filter val="Reagens LSA2B"/>
        <filter val="Reagens LSA2CJ"/>
        <filter val="Reagens LSACJ"/>
        <filter val="Reagens LSAWB"/>
        <filter val="Reagens MagnB"/>
        <filter val="Reagens Mastermix +Taq"/>
        <filter val="Reagens MgCl"/>
        <filter val="Reagens MSB1"/>
        <filter val="Reagens MSB2"/>
        <filter val="Reagens P1A"/>
        <filter val="Reagens P2B"/>
        <filter val="Reagens P3C"/>
        <filter val="Reagens P4DRBS"/>
        <filter val="Reagens P5DRBL"/>
        <filter val="Reagens P6DQB1"/>
        <filter val="Reagens P7DPB1"/>
        <filter val="Reagens P8DPA1"/>
        <filter val="Reagens P9DQA1"/>
        <filter val="Reagens Pico Green"/>
        <filter val="Reagens Pippin buffer"/>
        <filter val="Reagens Pippin Cassette"/>
        <filter val="Reagens Pippin mastermix"/>
        <filter val="Reagens POP7"/>
        <filter val="Reagens PSL"/>
        <filter val="Reagens QUBIT buffer"/>
        <filter val="Reagens QUBIT standaard 1"/>
        <filter val="Reagens QUBIT standaard 2"/>
        <filter val="Reagens RUNB"/>
        <filter val="Reagens SAM"/>
        <filter val="Reagens SSO A"/>
        <filter val="Reagens SSO B"/>
        <filter val="Reagens SSO C"/>
        <filter val="Reagens SSO DR"/>
        <filter val="Reagens SSO DS"/>
        <filter val="Reagens SSO TAQ"/>
        <filter val="Reagens STV"/>
        <filter val="Reagens TRIS EDTA"/>
        <filter val="Reagens TRIS HCl"/>
        <filter val="Recovery CD34 positieve cellen"/>
        <filter val="recovery of viable CD34+ cells"/>
        <filter val="Recovery viabele WBC"/>
        <filter val="Recovery WBC"/>
        <filter val="Referentie staalorders"/>
        <filter val="Referentienr van EKE org"/>
        <filter val="Referentienummer EKE"/>
        <filter val="Relatie tov donor"/>
        <filter val="Relaties patient"/>
        <filter val="Resultaat kruisproef"/>
        <filter val="Resus"/>
        <filter val="Resus (2de bepaling)"/>
        <filter val="resus C antigeen (RH2)"/>
        <filter val="resus c antigeen (RH4)"/>
        <filter val="resus D (inclusief zwakke D) op 3% celsuspensie"/>
        <filter val="Resus D variant (DVI +)"/>
        <filter val="resus E antigeen (RH3)"/>
        <filter val="resus e antigeen (RH5)"/>
        <filter val="Resusondergroepen"/>
        <filter val="Resusondergroepen opz/aanvr."/>
        <filter val="Resusondergroepen_INT"/>
        <filter val="Rga bepaling"/>
        <filter val="RhD moleculair"/>
        <filter val="Rhesus D moleculair bepaald"/>
        <filter val="Rijksregisternummer"/>
        <filter val="RPMM"/>
        <filter val="S bepaling"/>
        <filter val="s STAT bep. genotype (MNS)"/>
        <filter val="s STAT conclusie fenotype (MNS)"/>
        <filter val="Samenstelling individuele nummers bij DMSO wegwassen"/>
        <filter val="Samenstelling individuele nummers bij DMSO wegwassen ingeven"/>
        <filter val="Sc1 conclusie fenotype (Scianna)"/>
        <filter val="Sc1 genotype (Scianna)"/>
        <filter val="Sc2 conclusie fenotype (Scianna)"/>
        <filter val="Sc2 genotype, Scianna"/>
        <filter val="Scianna bepaling"/>
        <filter val="Screenen IAT cel 1"/>
        <filter val="Screenen IAT cel 2"/>
        <filter val="screenen IAT cel 3"/>
        <filter val="screenen met bloedgroep A"/>
        <filter val="screenen met bloedgroep A, cel 2"/>
        <filter val="screenen met bloedgroep A, cel 3"/>
        <filter val="screenen met bloedgroep B, cel 1"/>
        <filter val="screenen met bloedgroep B, cel 2"/>
        <filter val="screenen met screeningscel 1"/>
        <filter val="screenen met screeningscel 2"/>
        <filter val="screenen met screeningscel 3"/>
        <filter val="screenen meyt bloedgroep B, cel 3"/>
        <filter val="screenen op irr antistoffen/papaine cel 3"/>
        <filter val="screenen op irr antistoffen/papaine cel1"/>
        <filter val="screenen op irr antistoffen/papaine cel2"/>
        <filter val="serum moeder opgestuurd:"/>
        <filter val="Serum rondgestuurd:"/>
        <filter val="Serum rondzenden UCL, ULB, ULg"/>
        <filter val="Sl1 conclusie fenotype (Knops)"/>
        <filter val="Sl1 genotype (Knops)"/>
        <filter val="Sl2 conclusie fenotype (Knops)"/>
        <filter val="Sl2 genotype (Knops)"/>
        <filter val="spec. anti D IgM (HM 10)"/>
        <filter val="spec. anti D, IgG (HMIgG)"/>
        <filter val="spec. anti D, IgM (P3x61)"/>
        <filter val="spec. anti-D, IgG (P3x241)"/>
        <filter val="spec. anti-D, IgG (P3x249)"/>
        <filter val="spec. anti-D, IgG (P3x290)"/>
        <filter val="spec. anti-D, IgG (P3x35)"/>
        <filter val="spec. anti-D, IgM (P3x212 23 B10)"/>
        <filter val="spec. anti-D,IgM (P3x212 11F1)"/>
        <filter val="Spec. HLA-ABCw antistoffen (solid phase)"/>
        <filter val="Spec.HLA-DR/DQ antistoffen (Solid phase)"/>
        <filter val="Speciale levering (UZG)"/>
        <filter val="Speciale vereisten"/>
        <filter val="Specificiteit"/>
        <filter val="Specificiteit van cytotoxische antistofffen QC."/>
        <filter val="Starttijd van inkoelen buffy coat CB"/>
        <filter val="STAT UITERSTE DATUM"/>
        <filter val="Status bloedselectie"/>
        <filter val="Status Type and Screen"/>
        <filter val="Status van het materiaal CB_MNC_for_injection"/>
        <filter val="Stem cell apheresis"/>
        <filter val="Syfilis RPR"/>
        <filter val="T bepaling"/>
        <filter val="Tarificatie BG Genotypering via hoofdaanneming"/>
        <filter val="Tarificatie DP donor"/>
        <filter val="Tarificatie LRD"/>
        <filter val="Tarificatie overleden orgaandonor"/>
        <filter val="Tarificatie partiele D via hoofdaanneming"/>
        <filter val="Tarificatie SC receptor"/>
        <filter val="Tarificatie zwakke D via hoofdaanneming"/>
        <filter val="tCD34+/µLna invriezen"/>
        <filter val="tCD34+/µLvoor"/>
        <filter val="Telefoon nummer aanvragende arts"/>
        <filter val="Tellen van cellen"/>
        <filter val="testcel anti-A"/>
        <filter val="testcel anti-B"/>
        <filter val="Theek CB DNA"/>
        <filter val="Theek CB nieuw"/>
        <filter val="Theek Dag0"/>
        <filter val="Theek DONOR"/>
        <filter val="Theek DV12 DTT"/>
        <filter val="Theek DV12 PB"/>
        <filter val="Theek DV12 SSXM"/>
        <filter val="Theek DV6 DTT"/>
        <filter val="Theek DV6 XM"/>
        <filter val="Theek EKEDNA"/>
        <filter val="Theek EKESer"/>
        <filter val="Theek Piekserum zonder ET"/>
        <filter val="Theek Rariteitenkabinet"/>
        <filter val="Theek VDSTR DNA"/>
        <filter val="Theek VDSTR EDTA"/>
        <filter val="Titer a-HBs antistoffen (IU/L)"/>
        <filter val="Titer antistof 5"/>
        <filter val="Titer antistof 6"/>
        <filter val="Titer controleserum"/>
        <filter val="titer koude aggl"/>
        <filter val="titer koude agglutinines op A1 cellen"/>
        <filter val="titer koude agglutinines op autologe cellen"/>
        <filter val="titer koude agglutinines op B cellen"/>
        <filter val="titer koude agglutinines op O cord blood"/>
        <filter val="titer koude agglutinines op O volwassene"/>
        <filter val="titer koude agglutinines op papaine behandelde O cellen"/>
        <filter val="Toe te voegen acceptable antigens"/>
        <filter val="Toestelnummer centrifuge met Hettich houders"/>
        <filter val="Toestelnummer Flowcytometer"/>
        <filter val="Toestelnummer Hematron_CR2"/>
        <filter val="Toestelnummer Infuuspomp"/>
        <filter val="Toestelnummer Invriestoestel"/>
        <filter val="Toestelnummer koelkast"/>
        <filter val="Toestelnummer Laminaire air flow kast"/>
        <filter val="Toestelnummer lasser cryozak"/>
        <filter val="Toestelnummer Lastoestel bij ontvangst"/>
        <filter val="Toestelnummer Lastoestel bij verwerking"/>
        <filter val="Toestelnummer Microscoop"/>
        <filter val="Toestelnummer Optipress"/>
        <filter val="Toestelnummer Overwrap bag sealer met air purger tool"/>
        <filter val="Toestelnummer steriel lastoestel"/>
        <filter val="Toestelnummer Sysmex"/>
        <filter val="Toestelnummer van balans  bij verwerking"/>
        <filter val="Toestelnummer van balans bij ontvangst"/>
        <filter val="Toestemming afname"/>
        <filter val="Toestemming gebruik"/>
        <filter val="Toestemming om Cord  Blood als research te gebruiken ?"/>
        <filter val="Toestemming product"/>
        <filter val="Totaal aantal  WBC"/>
        <filter val="Totaal aantal CD34 bij ontvangst"/>
        <filter val="Totaal aantal geteld:"/>
        <filter val="Totaal aantal positief"/>
        <filter val="Totaal aantal THR bij ontvangst"/>
        <filter val="Totaal aantal trombocyten in plasma"/>
        <filter val="Totaal aantal viabele  WBC"/>
        <filter val="Totaal aantal viabele  WBC (flowcytometrie)"/>
        <filter val="Totaal aantal viabele  WBC in eindproduct"/>
        <filter val="Totaal aantal viabele  WBC in eindproduct  (Flowcytometer)"/>
        <filter val="Totaal aantal viabele WBC"/>
        <filter val="Totaal aantal WBC"/>
        <filter val="Totaal aantal WBCin plasma"/>
        <filter val="Total number of CD34 positive cells (x 10^6)"/>
        <filter val="Total number of nucleated cells (* 10^6)"/>
        <filter val="Total number of nucleated cells (x 10^6)"/>
        <filter val="Total number of nucleated cells (x10^6)"/>
        <filter val="Total number of nucleated red blood cells (x10^6)  (Flowcytometrie)"/>
        <filter val="Total number of viable CD34 positive cells  (CD34+/7AAD-)(x10^6)"/>
        <filter val="Total number of viable CD34 positive cells (CD34+/7AAD-)(x10^6)"/>
        <filter val="Total number of viable nucleated cells (x 10^6)"/>
        <filter val="Total number of viable WBC (10^6)"/>
        <filter val="Total number of viable WBC (x10^6)"/>
        <filter val="Total number of viable white blood cells  (CD45+/7AAD-)(x10^6)"/>
        <filter val="Total number of WBC (10^6)"/>
        <filter val="Total number of WBC (flowcytometrie))"/>
        <filter val="Total viability (% trypan blue)"/>
        <filter val="TPHA"/>
        <filter val="TPPA (2de bepaling)"/>
        <filter val="TPPA (3de bepaling)"/>
        <filter val="TPPA (Syfilis)"/>
        <filter val="TPPA conclusie van de 3 bepalingen"/>
        <filter val="Trigger voor moeder"/>
        <filter val="Trombocyten (x 10^6)"/>
        <filter val="trombocyten eindproduct"/>
        <filter val="Trombocyten per microliter"/>
        <filter val="trombocyten(berekend in eindproduct)"/>
        <filter val="trombocyten(bij ontvangst)"/>
        <filter val="trombocyten(plasma)"/>
        <filter val="trombocyten/µL"/>
        <filter val="Type aanvraag voor CB search"/>
        <filter val="Typering zie order"/>
        <filter val="U typering"/>
        <filter val="Uitdrukkelijke toestemming"/>
        <filter val="Uitgegeven cellen  zijn gewassen"/>
        <filter val="uitgegeven eenheid:"/>
        <filter val="Unacceptable Ag (ENIS)"/>
        <filter val="Unacceptable Ag, historisch"/>
        <filter val="Unacceptables plaatjes"/>
        <filter val="Uniek nummer"/>
        <filter val="Unstimulated lymphocytes"/>
        <filter val="Urgentiegraad aanvraag voor CB search"/>
        <filter val="Uur start invriezen CB"/>
        <filter val="Uur start vriesmix"/>
        <filter val="Uur van afname"/>
        <filter val="Uvar genotype (MNS)"/>
        <filter val="vel bepaling"/>
        <filter val="Verantwoording bij manuele ingave bloedgroep"/>
        <filter val="Verantwoording ondergroepen bij manuele ingave eindresultaat"/>
        <filter val="Verification Typing extern"/>
        <filter val="verschil tussen de metingen:"/>
        <filter val="Vervaldatum"/>
        <filter val="Vervaldatum  Reagens A4F"/>
        <filter val="Vervaldatum  Reagens A4R"/>
        <filter val="Vervaldatum buffer - MgCl"/>
        <filter val="Vervaldatum buffer + MgCl"/>
        <filter val="Vervaldatum LMCJS"/>
        <filter val="Vervaldatum LMNC"/>
        <filter val="Vervaldatum LMPC"/>
        <filter val="Vervaldatum LMWB"/>
        <filter val="Vervaldatum LMXB"/>
        <filter val="Vervaldatum Mastermix +Taq"/>
        <filter val="Vervaldatum MX_A"/>
        <filter val="Vervaldatum MX_B"/>
        <filter val="vervaldatum MX_C"/>
        <filter val="Vervaldatum MX_DQ"/>
        <filter val="Vervaldatum MX_DR"/>
        <filter val="Vervaldatum Reagens 5XSB"/>
        <filter val="Vervaldatum Reagens 80% EtOH"/>
        <filter val="Vervaldatum Reagens A1F"/>
        <filter val="Vervaldatum Reagens A2F"/>
        <filter val="Vervaldatum Reagens A2R"/>
        <filter val="Vervaldatum Reagens A3F"/>
        <filter val="Vervaldatum Reagens A3R"/>
        <filter val="Vervaldatum Reagens AG01"/>
        <filter val="Vervaldatum Reagens AG02"/>
        <filter val="Vervaldatum Reagens AG03"/>
        <filter val="Vervaldatum Reagens AG04"/>
        <filter val="Vervaldatum Reagens AG05"/>
        <filter val="Vervaldatum Reagens AG06"/>
        <filter val="Vervaldatum Reagens AG07"/>
        <filter val="Vervaldatum Reagens AG08"/>
        <filter val="Vervaldatum Reagens AG09"/>
        <filter val="Vervaldatum Reagens AG10"/>
        <filter val="Vervaldatum Reagens AG11"/>
        <filter val="Vervaldatum Reagens AG12"/>
        <filter val="Vervaldatum Reagens AL01"/>
        <filter val="Vervaldatum Reagens B1F"/>
        <filter val="Vervaldatum Reagens B27 MX"/>
        <filter val="Vervaldatum Reagens B27 Primer 1"/>
        <filter val="Vervaldatum Reagens B27 Primer 2"/>
        <filter val="Vervaldatum Reagens B27 Primer C"/>
        <filter val="Vervaldatum Reagens B2F"/>
        <filter val="Vervaldatum Reagens B2R"/>
        <filter val="Vervaldatum Reagens B3F"/>
        <filter val="Vervaldatum Reagens B3R"/>
        <filter val="Vervaldatum Reagens B4F"/>
        <filter val="Vervaldatum Reagens B4R"/>
        <filter val="Vervaldatum Reagens B73 N C"/>
        <filter val="Vervaldatum Reagens BDT"/>
        <filter val="Vervaldatum Reagens BDXT"/>
        <filter val="Vervaldatum Reagens BG01"/>
        <filter val="Vervaldatum Reagens BG02"/>
        <filter val="Vervaldatum Reagens BG03"/>
        <filter val="Vervaldatum Reagens BG04"/>
        <filter val="Vervaldatum Reagens BG05"/>
        <filter val="Vervaldatum Reagens BG06"/>
        <filter val="Vervaldatum Reagens BG07"/>
        <filter val="Vervaldatum Reagens BG08"/>
        <filter val="Vervaldatum Reagens BG09"/>
        <filter val="Vervaldatum Reagens BG10"/>
        <filter val="Vervaldatum Reagens BG11"/>
        <filter val="Vervaldatum Reagens BG12"/>
        <filter val="Vervaldatum Reagens BG13"/>
        <filter val="Vervaldatum Reagens BG14"/>
        <filter val="Vervaldatum Reagens BL01"/>
        <filter val="Vervaldatum Reagens C2F"/>
        <filter val="Vervaldatum Reagens C2R"/>
        <filter val="Vervaldatum Reagens C3F"/>
        <filter val="Vervaldatum Reagens C3R"/>
        <filter val="Vervaldatum Reagens C4F"/>
        <filter val="Vervaldatum Reagens C4R"/>
        <filter val="Vervaldatum Reagens CD19"/>
        <filter val="Vervaldatum Reagens CD3"/>
        <filter val="Vervaldatum Reagens CD45"/>
        <filter val="Vervaldatum Reagens CG01"/>
        <filter val="Vervaldatum Reagens CG02"/>
        <filter val="Vervaldatum Reagens CG03"/>
        <filter val="Vervaldatum Reagens CG04"/>
        <filter val="Vervaldatum Reagens CG05"/>
        <filter val="Vervaldatum Reagens CG06"/>
        <filter val="Vervaldatum Reagens CG07"/>
        <filter val="Vervaldatum Reagens CG08"/>
        <filter val="Vervaldatum Reagens CG09"/>
        <filter val="Vervaldatum Reagens CG10"/>
        <filter val="Vervaldatum Reagens CG11"/>
        <filter val="Vervaldatum Reagens CG12"/>
        <filter val="Vervaldatum Reagens CL01"/>
        <filter val="Vervaldatum Reagens DNA standaard"/>
        <filter val="Vervaldatum Reagens dNTP"/>
        <filter val="Vervaldatum Reagens DP1L01"/>
        <filter val="Vervaldatum Reagens DP2F"/>
        <filter val="Vervaldatum Reagens DP2R"/>
        <filter val="Vervaldatum Reagens DQ3F"/>
        <filter val="Vervaldatum Reagens DQ3R"/>
        <filter val="Vervaldatum Reagens DQBG01"/>
        <filter val="Vervaldatum Reagens DQBG02"/>
        <filter val="Vervaldatum Reagens DQBG03"/>
        <filter val="Vervaldatum Reagens DQBG04"/>
        <filter val="Vervaldatum Reagens DQBG05"/>
        <filter val="Vervaldatum Reagens DQBG06"/>
        <filter val="Vervaldatum Reagens DQBL01"/>
        <filter val="Vervaldatum Reagens DQBL02"/>
        <filter val="Vervaldatum Reagens DQF"/>
        <filter val="Vervaldatum Reagens DQR"/>
        <filter val="Vervaldatum Reagens DR1G01"/>
        <filter val="Vervaldatum Reagens DR1G02"/>
        <filter val="Vervaldatum Reagens DR1G03"/>
        <filter val="Vervaldatum Reagens DR1G04"/>
        <filter val="Vervaldatum Reagens DR1G05"/>
        <filter val="Vervaldatum Reagens DR1G06"/>
        <filter val="Vervaldatum Reagens DR1G07"/>
        <filter val="Vervaldatum Reagens DR1G08"/>
        <filter val="Vervaldatum Reagens DR1G09"/>
        <filter val="Vervaldatum Reagens DR1G10"/>
        <filter val="Vervaldatum Reagens DR1G11"/>
        <filter val="Vervaldatum Reagens DR1G12"/>
        <filter val="Vervaldatum Reagens DR1G13"/>
        <filter val="Vervaldatum Reagens DR1G14"/>
        <filter val="Vervaldatum Reagens DR1P01"/>
        <filter val="Vervaldatum Reagens DR2F"/>
        <filter val="Vervaldatum Reagens DR2R"/>
        <filter val="Vervaldatum Reagens DR3L01"/>
        <filter val="Vervaldatum Reagens DR4L01"/>
        <filter val="Vervaldatum Reagens DR5L01"/>
        <filter val="Vervaldatum Reagens DR86"/>
        <filter val="Vervaldatum Reagens EXOS"/>
        <filter val="Vervaldatum Reagens FLOW CHECK"/>
        <filter val="Vervaldatum Reagens FLOW COUNT"/>
        <filter val="Vervaldatum Reagens FLOW SET"/>
        <filter val="Vervaldatum Reagens FST"/>
        <filter val="Vervaldatum Reagens IgGFITC"/>
        <filter val="Vervaldatum Reagens L1ENZ"/>
        <filter val="Vervaldatum Reagens L2BUF"/>
        <filter val="Vervaldatum Reagens L3ENZ"/>
        <filter val="Vervaldatum Reagens L4BUF"/>
        <filter val="Vervaldatum Reagens LM1B"/>
        <filter val="Vervaldatum Reagens LM1CJ"/>
        <filter val="Vervaldatum Reagens LM2B"/>
        <filter val="Vervaldatum Reagens LM2CJ"/>
        <filter val="Vervaldatum Reagens LMCJ"/>
        <filter val="vervaldatum Reagens LSA1B"/>
        <filter val="Vervaldatum Reagens LSA1CJ"/>
        <filter val="vervaldatum Reagens LSA2B"/>
        <filter val="Vervaldatum Reagens LSA2CJ"/>
        <filter val="Vervaldatum Reagens LSACJ"/>
        <filter val="Vervaldatum Reagens MagnB"/>
        <filter val="Vervaldatum Reagens MgCl"/>
        <filter val="Vervaldatum Reagens MiSeq"/>
        <filter val="Vervaldatum Reagens MSB1/2 (doos 1)"/>
        <filter val="Vervaldatum Reagens MSB2/2 (doos 2)"/>
        <filter val="Vervaldatum Reagens P1A"/>
        <filter val="Vervaldatum Reagens P2B"/>
        <filter val="Vervaldatum Reagens P3C"/>
        <filter val="Vervaldatum Reagens P4DRBS"/>
        <filter val="Vervaldatum Reagens P5DRBL"/>
        <filter val="Vervaldatum Reagens P6DQB1"/>
        <filter val="Vervaldatum Reagens P7DPB1"/>
        <filter val="Vervaldatum Reagens P8DPA1"/>
        <filter val="Vervaldatum Reagens P9DQA1"/>
        <filter val="Vervaldatum Reagens PhiX"/>
        <filter val="Vervaldatum Reagens Pico Green"/>
        <filter val="Vervaldatum Reagens Pippin buffer"/>
        <filter val="Vervaldatum Reagens Pippin cassette"/>
        <filter val="Vervaldatum Reagens Pippin mastermix"/>
        <filter val="Vervaldatum Reagens POP7"/>
        <filter val="Vervaldatum Reagens PSL"/>
        <filter val="Vervaldatum Reagens QUBIT buffer"/>
        <filter val="Vervaldatum Reagens QUBIT standaard 1"/>
        <filter val="Vervaldatum Reagens QUBIT standaard 2"/>
        <filter val="Vervaldatum Reagens RUNB"/>
        <filter val="Vervaldatum Reagens SAM"/>
        <filter val="Vervaldatum Reagens SSO_TAQ"/>
        <filter val="Vervaldatum Reagens STV"/>
        <filter val="Vervaldatum Reagens TRIS EDTA"/>
        <filter val="Vervaldatum Reagens TRIS HCl"/>
        <filter val="Vervaldatum van stamcelproducten"/>
        <filter val="Vervaldtum Reagens LSAWB"/>
        <filter val="Vervaltijdstip van stamcelproducten"/>
        <filter val="Verwerkingstijdstip (uur na afname)"/>
        <filter val="Verzekering aangevraagd"/>
        <filter val="Viabiliteit"/>
        <filter val="Viability CD34+ (% 7AAD)"/>
        <filter val="Viability CD45 + BC (%7AAD)"/>
        <filter val="Viability CD45+ (% trypan blue)"/>
        <filter val="Viability CD45+ (%7AAD)"/>
        <filter val="virologische tests:"/>
        <filter val="volbloed ontvangen in REFID"/>
        <filter val="Volulume gereduceerd ééndonor plaatjesconcentraat ingevuld op aanvraagformulier bloedproducten"/>
        <filter val="Volume"/>
        <filter val="volume  ( in ml) (incl. 30 mL CPD)"/>
        <filter val="volume  ( incl. CPD)"/>
        <filter val="Volume (in mL)"/>
        <filter val="Volume Anticoagulant van stamcellen"/>
        <filter val="Volume Celsuspensie"/>
        <filter val="Volume Plasma"/>
        <filter val="Volume product HPC"/>
        <filter val="Volume vrieszak (in ml)"/>
        <filter val="Voornaam"/>
        <filter val="Vorig Piekserum Weg"/>
        <filter val="Vriescurve van CB"/>
        <filter val="Vriesmixvolume"/>
        <filter val="Vrijgave op basis van gegevens moeder:"/>
        <filter val="Vrijgave productieproces"/>
        <filter val="VV_BM_A"/>
        <filter val="VV_BM_B"/>
        <filter val="VV_BM_C"/>
        <filter val="VV_BM_DQ"/>
        <filter val="VV_BM_DR"/>
        <filter val="VV_DS"/>
        <filter val="Vw bepaling"/>
        <filter val="WBC na invriezen"/>
        <filter val="WBC recovery (before and after freezing)"/>
        <filter val="WBC recovery after volume reduction"/>
        <filter val="WBC recovery(collection-final product)"/>
        <filter val="WBC/µL"/>
        <filter val="WBC/µL (after thawing)"/>
        <filter val="WBC/µl (flowcytometrie)"/>
        <filter val="WBC/µl (flowcytometrie) after freezing"/>
        <filter val="WBC/µl _x001b_(s0p16h8.5v0s0boT(Ref. 9800 - 21000)"/>
        <filter val="WBC/µL(bij ontvangst)"/>
        <filter val="WBC/µL(eindproduct)"/>
        <filter val="WipeTest MQCP"/>
        <filter val="Wisseltransfusie met gereconstitueerd volbloed"/>
        <filter val="Wisseltransfusie op aanvraagformulier bloedproducten"/>
        <filter val="Wra bepaling"/>
        <filter val="Wra conclusie fenotype (Wright)"/>
        <filter val="Wra genotype (Wright)"/>
        <filter val="Wrb conclusie fenotype (Wright)"/>
        <filter val="Wrb genotype (Wright)"/>
        <filter val="Wrb typering"/>
        <filter val="Yka bepaling"/>
        <filter val="Yta bepaling"/>
        <filter val="Yta conclusie fenotype (Cartwright)"/>
        <filter val="Yta genotype (Cartwright)"/>
        <filter val="Ytb conclusie fenotype (Cartwright)"/>
        <filter val="Ytb genotype, Cartwright"/>
        <filter val="Zak 01"/>
        <filter val="Ziekenhuiscode"/>
        <filter val="Zuigeling unit volume op aanvraagformulier bloedproducten"/>
        <filter val="Zuiverheid"/>
        <filter val="Zwakke Fyb conclusie fenotype (Duffy)"/>
        <filter val="Zwakke Fyb genotype (Duffy)"/>
        <filter val="Zwangerschappen ?"/>
      </filters>
    </filterColumn>
  </autoFilter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Blad12"/>
  <dimension ref="A1:O2475"/>
  <sheetViews>
    <sheetView topLeftCell="A865" zoomScaleNormal="100" workbookViewId="0">
      <selection activeCell="I887" sqref="I887"/>
    </sheetView>
  </sheetViews>
  <sheetFormatPr defaultRowHeight="14.5" x14ac:dyDescent="0.35"/>
  <cols>
    <col min="1" max="1" width="21.75" bestFit="1" customWidth="1"/>
    <col min="2" max="2" width="16.33203125" customWidth="1"/>
    <col min="3" max="3" width="21.25" bestFit="1" customWidth="1"/>
    <col min="4" max="4" width="48.33203125" customWidth="1"/>
    <col min="6" max="6" width="18.33203125" bestFit="1" customWidth="1"/>
    <col min="7" max="7" width="20.33203125" bestFit="1" customWidth="1"/>
    <col min="9" max="9" width="15.75" customWidth="1"/>
    <col min="10" max="10" width="10.75" bestFit="1" customWidth="1"/>
    <col min="11" max="11" width="21.75" bestFit="1" customWidth="1"/>
    <col min="13" max="13" width="9" style="164"/>
  </cols>
  <sheetData>
    <row r="1" spans="1:15" ht="16" x14ac:dyDescent="0.35">
      <c r="A1" s="163">
        <f>COLUMN()</f>
        <v>1</v>
      </c>
      <c r="B1" s="163">
        <f>COLUMN()</f>
        <v>2</v>
      </c>
      <c r="C1" s="163">
        <f>COLUMN()</f>
        <v>3</v>
      </c>
      <c r="D1" s="163">
        <f>COLUMN()</f>
        <v>4</v>
      </c>
      <c r="E1" s="163">
        <f>COLUMN()</f>
        <v>5</v>
      </c>
      <c r="F1" s="163">
        <f>COLUMN()</f>
        <v>6</v>
      </c>
      <c r="G1" s="163">
        <f>COLUMN()</f>
        <v>7</v>
      </c>
      <c r="H1" s="163">
        <f>COLUMN()</f>
        <v>8</v>
      </c>
      <c r="I1" s="163">
        <f>COLUMN()</f>
        <v>9</v>
      </c>
      <c r="J1" s="163">
        <f>COLUMN()</f>
        <v>10</v>
      </c>
      <c r="K1" s="163">
        <f>COLUMN()</f>
        <v>11</v>
      </c>
      <c r="L1" s="163">
        <f>COLUMN()</f>
        <v>12</v>
      </c>
      <c r="M1" s="163">
        <f>COLUMN()</f>
        <v>13</v>
      </c>
    </row>
    <row r="2" spans="1:15" ht="16" x14ac:dyDescent="0.35">
      <c r="A2" s="165" t="s">
        <v>2290</v>
      </c>
      <c r="B2" s="165" t="s">
        <v>8918</v>
      </c>
      <c r="C2" s="165" t="s">
        <v>8919</v>
      </c>
      <c r="D2" s="165" t="s">
        <v>3746</v>
      </c>
      <c r="E2" s="165" t="s">
        <v>8921</v>
      </c>
      <c r="F2" s="165" t="s">
        <v>8922</v>
      </c>
      <c r="G2" s="165" t="s">
        <v>403</v>
      </c>
      <c r="H2" s="165" t="s">
        <v>8916</v>
      </c>
      <c r="I2" s="165" t="s">
        <v>8917</v>
      </c>
      <c r="J2" s="165" t="s">
        <v>8920</v>
      </c>
      <c r="K2" s="165" t="s">
        <v>3949</v>
      </c>
      <c r="L2" s="165" t="s">
        <v>8923</v>
      </c>
      <c r="M2" s="165" t="s">
        <v>409</v>
      </c>
    </row>
    <row r="3" spans="1:15" ht="16" x14ac:dyDescent="0.45">
      <c r="A3" s="163" t="s">
        <v>4013</v>
      </c>
      <c r="B3" s="163" t="s">
        <v>5403</v>
      </c>
      <c r="C3" s="163" t="s">
        <v>5404</v>
      </c>
      <c r="D3" s="163" t="s">
        <v>185</v>
      </c>
      <c r="E3" s="163" t="s">
        <v>2524</v>
      </c>
      <c r="F3" s="163" t="s">
        <v>2798</v>
      </c>
      <c r="G3" s="163" t="s">
        <v>2524</v>
      </c>
      <c r="H3" s="163" t="s">
        <v>2524</v>
      </c>
      <c r="I3" s="163" t="s">
        <v>2524</v>
      </c>
      <c r="J3" s="163" t="s">
        <v>2524</v>
      </c>
      <c r="K3" s="163" t="s">
        <v>5405</v>
      </c>
      <c r="L3" s="163" t="s">
        <v>2524</v>
      </c>
      <c r="M3" s="163">
        <v>1929</v>
      </c>
      <c r="N3" s="123"/>
      <c r="O3" s="123"/>
    </row>
    <row r="4" spans="1:15" ht="16" x14ac:dyDescent="0.45">
      <c r="A4" s="123" t="s">
        <v>4014</v>
      </c>
      <c r="B4" s="123" t="s">
        <v>4014</v>
      </c>
      <c r="C4" s="123" t="s">
        <v>5406</v>
      </c>
      <c r="D4" s="123" t="s">
        <v>185</v>
      </c>
      <c r="E4" s="123" t="s">
        <v>2524</v>
      </c>
      <c r="F4" s="123" t="s">
        <v>2798</v>
      </c>
      <c r="G4" s="123" t="s">
        <v>2524</v>
      </c>
      <c r="H4" s="123" t="s">
        <v>2524</v>
      </c>
      <c r="I4" s="123" t="s">
        <v>2524</v>
      </c>
      <c r="J4" s="123" t="s">
        <v>2524</v>
      </c>
      <c r="K4" s="123" t="s">
        <v>5407</v>
      </c>
      <c r="L4" s="123" t="s">
        <v>2524</v>
      </c>
      <c r="M4" s="124">
        <v>1932</v>
      </c>
      <c r="N4" s="123"/>
      <c r="O4" s="123"/>
    </row>
    <row r="5" spans="1:15" ht="16" x14ac:dyDescent="0.45">
      <c r="A5" s="123" t="s">
        <v>2809</v>
      </c>
      <c r="B5" s="123" t="s">
        <v>5408</v>
      </c>
      <c r="C5" s="123" t="s">
        <v>2810</v>
      </c>
      <c r="D5" s="123" t="s">
        <v>185</v>
      </c>
      <c r="E5" s="123" t="s">
        <v>2524</v>
      </c>
      <c r="F5" s="123" t="s">
        <v>2798</v>
      </c>
      <c r="G5" s="123" t="s">
        <v>2524</v>
      </c>
      <c r="H5" s="123" t="s">
        <v>2524</v>
      </c>
      <c r="I5" s="123" t="s">
        <v>2524</v>
      </c>
      <c r="J5" s="123" t="s">
        <v>2811</v>
      </c>
      <c r="K5" s="123" t="s">
        <v>2809</v>
      </c>
      <c r="L5" s="123" t="s">
        <v>2524</v>
      </c>
      <c r="M5" s="124">
        <v>98565</v>
      </c>
      <c r="N5" s="123"/>
      <c r="O5" s="123"/>
    </row>
    <row r="6" spans="1:15" ht="16" x14ac:dyDescent="0.45">
      <c r="A6" s="123" t="s">
        <v>2799</v>
      </c>
      <c r="B6" s="123" t="s">
        <v>5409</v>
      </c>
      <c r="C6" s="123" t="s">
        <v>2800</v>
      </c>
      <c r="D6" s="123" t="s">
        <v>185</v>
      </c>
      <c r="E6" s="123" t="s">
        <v>2524</v>
      </c>
      <c r="F6" s="123" t="s">
        <v>2798</v>
      </c>
      <c r="G6" s="123" t="s">
        <v>2524</v>
      </c>
      <c r="H6" s="123" t="s">
        <v>2524</v>
      </c>
      <c r="I6" s="123" t="s">
        <v>2524</v>
      </c>
      <c r="J6" s="123" t="s">
        <v>2802</v>
      </c>
      <c r="K6" s="123" t="s">
        <v>2799</v>
      </c>
      <c r="L6" s="123" t="s">
        <v>2524</v>
      </c>
      <c r="M6" s="124">
        <v>98417</v>
      </c>
      <c r="N6" s="123"/>
      <c r="O6" s="123"/>
    </row>
    <row r="7" spans="1:15" ht="16" x14ac:dyDescent="0.45">
      <c r="A7" s="123" t="s">
        <v>4015</v>
      </c>
      <c r="B7" s="123" t="s">
        <v>4015</v>
      </c>
      <c r="C7" s="123" t="s">
        <v>5410</v>
      </c>
      <c r="D7" s="123" t="s">
        <v>185</v>
      </c>
      <c r="E7" s="123" t="s">
        <v>2524</v>
      </c>
      <c r="F7" s="123" t="s">
        <v>2798</v>
      </c>
      <c r="G7" s="123" t="s">
        <v>2524</v>
      </c>
      <c r="H7" s="123" t="s">
        <v>2524</v>
      </c>
      <c r="I7" s="123" t="s">
        <v>2524</v>
      </c>
      <c r="J7" s="123" t="s">
        <v>2524</v>
      </c>
      <c r="K7" s="123" t="s">
        <v>5411</v>
      </c>
      <c r="L7" s="123" t="s">
        <v>2524</v>
      </c>
      <c r="M7" s="124">
        <v>1923</v>
      </c>
      <c r="N7" s="123"/>
      <c r="O7" s="123"/>
    </row>
    <row r="8" spans="1:15" ht="16" x14ac:dyDescent="0.45">
      <c r="A8" s="123" t="s">
        <v>2806</v>
      </c>
      <c r="B8" s="123" t="s">
        <v>5412</v>
      </c>
      <c r="C8" s="123" t="s">
        <v>2807</v>
      </c>
      <c r="D8" s="123" t="s">
        <v>185</v>
      </c>
      <c r="E8" s="123" t="s">
        <v>2524</v>
      </c>
      <c r="F8" s="123" t="s">
        <v>2798</v>
      </c>
      <c r="G8" s="123" t="s">
        <v>2524</v>
      </c>
      <c r="H8" s="123" t="s">
        <v>2524</v>
      </c>
      <c r="I8" s="123" t="s">
        <v>2524</v>
      </c>
      <c r="J8" s="123" t="s">
        <v>2808</v>
      </c>
      <c r="K8" s="123" t="s">
        <v>2806</v>
      </c>
      <c r="L8" s="123" t="s">
        <v>2524</v>
      </c>
      <c r="M8" s="124">
        <v>98569</v>
      </c>
      <c r="N8" s="123"/>
      <c r="O8" s="123"/>
    </row>
    <row r="9" spans="1:15" ht="16" x14ac:dyDescent="0.45">
      <c r="A9" s="123" t="s">
        <v>2856</v>
      </c>
      <c r="B9" s="123" t="s">
        <v>5413</v>
      </c>
      <c r="C9" s="123" t="s">
        <v>2857</v>
      </c>
      <c r="D9" s="123" t="s">
        <v>185</v>
      </c>
      <c r="E9" s="123" t="s">
        <v>2524</v>
      </c>
      <c r="F9" s="123" t="s">
        <v>2798</v>
      </c>
      <c r="G9" s="123" t="s">
        <v>2524</v>
      </c>
      <c r="H9" s="123" t="s">
        <v>2524</v>
      </c>
      <c r="I9" s="123" t="s">
        <v>2524</v>
      </c>
      <c r="J9" s="123" t="s">
        <v>2858</v>
      </c>
      <c r="K9" s="123" t="s">
        <v>2855</v>
      </c>
      <c r="L9" s="123" t="s">
        <v>2524</v>
      </c>
      <c r="M9" s="124">
        <v>1957</v>
      </c>
      <c r="N9" s="123"/>
      <c r="O9" s="123"/>
    </row>
    <row r="10" spans="1:15" ht="16" x14ac:dyDescent="0.45">
      <c r="A10" s="123" t="s">
        <v>4016</v>
      </c>
      <c r="B10" s="123" t="s">
        <v>2856</v>
      </c>
      <c r="C10" s="123" t="s">
        <v>5414</v>
      </c>
      <c r="D10" s="123" t="s">
        <v>185</v>
      </c>
      <c r="E10" s="123" t="s">
        <v>2524</v>
      </c>
      <c r="F10" s="123" t="s">
        <v>2798</v>
      </c>
      <c r="G10" s="123" t="s">
        <v>2524</v>
      </c>
      <c r="H10" s="123" t="s">
        <v>2524</v>
      </c>
      <c r="I10" s="123" t="s">
        <v>2524</v>
      </c>
      <c r="J10" s="123" t="s">
        <v>2524</v>
      </c>
      <c r="K10" s="123" t="s">
        <v>4016</v>
      </c>
      <c r="L10" s="123" t="s">
        <v>2524</v>
      </c>
      <c r="M10" s="124">
        <v>98655</v>
      </c>
      <c r="N10" s="123"/>
      <c r="O10" s="123"/>
    </row>
    <row r="11" spans="1:15" ht="16" x14ac:dyDescent="0.45">
      <c r="A11" s="123" t="s">
        <v>4017</v>
      </c>
      <c r="B11" s="123" t="s">
        <v>4017</v>
      </c>
      <c r="C11" s="123" t="s">
        <v>5415</v>
      </c>
      <c r="D11" s="123" t="s">
        <v>185</v>
      </c>
      <c r="E11" s="123" t="s">
        <v>2524</v>
      </c>
      <c r="F11" s="123" t="s">
        <v>2798</v>
      </c>
      <c r="G11" s="123" t="s">
        <v>2524</v>
      </c>
      <c r="H11" s="123" t="s">
        <v>2524</v>
      </c>
      <c r="I11" s="123" t="s">
        <v>2524</v>
      </c>
      <c r="J11" s="123" t="s">
        <v>2524</v>
      </c>
      <c r="K11" s="123" t="s">
        <v>5416</v>
      </c>
      <c r="L11" s="123" t="s">
        <v>2524</v>
      </c>
      <c r="M11" s="124">
        <v>1950</v>
      </c>
      <c r="N11" s="123"/>
      <c r="O11" s="123"/>
    </row>
    <row r="12" spans="1:15" ht="16" x14ac:dyDescent="0.45">
      <c r="A12" s="123" t="s">
        <v>2812</v>
      </c>
      <c r="B12" s="123" t="s">
        <v>5417</v>
      </c>
      <c r="C12" s="123" t="s">
        <v>2813</v>
      </c>
      <c r="D12" s="123" t="s">
        <v>185</v>
      </c>
      <c r="E12" s="123" t="s">
        <v>2524</v>
      </c>
      <c r="F12" s="123" t="s">
        <v>2798</v>
      </c>
      <c r="G12" s="123" t="s">
        <v>2524</v>
      </c>
      <c r="H12" s="123" t="s">
        <v>2524</v>
      </c>
      <c r="I12" s="123" t="s">
        <v>2524</v>
      </c>
      <c r="J12" s="123" t="s">
        <v>2814</v>
      </c>
      <c r="K12" s="123" t="s">
        <v>2812</v>
      </c>
      <c r="L12" s="123" t="s">
        <v>2524</v>
      </c>
      <c r="M12" s="124">
        <v>98595</v>
      </c>
      <c r="N12" s="123"/>
      <c r="O12" s="123"/>
    </row>
    <row r="13" spans="1:15" ht="16" x14ac:dyDescent="0.45">
      <c r="A13" s="123" t="s">
        <v>2863</v>
      </c>
      <c r="B13" s="123" t="s">
        <v>5418</v>
      </c>
      <c r="C13" s="123" t="s">
        <v>7708</v>
      </c>
      <c r="D13" s="123" t="s">
        <v>185</v>
      </c>
      <c r="E13" s="123" t="s">
        <v>2524</v>
      </c>
      <c r="F13" s="123" t="s">
        <v>2798</v>
      </c>
      <c r="G13" s="123" t="s">
        <v>2524</v>
      </c>
      <c r="H13" s="123" t="s">
        <v>2524</v>
      </c>
      <c r="I13" s="123" t="s">
        <v>2524</v>
      </c>
      <c r="J13" s="123" t="s">
        <v>2864</v>
      </c>
      <c r="K13" s="123" t="s">
        <v>2862</v>
      </c>
      <c r="L13" s="123" t="s">
        <v>2524</v>
      </c>
      <c r="M13" s="124">
        <v>1970</v>
      </c>
      <c r="N13" s="123"/>
      <c r="O13" s="123"/>
    </row>
    <row r="14" spans="1:15" ht="16" x14ac:dyDescent="0.45">
      <c r="A14" s="123" t="s">
        <v>4018</v>
      </c>
      <c r="B14" s="123" t="s">
        <v>2863</v>
      </c>
      <c r="C14" s="123" t="s">
        <v>5419</v>
      </c>
      <c r="D14" s="123" t="s">
        <v>185</v>
      </c>
      <c r="E14" s="123" t="s">
        <v>2524</v>
      </c>
      <c r="F14" s="123" t="s">
        <v>2798</v>
      </c>
      <c r="G14" s="123" t="s">
        <v>2524</v>
      </c>
      <c r="H14" s="123" t="s">
        <v>2524</v>
      </c>
      <c r="I14" s="123" t="s">
        <v>2524</v>
      </c>
      <c r="J14" s="123" t="s">
        <v>2524</v>
      </c>
      <c r="K14" s="123" t="s">
        <v>4018</v>
      </c>
      <c r="L14" s="123" t="s">
        <v>2524</v>
      </c>
      <c r="M14" s="124">
        <v>98662</v>
      </c>
      <c r="N14" s="123"/>
      <c r="O14" s="123"/>
    </row>
    <row r="15" spans="1:15" ht="16" x14ac:dyDescent="0.45">
      <c r="A15" s="123" t="s">
        <v>2860</v>
      </c>
      <c r="B15" s="123" t="s">
        <v>5420</v>
      </c>
      <c r="C15" s="123" t="s">
        <v>7709</v>
      </c>
      <c r="D15" s="123" t="s">
        <v>185</v>
      </c>
      <c r="E15" s="123" t="s">
        <v>2524</v>
      </c>
      <c r="F15" s="123" t="s">
        <v>2798</v>
      </c>
      <c r="G15" s="123" t="s">
        <v>2524</v>
      </c>
      <c r="H15" s="123" t="s">
        <v>2524</v>
      </c>
      <c r="I15" s="123" t="s">
        <v>2524</v>
      </c>
      <c r="J15" s="123" t="s">
        <v>2861</v>
      </c>
      <c r="K15" s="123" t="s">
        <v>2859</v>
      </c>
      <c r="L15" s="123" t="s">
        <v>2524</v>
      </c>
      <c r="M15" s="124">
        <v>1963</v>
      </c>
      <c r="N15" s="123"/>
      <c r="O15" s="123"/>
    </row>
    <row r="16" spans="1:15" ht="16" x14ac:dyDescent="0.45">
      <c r="A16" s="123" t="s">
        <v>4019</v>
      </c>
      <c r="B16" s="123" t="s">
        <v>2860</v>
      </c>
      <c r="C16" s="123" t="s">
        <v>5421</v>
      </c>
      <c r="D16" s="123" t="s">
        <v>185</v>
      </c>
      <c r="E16" s="123" t="s">
        <v>2524</v>
      </c>
      <c r="F16" s="123" t="s">
        <v>2798</v>
      </c>
      <c r="G16" s="123" t="s">
        <v>2524</v>
      </c>
      <c r="H16" s="123" t="s">
        <v>2524</v>
      </c>
      <c r="I16" s="123" t="s">
        <v>2524</v>
      </c>
      <c r="J16" s="123" t="s">
        <v>2524</v>
      </c>
      <c r="K16" s="123" t="s">
        <v>4019</v>
      </c>
      <c r="L16" s="123" t="s">
        <v>2524</v>
      </c>
      <c r="M16" s="124">
        <v>98666</v>
      </c>
      <c r="N16" s="123"/>
      <c r="O16" s="123"/>
    </row>
    <row r="17" spans="1:15" ht="16" x14ac:dyDescent="0.45">
      <c r="A17" s="123" t="s">
        <v>2866</v>
      </c>
      <c r="B17" s="123" t="s">
        <v>5422</v>
      </c>
      <c r="C17" s="123" t="s">
        <v>2867</v>
      </c>
      <c r="D17" s="123" t="s">
        <v>185</v>
      </c>
      <c r="E17" s="123" t="s">
        <v>2524</v>
      </c>
      <c r="F17" s="123" t="s">
        <v>2798</v>
      </c>
      <c r="G17" s="123" t="s">
        <v>2524</v>
      </c>
      <c r="H17" s="123" t="s">
        <v>2524</v>
      </c>
      <c r="I17" s="123" t="s">
        <v>2524</v>
      </c>
      <c r="J17" s="123" t="s">
        <v>2868</v>
      </c>
      <c r="K17" s="123" t="s">
        <v>2865</v>
      </c>
      <c r="L17" s="123" t="s">
        <v>2524</v>
      </c>
      <c r="M17" s="124">
        <v>1977</v>
      </c>
      <c r="N17" s="123"/>
      <c r="O17" s="123"/>
    </row>
    <row r="18" spans="1:15" ht="16" x14ac:dyDescent="0.45">
      <c r="A18" s="123" t="s">
        <v>4020</v>
      </c>
      <c r="B18" s="123" t="s">
        <v>2866</v>
      </c>
      <c r="C18" s="123" t="s">
        <v>5423</v>
      </c>
      <c r="D18" s="123" t="s">
        <v>185</v>
      </c>
      <c r="E18" s="123" t="s">
        <v>2524</v>
      </c>
      <c r="F18" s="123" t="s">
        <v>2798</v>
      </c>
      <c r="G18" s="123" t="s">
        <v>2524</v>
      </c>
      <c r="H18" s="123" t="s">
        <v>2524</v>
      </c>
      <c r="I18" s="123" t="s">
        <v>2524</v>
      </c>
      <c r="J18" s="123" t="s">
        <v>2524</v>
      </c>
      <c r="K18" s="123" t="s">
        <v>4020</v>
      </c>
      <c r="L18" s="123" t="s">
        <v>2524</v>
      </c>
      <c r="M18" s="124">
        <v>98672</v>
      </c>
      <c r="N18" s="123"/>
      <c r="O18" s="123"/>
    </row>
    <row r="19" spans="1:15" ht="16" x14ac:dyDescent="0.45">
      <c r="A19" s="123" t="s">
        <v>2823</v>
      </c>
      <c r="B19" s="123" t="s">
        <v>2823</v>
      </c>
      <c r="C19" s="123" t="s">
        <v>2824</v>
      </c>
      <c r="D19" s="123" t="s">
        <v>185</v>
      </c>
      <c r="E19" s="123" t="s">
        <v>2524</v>
      </c>
      <c r="F19" s="123" t="s">
        <v>2798</v>
      </c>
      <c r="G19" s="123" t="s">
        <v>2524</v>
      </c>
      <c r="H19" s="123" t="s">
        <v>2524</v>
      </c>
      <c r="I19" s="123" t="s">
        <v>2524</v>
      </c>
      <c r="J19" s="123" t="s">
        <v>2825</v>
      </c>
      <c r="K19" s="123" t="s">
        <v>2823</v>
      </c>
      <c r="L19" s="123" t="s">
        <v>2524</v>
      </c>
      <c r="M19" s="124">
        <v>1990</v>
      </c>
      <c r="N19" s="123"/>
      <c r="O19" s="123"/>
    </row>
    <row r="20" spans="1:15" ht="16" x14ac:dyDescent="0.45">
      <c r="A20" s="123" t="s">
        <v>4021</v>
      </c>
      <c r="B20" s="123" t="s">
        <v>5424</v>
      </c>
      <c r="C20" s="123" t="s">
        <v>5425</v>
      </c>
      <c r="D20" s="123" t="s">
        <v>185</v>
      </c>
      <c r="E20" s="123" t="s">
        <v>2524</v>
      </c>
      <c r="F20" s="123" t="s">
        <v>2798</v>
      </c>
      <c r="G20" s="123" t="s">
        <v>2524</v>
      </c>
      <c r="H20" s="123" t="s">
        <v>2524</v>
      </c>
      <c r="I20" s="123" t="s">
        <v>2524</v>
      </c>
      <c r="J20" s="123" t="s">
        <v>2524</v>
      </c>
      <c r="K20" s="123" t="s">
        <v>4021</v>
      </c>
      <c r="L20" s="123" t="s">
        <v>2524</v>
      </c>
      <c r="M20" s="124">
        <v>89357</v>
      </c>
      <c r="N20" s="123"/>
      <c r="O20" s="123"/>
    </row>
    <row r="21" spans="1:15" ht="16" x14ac:dyDescent="0.45">
      <c r="A21" s="123" t="s">
        <v>2876</v>
      </c>
      <c r="B21" s="123" t="s">
        <v>5426</v>
      </c>
      <c r="C21" s="123" t="s">
        <v>2877</v>
      </c>
      <c r="D21" s="123" t="s">
        <v>185</v>
      </c>
      <c r="E21" s="123" t="s">
        <v>2524</v>
      </c>
      <c r="F21" s="123" t="s">
        <v>2798</v>
      </c>
      <c r="G21" s="123" t="s">
        <v>2524</v>
      </c>
      <c r="H21" s="123" t="s">
        <v>2524</v>
      </c>
      <c r="I21" s="123" t="s">
        <v>2524</v>
      </c>
      <c r="J21" s="123" t="s">
        <v>2878</v>
      </c>
      <c r="K21" s="123" t="s">
        <v>2876</v>
      </c>
      <c r="L21" s="123" t="s">
        <v>2524</v>
      </c>
      <c r="M21" s="124">
        <v>98734</v>
      </c>
      <c r="N21" s="123"/>
      <c r="O21" s="123"/>
    </row>
    <row r="22" spans="1:15" ht="16" x14ac:dyDescent="0.45">
      <c r="A22" s="123" t="s">
        <v>4022</v>
      </c>
      <c r="B22" s="123" t="s">
        <v>5427</v>
      </c>
      <c r="C22" s="123" t="s">
        <v>5428</v>
      </c>
      <c r="D22" s="123" t="s">
        <v>185</v>
      </c>
      <c r="E22" s="123" t="s">
        <v>2524</v>
      </c>
      <c r="F22" s="123" t="s">
        <v>2798</v>
      </c>
      <c r="G22" s="123" t="s">
        <v>2524</v>
      </c>
      <c r="H22" s="123" t="s">
        <v>2524</v>
      </c>
      <c r="I22" s="123" t="s">
        <v>2524</v>
      </c>
      <c r="J22" s="123" t="s">
        <v>2524</v>
      </c>
      <c r="K22" s="123" t="s">
        <v>4022</v>
      </c>
      <c r="L22" s="123" t="s">
        <v>2524</v>
      </c>
      <c r="M22" s="124">
        <v>100586</v>
      </c>
      <c r="N22" s="123"/>
      <c r="O22" s="123"/>
    </row>
    <row r="23" spans="1:15" ht="16" x14ac:dyDescent="0.45">
      <c r="A23" s="123" t="s">
        <v>4023</v>
      </c>
      <c r="B23" s="123" t="s">
        <v>5424</v>
      </c>
      <c r="C23" s="123" t="s">
        <v>5429</v>
      </c>
      <c r="D23" s="123" t="s">
        <v>185</v>
      </c>
      <c r="E23" s="123" t="s">
        <v>2524</v>
      </c>
      <c r="F23" s="123" t="s">
        <v>2798</v>
      </c>
      <c r="G23" s="123" t="s">
        <v>2524</v>
      </c>
      <c r="H23" s="123" t="s">
        <v>2524</v>
      </c>
      <c r="I23" s="123" t="s">
        <v>2524</v>
      </c>
      <c r="J23" s="123" t="s">
        <v>8505</v>
      </c>
      <c r="K23" s="123" t="s">
        <v>4023</v>
      </c>
      <c r="L23" s="123" t="s">
        <v>2524</v>
      </c>
      <c r="M23" s="124">
        <v>89372</v>
      </c>
      <c r="N23" s="123"/>
      <c r="O23" s="123"/>
    </row>
    <row r="24" spans="1:15" ht="16" x14ac:dyDescent="0.45">
      <c r="A24" s="123" t="s">
        <v>4024</v>
      </c>
      <c r="B24" s="123" t="s">
        <v>4024</v>
      </c>
      <c r="C24" s="123" t="s">
        <v>5430</v>
      </c>
      <c r="D24" s="123" t="s">
        <v>185</v>
      </c>
      <c r="E24" s="123" t="s">
        <v>2524</v>
      </c>
      <c r="F24" s="123" t="s">
        <v>366</v>
      </c>
      <c r="G24" s="123" t="s">
        <v>2524</v>
      </c>
      <c r="H24" s="123" t="s">
        <v>2524</v>
      </c>
      <c r="I24" s="123" t="s">
        <v>2524</v>
      </c>
      <c r="J24" s="123" t="s">
        <v>2524</v>
      </c>
      <c r="K24" s="123" t="s">
        <v>5431</v>
      </c>
      <c r="L24" s="123" t="s">
        <v>2524</v>
      </c>
      <c r="M24" s="124">
        <v>1920</v>
      </c>
      <c r="N24" s="123"/>
      <c r="O24" s="123"/>
    </row>
    <row r="25" spans="1:15" ht="16" x14ac:dyDescent="0.45">
      <c r="A25" s="123" t="s">
        <v>4025</v>
      </c>
      <c r="B25" s="123" t="s">
        <v>4025</v>
      </c>
      <c r="C25" s="123" t="s">
        <v>5432</v>
      </c>
      <c r="D25" s="123" t="s">
        <v>185</v>
      </c>
      <c r="E25" s="123" t="s">
        <v>2524</v>
      </c>
      <c r="F25" s="123" t="s">
        <v>366</v>
      </c>
      <c r="G25" s="123" t="s">
        <v>2524</v>
      </c>
      <c r="H25" s="123" t="s">
        <v>2524</v>
      </c>
      <c r="I25" s="123" t="s">
        <v>2524</v>
      </c>
      <c r="J25" s="123" t="s">
        <v>2524</v>
      </c>
      <c r="K25" s="123" t="s">
        <v>5433</v>
      </c>
      <c r="L25" s="123" t="s">
        <v>2524</v>
      </c>
      <c r="M25" s="124">
        <v>1935</v>
      </c>
      <c r="N25" s="123"/>
      <c r="O25" s="123"/>
    </row>
    <row r="26" spans="1:15" ht="16" x14ac:dyDescent="0.45">
      <c r="A26" s="123" t="s">
        <v>4026</v>
      </c>
      <c r="B26" s="123" t="s">
        <v>4026</v>
      </c>
      <c r="C26" s="123" t="s">
        <v>5434</v>
      </c>
      <c r="D26" s="123" t="s">
        <v>185</v>
      </c>
      <c r="E26" s="123" t="s">
        <v>2524</v>
      </c>
      <c r="F26" s="123" t="s">
        <v>366</v>
      </c>
      <c r="G26" s="123" t="s">
        <v>2524</v>
      </c>
      <c r="H26" s="123" t="s">
        <v>2524</v>
      </c>
      <c r="I26" s="123" t="s">
        <v>2524</v>
      </c>
      <c r="J26" s="123" t="s">
        <v>2524</v>
      </c>
      <c r="K26" s="123" t="s">
        <v>5435</v>
      </c>
      <c r="L26" s="123" t="s">
        <v>2524</v>
      </c>
      <c r="M26" s="124">
        <v>1926</v>
      </c>
      <c r="N26" s="123"/>
      <c r="O26" s="123"/>
    </row>
    <row r="27" spans="1:15" ht="16" x14ac:dyDescent="0.45">
      <c r="A27" s="123" t="s">
        <v>4027</v>
      </c>
      <c r="B27" s="123" t="s">
        <v>4027</v>
      </c>
      <c r="C27" s="123" t="s">
        <v>5436</v>
      </c>
      <c r="D27" s="123" t="s">
        <v>185</v>
      </c>
      <c r="E27" s="123" t="s">
        <v>2524</v>
      </c>
      <c r="F27" s="123" t="s">
        <v>366</v>
      </c>
      <c r="G27" s="123" t="s">
        <v>2524</v>
      </c>
      <c r="H27" s="123" t="s">
        <v>2524</v>
      </c>
      <c r="I27" s="123" t="s">
        <v>2524</v>
      </c>
      <c r="J27" s="123" t="s">
        <v>2524</v>
      </c>
      <c r="K27" s="123" t="s">
        <v>5437</v>
      </c>
      <c r="L27" s="123" t="s">
        <v>2524</v>
      </c>
      <c r="M27" s="124">
        <v>1960</v>
      </c>
      <c r="N27" s="123"/>
      <c r="O27" s="123"/>
    </row>
    <row r="28" spans="1:15" ht="16" x14ac:dyDescent="0.45">
      <c r="A28" s="123" t="s">
        <v>4028</v>
      </c>
      <c r="B28" s="123" t="s">
        <v>4028</v>
      </c>
      <c r="C28" s="123" t="s">
        <v>5438</v>
      </c>
      <c r="D28" s="123" t="s">
        <v>185</v>
      </c>
      <c r="E28" s="123" t="s">
        <v>2524</v>
      </c>
      <c r="F28" s="123" t="s">
        <v>366</v>
      </c>
      <c r="G28" s="123" t="s">
        <v>2524</v>
      </c>
      <c r="H28" s="123" t="s">
        <v>2524</v>
      </c>
      <c r="I28" s="123" t="s">
        <v>2524</v>
      </c>
      <c r="J28" s="123" t="s">
        <v>2524</v>
      </c>
      <c r="K28" s="123" t="s">
        <v>5439</v>
      </c>
      <c r="L28" s="123" t="s">
        <v>2524</v>
      </c>
      <c r="M28" s="124">
        <v>1954</v>
      </c>
      <c r="N28" s="123"/>
      <c r="O28" s="123"/>
    </row>
    <row r="29" spans="1:15" ht="16" x14ac:dyDescent="0.45">
      <c r="A29" s="123" t="s">
        <v>4029</v>
      </c>
      <c r="B29" s="123" t="s">
        <v>4029</v>
      </c>
      <c r="C29" s="123" t="s">
        <v>5440</v>
      </c>
      <c r="D29" s="123" t="s">
        <v>185</v>
      </c>
      <c r="E29" s="123" t="s">
        <v>2524</v>
      </c>
      <c r="F29" s="123" t="s">
        <v>366</v>
      </c>
      <c r="G29" s="123" t="s">
        <v>2524</v>
      </c>
      <c r="H29" s="123" t="s">
        <v>2524</v>
      </c>
      <c r="I29" s="123" t="s">
        <v>2524</v>
      </c>
      <c r="J29" s="123" t="s">
        <v>2524</v>
      </c>
      <c r="K29" s="123" t="s">
        <v>5441</v>
      </c>
      <c r="L29" s="123" t="s">
        <v>2524</v>
      </c>
      <c r="M29" s="124">
        <v>1974</v>
      </c>
      <c r="N29" s="123"/>
      <c r="O29" s="123"/>
    </row>
    <row r="30" spans="1:15" ht="16" x14ac:dyDescent="0.45">
      <c r="A30" s="123" t="s">
        <v>4030</v>
      </c>
      <c r="B30" s="123" t="s">
        <v>4030</v>
      </c>
      <c r="C30" s="123" t="s">
        <v>5442</v>
      </c>
      <c r="D30" s="123" t="s">
        <v>185</v>
      </c>
      <c r="E30" s="123" t="s">
        <v>2524</v>
      </c>
      <c r="F30" s="123" t="s">
        <v>366</v>
      </c>
      <c r="G30" s="123" t="s">
        <v>2524</v>
      </c>
      <c r="H30" s="123" t="s">
        <v>2524</v>
      </c>
      <c r="I30" s="123" t="s">
        <v>2524</v>
      </c>
      <c r="J30" s="123" t="s">
        <v>2524</v>
      </c>
      <c r="K30" s="123" t="s">
        <v>5443</v>
      </c>
      <c r="L30" s="123" t="s">
        <v>2524</v>
      </c>
      <c r="M30" s="124">
        <v>1967</v>
      </c>
      <c r="N30" s="123"/>
      <c r="O30" s="123"/>
    </row>
    <row r="31" spans="1:15" ht="16" x14ac:dyDescent="0.45">
      <c r="A31" s="123" t="s">
        <v>4031</v>
      </c>
      <c r="B31" s="123" t="s">
        <v>4031</v>
      </c>
      <c r="C31" s="123" t="s">
        <v>5444</v>
      </c>
      <c r="D31" s="123" t="s">
        <v>185</v>
      </c>
      <c r="E31" s="123" t="s">
        <v>2524</v>
      </c>
      <c r="F31" s="123" t="s">
        <v>366</v>
      </c>
      <c r="G31" s="123" t="s">
        <v>2524</v>
      </c>
      <c r="H31" s="123" t="s">
        <v>2524</v>
      </c>
      <c r="I31" s="123" t="s">
        <v>2524</v>
      </c>
      <c r="J31" s="123" t="s">
        <v>2524</v>
      </c>
      <c r="K31" s="123" t="s">
        <v>5445</v>
      </c>
      <c r="L31" s="123" t="s">
        <v>2524</v>
      </c>
      <c r="M31" s="124">
        <v>1981</v>
      </c>
      <c r="N31" s="123"/>
      <c r="O31" s="123"/>
    </row>
    <row r="32" spans="1:15" ht="16" x14ac:dyDescent="0.45">
      <c r="A32" s="123" t="s">
        <v>4032</v>
      </c>
      <c r="B32" s="123" t="s">
        <v>4032</v>
      </c>
      <c r="C32" s="123" t="s">
        <v>5446</v>
      </c>
      <c r="D32" s="123" t="s">
        <v>185</v>
      </c>
      <c r="E32" s="123" t="s">
        <v>2524</v>
      </c>
      <c r="F32" s="123" t="s">
        <v>366</v>
      </c>
      <c r="G32" s="123" t="s">
        <v>2524</v>
      </c>
      <c r="H32" s="123" t="s">
        <v>2524</v>
      </c>
      <c r="I32" s="123" t="s">
        <v>2524</v>
      </c>
      <c r="J32" s="123" t="s">
        <v>2524</v>
      </c>
      <c r="K32" s="123" t="s">
        <v>4032</v>
      </c>
      <c r="L32" s="123" t="s">
        <v>2524</v>
      </c>
      <c r="M32" s="124">
        <v>1987</v>
      </c>
      <c r="N32" s="123"/>
      <c r="O32" s="123"/>
    </row>
    <row r="33" spans="1:15" ht="16" x14ac:dyDescent="0.45">
      <c r="A33" s="123" t="s">
        <v>4033</v>
      </c>
      <c r="B33" s="123" t="s">
        <v>4033</v>
      </c>
      <c r="C33" s="123" t="s">
        <v>5447</v>
      </c>
      <c r="D33" s="123" t="s">
        <v>1357</v>
      </c>
      <c r="E33" s="123" t="s">
        <v>2524</v>
      </c>
      <c r="F33" s="123" t="s">
        <v>366</v>
      </c>
      <c r="G33" s="123" t="s">
        <v>2524</v>
      </c>
      <c r="H33" s="123" t="s">
        <v>2524</v>
      </c>
      <c r="I33" s="123" t="s">
        <v>2524</v>
      </c>
      <c r="J33" s="123" t="s">
        <v>2524</v>
      </c>
      <c r="K33" s="123" t="s">
        <v>4033</v>
      </c>
      <c r="L33" s="123" t="s">
        <v>2524</v>
      </c>
      <c r="M33" s="124">
        <v>3432991</v>
      </c>
      <c r="N33" s="123"/>
      <c r="O33" s="123"/>
    </row>
    <row r="34" spans="1:15" ht="16" x14ac:dyDescent="0.45">
      <c r="A34" s="123" t="s">
        <v>8300</v>
      </c>
      <c r="B34" s="123" t="s">
        <v>8301</v>
      </c>
      <c r="C34" s="123" t="s">
        <v>8302</v>
      </c>
      <c r="D34" s="123" t="s">
        <v>1357</v>
      </c>
      <c r="E34" s="123" t="s">
        <v>2524</v>
      </c>
      <c r="F34" s="123" t="s">
        <v>366</v>
      </c>
      <c r="G34" s="123" t="s">
        <v>2524</v>
      </c>
      <c r="H34" s="123" t="s">
        <v>2524</v>
      </c>
      <c r="I34" s="123" t="s">
        <v>2524</v>
      </c>
      <c r="J34" s="123" t="s">
        <v>2524</v>
      </c>
      <c r="K34" s="123" t="s">
        <v>8300</v>
      </c>
      <c r="L34" s="123" t="s">
        <v>2524</v>
      </c>
      <c r="M34" s="124">
        <v>7405770</v>
      </c>
      <c r="N34" s="123"/>
      <c r="O34" s="123"/>
    </row>
    <row r="35" spans="1:15" ht="16" x14ac:dyDescent="0.45">
      <c r="A35" s="123" t="s">
        <v>431</v>
      </c>
      <c r="B35" s="123" t="s">
        <v>431</v>
      </c>
      <c r="C35" s="123" t="s">
        <v>5448</v>
      </c>
      <c r="D35" s="123" t="s">
        <v>185</v>
      </c>
      <c r="E35" s="123" t="s">
        <v>2524</v>
      </c>
      <c r="F35" s="123" t="s">
        <v>2798</v>
      </c>
      <c r="G35" s="123" t="s">
        <v>5449</v>
      </c>
      <c r="H35" s="123" t="s">
        <v>2524</v>
      </c>
      <c r="I35" s="123" t="s">
        <v>2524</v>
      </c>
      <c r="J35" s="123" t="s">
        <v>2524</v>
      </c>
      <c r="K35" s="123" t="s">
        <v>5450</v>
      </c>
      <c r="L35" s="123" t="s">
        <v>2524</v>
      </c>
      <c r="M35" s="124">
        <v>98929</v>
      </c>
      <c r="N35" s="123"/>
      <c r="O35" s="123"/>
    </row>
    <row r="36" spans="1:15" ht="16" x14ac:dyDescent="0.45">
      <c r="A36" s="123" t="s">
        <v>4034</v>
      </c>
      <c r="B36" s="123" t="s">
        <v>4034</v>
      </c>
      <c r="C36" s="123" t="s">
        <v>5451</v>
      </c>
      <c r="D36" s="123" t="s">
        <v>1357</v>
      </c>
      <c r="E36" s="123" t="s">
        <v>2524</v>
      </c>
      <c r="F36" s="123" t="s">
        <v>366</v>
      </c>
      <c r="G36" s="123" t="s">
        <v>2524</v>
      </c>
      <c r="H36" s="123" t="s">
        <v>2524</v>
      </c>
      <c r="I36" s="123" t="s">
        <v>2524</v>
      </c>
      <c r="J36" s="123" t="s">
        <v>2524</v>
      </c>
      <c r="K36" s="123" t="s">
        <v>4034</v>
      </c>
      <c r="L36" s="123" t="s">
        <v>2524</v>
      </c>
      <c r="M36" s="124">
        <v>3426392</v>
      </c>
      <c r="N36" s="123"/>
      <c r="O36" s="123"/>
    </row>
    <row r="37" spans="1:15" ht="16" x14ac:dyDescent="0.45">
      <c r="A37" s="123" t="s">
        <v>4035</v>
      </c>
      <c r="B37" s="123" t="s">
        <v>5452</v>
      </c>
      <c r="C37" s="123" t="s">
        <v>5453</v>
      </c>
      <c r="D37" s="123" t="s">
        <v>185</v>
      </c>
      <c r="E37" s="123" t="s">
        <v>2524</v>
      </c>
      <c r="F37" s="123" t="s">
        <v>366</v>
      </c>
      <c r="G37" s="123" t="s">
        <v>2524</v>
      </c>
      <c r="H37" s="123" t="s">
        <v>2524</v>
      </c>
      <c r="I37" s="123" t="s">
        <v>2524</v>
      </c>
      <c r="J37" s="123" t="s">
        <v>2524</v>
      </c>
      <c r="K37" s="123" t="s">
        <v>4035</v>
      </c>
      <c r="L37" s="123" t="s">
        <v>2524</v>
      </c>
      <c r="M37" s="124">
        <v>146809</v>
      </c>
      <c r="N37" s="123"/>
      <c r="O37" s="123"/>
    </row>
    <row r="38" spans="1:15" ht="16" x14ac:dyDescent="0.45">
      <c r="A38" s="123" t="s">
        <v>4036</v>
      </c>
      <c r="B38" s="123" t="s">
        <v>5454</v>
      </c>
      <c r="C38" s="123" t="s">
        <v>5455</v>
      </c>
      <c r="D38" s="123" t="s">
        <v>185</v>
      </c>
      <c r="E38" s="123" t="s">
        <v>2524</v>
      </c>
      <c r="F38" s="123" t="s">
        <v>366</v>
      </c>
      <c r="G38" s="123" t="s">
        <v>2524</v>
      </c>
      <c r="H38" s="123" t="s">
        <v>2524</v>
      </c>
      <c r="I38" s="123" t="s">
        <v>2524</v>
      </c>
      <c r="J38" s="123" t="s">
        <v>2524</v>
      </c>
      <c r="K38" s="123" t="s">
        <v>4036</v>
      </c>
      <c r="L38" s="123" t="s">
        <v>2524</v>
      </c>
      <c r="M38" s="124">
        <v>90544</v>
      </c>
      <c r="N38" s="123"/>
      <c r="O38" s="123"/>
    </row>
    <row r="39" spans="1:15" ht="16" x14ac:dyDescent="0.45">
      <c r="A39" s="123" t="s">
        <v>4037</v>
      </c>
      <c r="B39" s="123" t="s">
        <v>5456</v>
      </c>
      <c r="C39" s="123" t="s">
        <v>5457</v>
      </c>
      <c r="D39" s="123" t="s">
        <v>185</v>
      </c>
      <c r="E39" s="123"/>
      <c r="F39" s="123" t="s">
        <v>366</v>
      </c>
      <c r="G39" s="123" t="s">
        <v>2524</v>
      </c>
      <c r="H39" s="123" t="s">
        <v>2524</v>
      </c>
      <c r="I39" s="123" t="s">
        <v>2524</v>
      </c>
      <c r="J39" s="123" t="s">
        <v>2524</v>
      </c>
      <c r="K39" s="123" t="s">
        <v>4037</v>
      </c>
      <c r="L39" s="123" t="s">
        <v>2524</v>
      </c>
      <c r="M39" s="124">
        <v>4134</v>
      </c>
      <c r="N39" s="123"/>
      <c r="O39" s="123"/>
    </row>
    <row r="40" spans="1:15" ht="16" x14ac:dyDescent="0.45">
      <c r="A40" s="123" t="s">
        <v>4038</v>
      </c>
      <c r="B40" s="123" t="s">
        <v>5458</v>
      </c>
      <c r="C40" s="123" t="s">
        <v>5458</v>
      </c>
      <c r="D40" s="123" t="s">
        <v>185</v>
      </c>
      <c r="E40" s="123" t="s">
        <v>2524</v>
      </c>
      <c r="F40" s="123" t="s">
        <v>366</v>
      </c>
      <c r="G40" s="123" t="s">
        <v>2524</v>
      </c>
      <c r="H40" s="123" t="s">
        <v>2524</v>
      </c>
      <c r="I40" s="123" t="s">
        <v>2524</v>
      </c>
      <c r="J40" s="123" t="s">
        <v>2524</v>
      </c>
      <c r="K40" s="123" t="s">
        <v>4038</v>
      </c>
      <c r="L40" s="123" t="s">
        <v>2524</v>
      </c>
      <c r="M40" s="124">
        <v>90288</v>
      </c>
      <c r="N40" s="123"/>
      <c r="O40" s="123"/>
    </row>
    <row r="41" spans="1:15" ht="16" x14ac:dyDescent="0.45">
      <c r="A41" s="123" t="s">
        <v>3101</v>
      </c>
      <c r="B41" s="123" t="s">
        <v>5459</v>
      </c>
      <c r="C41" s="123" t="s">
        <v>3102</v>
      </c>
      <c r="D41" s="123" t="s">
        <v>185</v>
      </c>
      <c r="E41" s="123" t="s">
        <v>2524</v>
      </c>
      <c r="F41" s="123" t="s">
        <v>2798</v>
      </c>
      <c r="G41" s="123" t="s">
        <v>5449</v>
      </c>
      <c r="H41" s="123" t="s">
        <v>2524</v>
      </c>
      <c r="I41" s="123" t="s">
        <v>2524</v>
      </c>
      <c r="J41" s="123" t="s">
        <v>3103</v>
      </c>
      <c r="K41" s="123" t="s">
        <v>3101</v>
      </c>
      <c r="L41" s="123" t="s">
        <v>2524</v>
      </c>
      <c r="M41" s="124">
        <v>98910</v>
      </c>
      <c r="N41" s="123"/>
      <c r="O41" s="123"/>
    </row>
    <row r="42" spans="1:15" ht="16" x14ac:dyDescent="0.45">
      <c r="A42" s="123" t="s">
        <v>4039</v>
      </c>
      <c r="B42" s="123" t="s">
        <v>4039</v>
      </c>
      <c r="C42" s="123" t="s">
        <v>5460</v>
      </c>
      <c r="D42" s="123" t="s">
        <v>1357</v>
      </c>
      <c r="E42" s="123" t="s">
        <v>2524</v>
      </c>
      <c r="F42" s="123" t="s">
        <v>366</v>
      </c>
      <c r="G42" s="123" t="s">
        <v>2524</v>
      </c>
      <c r="H42" s="123" t="s">
        <v>2524</v>
      </c>
      <c r="I42" s="123" t="s">
        <v>2524</v>
      </c>
      <c r="J42" s="123" t="s">
        <v>2524</v>
      </c>
      <c r="K42" s="123" t="s">
        <v>4039</v>
      </c>
      <c r="L42" s="123" t="s">
        <v>2524</v>
      </c>
      <c r="M42" s="124">
        <v>3426397</v>
      </c>
      <c r="N42" s="123"/>
      <c r="O42" s="123"/>
    </row>
    <row r="43" spans="1:15" ht="16" x14ac:dyDescent="0.45">
      <c r="A43" s="123" t="s">
        <v>4040</v>
      </c>
      <c r="B43" s="123" t="s">
        <v>4040</v>
      </c>
      <c r="C43" s="123" t="s">
        <v>5461</v>
      </c>
      <c r="D43" s="123" t="s">
        <v>1357</v>
      </c>
      <c r="E43" s="123" t="s">
        <v>2524</v>
      </c>
      <c r="F43" s="123" t="s">
        <v>366</v>
      </c>
      <c r="G43" s="123" t="s">
        <v>2524</v>
      </c>
      <c r="H43" s="123" t="s">
        <v>2524</v>
      </c>
      <c r="I43" s="123" t="s">
        <v>2524</v>
      </c>
      <c r="J43" s="123" t="s">
        <v>2524</v>
      </c>
      <c r="K43" s="123" t="s">
        <v>4040</v>
      </c>
      <c r="L43" s="123" t="s">
        <v>2524</v>
      </c>
      <c r="M43" s="124">
        <v>3426402</v>
      </c>
      <c r="N43" s="123"/>
      <c r="O43" s="123"/>
    </row>
    <row r="44" spans="1:15" ht="16" x14ac:dyDescent="0.45">
      <c r="A44" s="123" t="s">
        <v>4041</v>
      </c>
      <c r="B44" s="123" t="s">
        <v>5462</v>
      </c>
      <c r="C44" s="123" t="s">
        <v>5463</v>
      </c>
      <c r="D44" s="123" t="s">
        <v>185</v>
      </c>
      <c r="E44" s="123" t="s">
        <v>2524</v>
      </c>
      <c r="F44" s="123" t="s">
        <v>366</v>
      </c>
      <c r="G44" s="123" t="s">
        <v>2524</v>
      </c>
      <c r="H44" s="123" t="s">
        <v>2524</v>
      </c>
      <c r="I44" s="123" t="s">
        <v>2524</v>
      </c>
      <c r="J44" s="123" t="s">
        <v>2524</v>
      </c>
      <c r="K44" s="123" t="s">
        <v>4041</v>
      </c>
      <c r="L44" s="123" t="s">
        <v>2524</v>
      </c>
      <c r="M44" s="124">
        <v>90553</v>
      </c>
      <c r="N44" s="123"/>
      <c r="O44" s="123"/>
    </row>
    <row r="45" spans="1:15" ht="16" x14ac:dyDescent="0.45">
      <c r="A45" s="123" t="s">
        <v>4042</v>
      </c>
      <c r="B45" s="123" t="s">
        <v>4042</v>
      </c>
      <c r="C45" s="123" t="s">
        <v>5464</v>
      </c>
      <c r="D45" s="123" t="s">
        <v>1357</v>
      </c>
      <c r="E45" s="123" t="s">
        <v>2524</v>
      </c>
      <c r="F45" s="123" t="s">
        <v>366</v>
      </c>
      <c r="G45" s="123" t="s">
        <v>2524</v>
      </c>
      <c r="H45" s="123" t="s">
        <v>2524</v>
      </c>
      <c r="I45" s="123" t="s">
        <v>2524</v>
      </c>
      <c r="J45" s="123" t="s">
        <v>2524</v>
      </c>
      <c r="K45" s="123" t="s">
        <v>4042</v>
      </c>
      <c r="L45" s="123" t="s">
        <v>2524</v>
      </c>
      <c r="M45" s="124">
        <v>3426408</v>
      </c>
      <c r="N45" s="123"/>
      <c r="O45" s="123"/>
    </row>
    <row r="46" spans="1:15" ht="16" x14ac:dyDescent="0.45">
      <c r="A46" s="123" t="s">
        <v>4043</v>
      </c>
      <c r="B46" s="123" t="s">
        <v>4043</v>
      </c>
      <c r="C46" s="123" t="s">
        <v>5465</v>
      </c>
      <c r="D46" s="123" t="s">
        <v>1357</v>
      </c>
      <c r="E46" s="123" t="s">
        <v>2524</v>
      </c>
      <c r="F46" s="123" t="s">
        <v>366</v>
      </c>
      <c r="G46" s="123" t="s">
        <v>2524</v>
      </c>
      <c r="H46" s="123" t="s">
        <v>2524</v>
      </c>
      <c r="I46" s="123" t="s">
        <v>2524</v>
      </c>
      <c r="J46" s="123" t="s">
        <v>2524</v>
      </c>
      <c r="K46" s="123" t="s">
        <v>4043</v>
      </c>
      <c r="L46" s="123" t="s">
        <v>2524</v>
      </c>
      <c r="M46" s="124">
        <v>3426413</v>
      </c>
      <c r="N46" s="123"/>
      <c r="O46" s="123"/>
    </row>
    <row r="47" spans="1:15" ht="16" x14ac:dyDescent="0.45">
      <c r="A47" s="123" t="s">
        <v>4044</v>
      </c>
      <c r="B47" s="123" t="s">
        <v>5466</v>
      </c>
      <c r="C47" s="123" t="s">
        <v>5467</v>
      </c>
      <c r="D47" s="123" t="s">
        <v>185</v>
      </c>
      <c r="E47" s="123" t="s">
        <v>2524</v>
      </c>
      <c r="F47" s="123" t="s">
        <v>366</v>
      </c>
      <c r="G47" s="123" t="s">
        <v>2524</v>
      </c>
      <c r="H47" s="123" t="s">
        <v>2524</v>
      </c>
      <c r="I47" s="123" t="s">
        <v>2524</v>
      </c>
      <c r="J47" s="123" t="s">
        <v>2524</v>
      </c>
      <c r="K47" s="123" t="s">
        <v>4044</v>
      </c>
      <c r="L47" s="123" t="s">
        <v>2524</v>
      </c>
      <c r="M47" s="124">
        <v>90562</v>
      </c>
      <c r="N47" s="123"/>
      <c r="O47" s="123"/>
    </row>
    <row r="48" spans="1:15" ht="16" x14ac:dyDescent="0.45">
      <c r="A48" s="123" t="s">
        <v>4045</v>
      </c>
      <c r="B48" s="123" t="s">
        <v>4045</v>
      </c>
      <c r="C48" s="123" t="s">
        <v>5468</v>
      </c>
      <c r="D48" s="123" t="s">
        <v>1357</v>
      </c>
      <c r="E48" s="123" t="s">
        <v>2524</v>
      </c>
      <c r="F48" s="123" t="s">
        <v>366</v>
      </c>
      <c r="G48" s="123" t="s">
        <v>2524</v>
      </c>
      <c r="H48" s="123" t="s">
        <v>2524</v>
      </c>
      <c r="I48" s="123" t="s">
        <v>2524</v>
      </c>
      <c r="J48" s="123" t="s">
        <v>2524</v>
      </c>
      <c r="K48" s="123" t="s">
        <v>4045</v>
      </c>
      <c r="L48" s="123" t="s">
        <v>2524</v>
      </c>
      <c r="M48" s="124">
        <v>3426419</v>
      </c>
      <c r="N48" s="123"/>
      <c r="O48" s="123"/>
    </row>
    <row r="49" spans="1:15" ht="16" x14ac:dyDescent="0.45">
      <c r="A49" s="123" t="s">
        <v>4046</v>
      </c>
      <c r="B49" s="123" t="s">
        <v>4046</v>
      </c>
      <c r="C49" s="123" t="s">
        <v>5469</v>
      </c>
      <c r="D49" s="123" t="s">
        <v>1357</v>
      </c>
      <c r="E49" s="123" t="s">
        <v>2524</v>
      </c>
      <c r="F49" s="123" t="s">
        <v>366</v>
      </c>
      <c r="G49" s="123" t="s">
        <v>2524</v>
      </c>
      <c r="H49" s="123" t="s">
        <v>2524</v>
      </c>
      <c r="I49" s="123" t="s">
        <v>2524</v>
      </c>
      <c r="J49" s="123" t="s">
        <v>2524</v>
      </c>
      <c r="K49" s="123" t="s">
        <v>4046</v>
      </c>
      <c r="L49" s="123" t="s">
        <v>2524</v>
      </c>
      <c r="M49" s="124">
        <v>3426424</v>
      </c>
      <c r="N49" s="123"/>
      <c r="O49" s="123"/>
    </row>
    <row r="50" spans="1:15" ht="16" x14ac:dyDescent="0.45">
      <c r="A50" s="123" t="s">
        <v>2152</v>
      </c>
      <c r="B50" s="123" t="s">
        <v>431</v>
      </c>
      <c r="C50" s="123" t="s">
        <v>3104</v>
      </c>
      <c r="D50" s="123" t="s">
        <v>185</v>
      </c>
      <c r="E50" s="123" t="s">
        <v>2524</v>
      </c>
      <c r="F50" s="123" t="s">
        <v>2798</v>
      </c>
      <c r="G50" s="123" t="s">
        <v>5449</v>
      </c>
      <c r="H50" s="123" t="s">
        <v>8852</v>
      </c>
      <c r="I50" s="123" t="s">
        <v>2524</v>
      </c>
      <c r="J50" s="123" t="s">
        <v>3105</v>
      </c>
      <c r="K50" s="123" t="s">
        <v>2152</v>
      </c>
      <c r="L50" s="123" t="s">
        <v>2524</v>
      </c>
      <c r="M50" s="124">
        <v>258124</v>
      </c>
      <c r="N50" s="123"/>
      <c r="O50" s="123"/>
    </row>
    <row r="51" spans="1:15" ht="16" x14ac:dyDescent="0.45">
      <c r="A51" s="123" t="s">
        <v>3439</v>
      </c>
      <c r="B51" s="123" t="s">
        <v>5470</v>
      </c>
      <c r="C51" s="123" t="s">
        <v>3440</v>
      </c>
      <c r="D51" s="123" t="s">
        <v>185</v>
      </c>
      <c r="E51" s="123" t="s">
        <v>2524</v>
      </c>
      <c r="F51" s="123" t="s">
        <v>2798</v>
      </c>
      <c r="G51" s="123" t="s">
        <v>2524</v>
      </c>
      <c r="H51" s="123" t="s">
        <v>2524</v>
      </c>
      <c r="I51" s="123" t="s">
        <v>2524</v>
      </c>
      <c r="J51" s="123" t="s">
        <v>3441</v>
      </c>
      <c r="K51" s="123" t="s">
        <v>3439</v>
      </c>
      <c r="L51" s="123" t="s">
        <v>2524</v>
      </c>
      <c r="M51" s="124">
        <v>3556486</v>
      </c>
      <c r="N51" s="123"/>
      <c r="O51" s="123"/>
    </row>
    <row r="52" spans="1:15" ht="16" x14ac:dyDescent="0.45">
      <c r="A52" s="123" t="s">
        <v>3442</v>
      </c>
      <c r="B52" s="123" t="s">
        <v>3442</v>
      </c>
      <c r="C52" s="123" t="s">
        <v>3443</v>
      </c>
      <c r="D52" s="123" t="s">
        <v>185</v>
      </c>
      <c r="E52" s="123" t="s">
        <v>2524</v>
      </c>
      <c r="F52" s="123" t="s">
        <v>2798</v>
      </c>
      <c r="G52" s="123" t="s">
        <v>2524</v>
      </c>
      <c r="H52" s="123" t="s">
        <v>2524</v>
      </c>
      <c r="I52" s="123" t="s">
        <v>2524</v>
      </c>
      <c r="J52" s="123" t="s">
        <v>3444</v>
      </c>
      <c r="K52" s="123" t="s">
        <v>3442</v>
      </c>
      <c r="L52" s="123" t="s">
        <v>2524</v>
      </c>
      <c r="M52" s="124">
        <v>886757</v>
      </c>
      <c r="N52" s="123"/>
      <c r="O52" s="123"/>
    </row>
    <row r="53" spans="1:15" ht="16" x14ac:dyDescent="0.45">
      <c r="A53" s="123" t="s">
        <v>4047</v>
      </c>
      <c r="B53" s="123" t="s">
        <v>4047</v>
      </c>
      <c r="C53" s="123" t="s">
        <v>5471</v>
      </c>
      <c r="D53" s="123" t="s">
        <v>1246</v>
      </c>
      <c r="E53" s="123"/>
      <c r="F53" s="123" t="s">
        <v>366</v>
      </c>
      <c r="G53" s="123" t="s">
        <v>2524</v>
      </c>
      <c r="H53" s="123" t="s">
        <v>2524</v>
      </c>
      <c r="I53" s="123" t="s">
        <v>2524</v>
      </c>
      <c r="J53" s="123" t="s">
        <v>2524</v>
      </c>
      <c r="K53" s="123" t="s">
        <v>4047</v>
      </c>
      <c r="L53" s="123" t="s">
        <v>2524</v>
      </c>
      <c r="M53" s="124">
        <v>3298989</v>
      </c>
      <c r="N53" s="123"/>
      <c r="O53" s="123"/>
    </row>
    <row r="54" spans="1:15" ht="16" x14ac:dyDescent="0.45">
      <c r="A54" s="123" t="s">
        <v>74</v>
      </c>
      <c r="B54" s="123" t="s">
        <v>5472</v>
      </c>
      <c r="C54" s="123" t="s">
        <v>5473</v>
      </c>
      <c r="D54" s="123" t="s">
        <v>1246</v>
      </c>
      <c r="E54" s="123"/>
      <c r="F54" s="123" t="s">
        <v>366</v>
      </c>
      <c r="G54" s="123" t="s">
        <v>2524</v>
      </c>
      <c r="H54" s="123" t="s">
        <v>2524</v>
      </c>
      <c r="I54" s="123" t="s">
        <v>2524</v>
      </c>
      <c r="J54" s="123" t="s">
        <v>1844</v>
      </c>
      <c r="K54" s="123" t="s">
        <v>74</v>
      </c>
      <c r="L54" s="123" t="s">
        <v>2524</v>
      </c>
      <c r="M54" s="124">
        <v>1636</v>
      </c>
      <c r="N54" s="123"/>
      <c r="O54" s="123"/>
    </row>
    <row r="55" spans="1:15" ht="16" x14ac:dyDescent="0.45">
      <c r="A55" s="123" t="s">
        <v>145</v>
      </c>
      <c r="B55" s="123" t="s">
        <v>5474</v>
      </c>
      <c r="C55" s="123" t="s">
        <v>5474</v>
      </c>
      <c r="D55" s="123" t="s">
        <v>1246</v>
      </c>
      <c r="E55" s="123"/>
      <c r="F55" s="123" t="s">
        <v>366</v>
      </c>
      <c r="G55" s="123" t="s">
        <v>2524</v>
      </c>
      <c r="H55" s="123" t="s">
        <v>2524</v>
      </c>
      <c r="I55" s="123" t="s">
        <v>2524</v>
      </c>
      <c r="J55" s="123" t="s">
        <v>2524</v>
      </c>
      <c r="K55" s="123" t="s">
        <v>145</v>
      </c>
      <c r="L55" s="123" t="s">
        <v>2524</v>
      </c>
      <c r="M55" s="124">
        <v>2669760</v>
      </c>
      <c r="N55" s="123"/>
      <c r="O55" s="123"/>
    </row>
    <row r="56" spans="1:15" ht="16" x14ac:dyDescent="0.45">
      <c r="A56" s="123" t="s">
        <v>4048</v>
      </c>
      <c r="B56" s="123" t="s">
        <v>5475</v>
      </c>
      <c r="C56" s="123" t="s">
        <v>5476</v>
      </c>
      <c r="D56" s="123" t="s">
        <v>1246</v>
      </c>
      <c r="E56" s="123"/>
      <c r="F56" s="123" t="s">
        <v>366</v>
      </c>
      <c r="G56" s="123" t="s">
        <v>2524</v>
      </c>
      <c r="H56" s="123" t="s">
        <v>2524</v>
      </c>
      <c r="I56" s="123" t="s">
        <v>2524</v>
      </c>
      <c r="J56" s="123" t="s">
        <v>2524</v>
      </c>
      <c r="K56" s="123" t="s">
        <v>4048</v>
      </c>
      <c r="L56" s="123" t="s">
        <v>2524</v>
      </c>
      <c r="M56" s="124">
        <v>143259</v>
      </c>
      <c r="N56" s="123"/>
      <c r="O56" s="123"/>
    </row>
    <row r="57" spans="1:15" ht="16" x14ac:dyDescent="0.45">
      <c r="A57" s="123" t="s">
        <v>4049</v>
      </c>
      <c r="B57" s="123" t="s">
        <v>5477</v>
      </c>
      <c r="C57" s="123" t="s">
        <v>5478</v>
      </c>
      <c r="D57" s="123" t="s">
        <v>1246</v>
      </c>
      <c r="E57" s="123"/>
      <c r="F57" s="123" t="s">
        <v>366</v>
      </c>
      <c r="G57" s="123" t="s">
        <v>2524</v>
      </c>
      <c r="H57" s="123" t="s">
        <v>2524</v>
      </c>
      <c r="I57" s="123" t="s">
        <v>2524</v>
      </c>
      <c r="J57" s="123" t="s">
        <v>2524</v>
      </c>
      <c r="K57" s="123" t="s">
        <v>4049</v>
      </c>
      <c r="L57" s="123" t="s">
        <v>2524</v>
      </c>
      <c r="M57" s="124">
        <v>143263</v>
      </c>
      <c r="N57" s="123"/>
      <c r="O57" s="123"/>
    </row>
    <row r="58" spans="1:15" ht="16" x14ac:dyDescent="0.45">
      <c r="A58" s="123" t="s">
        <v>4050</v>
      </c>
      <c r="B58" s="123" t="s">
        <v>5479</v>
      </c>
      <c r="C58" s="123" t="s">
        <v>5480</v>
      </c>
      <c r="D58" s="123" t="s">
        <v>1246</v>
      </c>
      <c r="E58" s="123"/>
      <c r="F58" s="123" t="s">
        <v>366</v>
      </c>
      <c r="G58" s="123" t="s">
        <v>2524</v>
      </c>
      <c r="H58" s="123" t="s">
        <v>2524</v>
      </c>
      <c r="I58" s="123" t="s">
        <v>2524</v>
      </c>
      <c r="J58" s="123" t="s">
        <v>2524</v>
      </c>
      <c r="K58" s="123" t="s">
        <v>4050</v>
      </c>
      <c r="L58" s="123" t="s">
        <v>2524</v>
      </c>
      <c r="M58" s="124">
        <v>143267</v>
      </c>
      <c r="N58" s="123"/>
      <c r="O58" s="123"/>
    </row>
    <row r="59" spans="1:15" ht="16" x14ac:dyDescent="0.45">
      <c r="A59" s="123" t="s">
        <v>4051</v>
      </c>
      <c r="B59" s="123" t="s">
        <v>5481</v>
      </c>
      <c r="C59" s="123" t="s">
        <v>5482</v>
      </c>
      <c r="D59" s="123" t="s">
        <v>1246</v>
      </c>
      <c r="E59" s="123"/>
      <c r="F59" s="123" t="s">
        <v>366</v>
      </c>
      <c r="G59" s="123" t="s">
        <v>2524</v>
      </c>
      <c r="H59" s="123" t="s">
        <v>2524</v>
      </c>
      <c r="I59" s="123" t="s">
        <v>2524</v>
      </c>
      <c r="J59" s="123" t="s">
        <v>2524</v>
      </c>
      <c r="K59" s="123" t="s">
        <v>4051</v>
      </c>
      <c r="L59" s="123" t="s">
        <v>2524</v>
      </c>
      <c r="M59" s="124">
        <v>143271</v>
      </c>
      <c r="N59" s="123"/>
      <c r="O59" s="123"/>
    </row>
    <row r="60" spans="1:15" ht="16" x14ac:dyDescent="0.45">
      <c r="A60" s="123" t="s">
        <v>4052</v>
      </c>
      <c r="B60" s="123" t="s">
        <v>4052</v>
      </c>
      <c r="C60" s="123" t="s">
        <v>5483</v>
      </c>
      <c r="D60" s="123" t="s">
        <v>1246</v>
      </c>
      <c r="E60" s="123"/>
      <c r="F60" s="123" t="s">
        <v>366</v>
      </c>
      <c r="G60" s="123" t="s">
        <v>2524</v>
      </c>
      <c r="H60" s="123" t="s">
        <v>2524</v>
      </c>
      <c r="I60" s="123" t="s">
        <v>2524</v>
      </c>
      <c r="J60" s="123" t="s">
        <v>2524</v>
      </c>
      <c r="K60" s="123" t="s">
        <v>4052</v>
      </c>
      <c r="L60" s="123" t="s">
        <v>2524</v>
      </c>
      <c r="M60" s="124">
        <v>122703</v>
      </c>
      <c r="N60" s="123"/>
      <c r="O60" s="123"/>
    </row>
    <row r="61" spans="1:15" ht="16" x14ac:dyDescent="0.45">
      <c r="A61" s="123" t="s">
        <v>153</v>
      </c>
      <c r="B61" s="123" t="s">
        <v>5484</v>
      </c>
      <c r="C61" s="123" t="s">
        <v>5485</v>
      </c>
      <c r="D61" s="123" t="s">
        <v>1246</v>
      </c>
      <c r="E61" s="123"/>
      <c r="F61" s="123" t="s">
        <v>2798</v>
      </c>
      <c r="G61" s="123" t="s">
        <v>2524</v>
      </c>
      <c r="H61" s="123" t="s">
        <v>2524</v>
      </c>
      <c r="I61" s="123" t="s">
        <v>2524</v>
      </c>
      <c r="J61" s="123" t="s">
        <v>1810</v>
      </c>
      <c r="K61" s="123" t="s">
        <v>153</v>
      </c>
      <c r="L61" s="123" t="s">
        <v>2524</v>
      </c>
      <c r="M61" s="124">
        <v>1511820</v>
      </c>
      <c r="N61" s="123"/>
      <c r="O61" s="123"/>
    </row>
    <row r="62" spans="1:15" ht="16" x14ac:dyDescent="0.45">
      <c r="A62" s="123" t="s">
        <v>4053</v>
      </c>
      <c r="B62" s="123" t="e">
        <v>#NAME?</v>
      </c>
      <c r="C62" s="123" t="s">
        <v>5486</v>
      </c>
      <c r="D62" s="123" t="s">
        <v>1246</v>
      </c>
      <c r="E62" s="123"/>
      <c r="F62" s="123" t="s">
        <v>366</v>
      </c>
      <c r="G62" s="123" t="s">
        <v>2524</v>
      </c>
      <c r="H62" s="123" t="s">
        <v>2524</v>
      </c>
      <c r="I62" s="123" t="s">
        <v>2524</v>
      </c>
      <c r="J62" s="123" t="s">
        <v>2524</v>
      </c>
      <c r="K62" s="123" t="s">
        <v>4053</v>
      </c>
      <c r="L62" s="123" t="s">
        <v>2524</v>
      </c>
      <c r="M62" s="124">
        <v>20932</v>
      </c>
      <c r="N62" s="123"/>
      <c r="O62" s="123"/>
    </row>
    <row r="63" spans="1:15" ht="16" x14ac:dyDescent="0.45">
      <c r="A63" s="123" t="s">
        <v>4054</v>
      </c>
      <c r="B63" s="123" t="s">
        <v>5487</v>
      </c>
      <c r="C63" s="123" t="s">
        <v>5488</v>
      </c>
      <c r="D63" s="123" t="s">
        <v>1246</v>
      </c>
      <c r="E63" s="123"/>
      <c r="F63" s="123" t="s">
        <v>2798</v>
      </c>
      <c r="G63" s="123" t="s">
        <v>2524</v>
      </c>
      <c r="H63" s="123" t="s">
        <v>2524</v>
      </c>
      <c r="I63" s="123" t="s">
        <v>2524</v>
      </c>
      <c r="J63" s="123" t="s">
        <v>2524</v>
      </c>
      <c r="K63" s="123" t="s">
        <v>4054</v>
      </c>
      <c r="L63" s="123" t="s">
        <v>2524</v>
      </c>
      <c r="M63" s="124">
        <v>1511900</v>
      </c>
      <c r="N63" s="123"/>
      <c r="O63" s="123"/>
    </row>
    <row r="64" spans="1:15" ht="16" x14ac:dyDescent="0.45">
      <c r="A64" s="123" t="s">
        <v>57</v>
      </c>
      <c r="B64" s="123" t="s">
        <v>5489</v>
      </c>
      <c r="C64" s="123" t="s">
        <v>5490</v>
      </c>
      <c r="D64" s="123" t="s">
        <v>1246</v>
      </c>
      <c r="E64" s="123"/>
      <c r="F64" s="123" t="s">
        <v>2798</v>
      </c>
      <c r="G64" s="123" t="s">
        <v>2524</v>
      </c>
      <c r="H64" s="123" t="s">
        <v>2524</v>
      </c>
      <c r="I64" s="123" t="s">
        <v>2524</v>
      </c>
      <c r="J64" s="123" t="s">
        <v>1802</v>
      </c>
      <c r="K64" s="123" t="s">
        <v>57</v>
      </c>
      <c r="L64" s="123" t="s">
        <v>2524</v>
      </c>
      <c r="M64" s="124">
        <v>1511831</v>
      </c>
      <c r="N64" s="123"/>
      <c r="O64" s="123"/>
    </row>
    <row r="65" spans="1:15" ht="16" x14ac:dyDescent="0.45">
      <c r="A65" s="123" t="s">
        <v>152</v>
      </c>
      <c r="B65" s="123" t="s">
        <v>5491</v>
      </c>
      <c r="C65" s="123" t="s">
        <v>5492</v>
      </c>
      <c r="D65" s="123" t="s">
        <v>1246</v>
      </c>
      <c r="E65" s="123"/>
      <c r="F65" s="123" t="s">
        <v>2798</v>
      </c>
      <c r="G65" s="123" t="s">
        <v>2524</v>
      </c>
      <c r="H65" s="123" t="s">
        <v>2524</v>
      </c>
      <c r="I65" s="123" t="s">
        <v>2524</v>
      </c>
      <c r="J65" s="123" t="s">
        <v>1807</v>
      </c>
      <c r="K65" s="123" t="s">
        <v>152</v>
      </c>
      <c r="L65" s="123" t="s">
        <v>2524</v>
      </c>
      <c r="M65" s="124">
        <v>1511851</v>
      </c>
      <c r="N65" s="123"/>
      <c r="O65" s="123"/>
    </row>
    <row r="66" spans="1:15" ht="16" x14ac:dyDescent="0.45">
      <c r="A66" s="123" t="s">
        <v>4055</v>
      </c>
      <c r="B66" s="123" t="s">
        <v>4055</v>
      </c>
      <c r="C66" s="123" t="s">
        <v>5493</v>
      </c>
      <c r="D66" s="123" t="s">
        <v>1246</v>
      </c>
      <c r="E66" s="123"/>
      <c r="F66" s="123" t="s">
        <v>366</v>
      </c>
      <c r="G66" s="123" t="s">
        <v>2524</v>
      </c>
      <c r="H66" s="123" t="s">
        <v>2524</v>
      </c>
      <c r="I66" s="123" t="s">
        <v>2524</v>
      </c>
      <c r="J66" s="123" t="s">
        <v>1818</v>
      </c>
      <c r="K66" s="123" t="s">
        <v>4055</v>
      </c>
      <c r="L66" s="123" t="s">
        <v>2524</v>
      </c>
      <c r="M66" s="124">
        <v>1688</v>
      </c>
      <c r="N66" s="123"/>
      <c r="O66" s="123"/>
    </row>
    <row r="67" spans="1:15" ht="16" x14ac:dyDescent="0.45">
      <c r="A67" s="123" t="s">
        <v>4056</v>
      </c>
      <c r="B67" s="123" t="e">
        <v>#NAME?</v>
      </c>
      <c r="C67" s="123" t="s">
        <v>5493</v>
      </c>
      <c r="D67" s="123" t="s">
        <v>1246</v>
      </c>
      <c r="E67" s="123"/>
      <c r="F67" s="123" t="s">
        <v>366</v>
      </c>
      <c r="G67" s="123" t="s">
        <v>2524</v>
      </c>
      <c r="H67" s="123" t="s">
        <v>2524</v>
      </c>
      <c r="I67" s="123" t="s">
        <v>2524</v>
      </c>
      <c r="J67" s="123" t="s">
        <v>2524</v>
      </c>
      <c r="K67" s="123" t="s">
        <v>5494</v>
      </c>
      <c r="L67" s="123" t="s">
        <v>2524</v>
      </c>
      <c r="M67" s="124">
        <v>1680</v>
      </c>
      <c r="N67" s="123"/>
      <c r="O67" s="123"/>
    </row>
    <row r="68" spans="1:15" ht="16" x14ac:dyDescent="0.45">
      <c r="A68" s="123" t="s">
        <v>4057</v>
      </c>
      <c r="B68" s="123" t="s">
        <v>4057</v>
      </c>
      <c r="C68" s="123" t="s">
        <v>5495</v>
      </c>
      <c r="D68" s="123" t="s">
        <v>1246</v>
      </c>
      <c r="E68" s="123"/>
      <c r="F68" s="123" t="s">
        <v>366</v>
      </c>
      <c r="G68" s="123" t="s">
        <v>2524</v>
      </c>
      <c r="H68" s="123" t="s">
        <v>2524</v>
      </c>
      <c r="I68" s="123" t="s">
        <v>2524</v>
      </c>
      <c r="J68" s="123" t="s">
        <v>2524</v>
      </c>
      <c r="K68" s="123" t="s">
        <v>4057</v>
      </c>
      <c r="L68" s="123" t="s">
        <v>2524</v>
      </c>
      <c r="M68" s="124">
        <v>1656</v>
      </c>
      <c r="N68" s="123"/>
      <c r="O68" s="123"/>
    </row>
    <row r="69" spans="1:15" ht="16" x14ac:dyDescent="0.45">
      <c r="A69" s="123" t="s">
        <v>4058</v>
      </c>
      <c r="B69" s="123" t="s">
        <v>5472</v>
      </c>
      <c r="C69" s="123" t="s">
        <v>5496</v>
      </c>
      <c r="D69" s="123" t="s">
        <v>1246</v>
      </c>
      <c r="E69" s="123"/>
      <c r="F69" s="123" t="s">
        <v>366</v>
      </c>
      <c r="G69" s="123" t="s">
        <v>2524</v>
      </c>
      <c r="H69" s="123" t="s">
        <v>2524</v>
      </c>
      <c r="I69" s="123" t="s">
        <v>2524</v>
      </c>
      <c r="J69" s="123" t="s">
        <v>2524</v>
      </c>
      <c r="K69" s="123" t="s">
        <v>5497</v>
      </c>
      <c r="L69" s="123" t="s">
        <v>2524</v>
      </c>
      <c r="M69" s="124">
        <v>1684</v>
      </c>
      <c r="N69" s="123"/>
      <c r="O69" s="123"/>
    </row>
    <row r="70" spans="1:15" ht="16" x14ac:dyDescent="0.45">
      <c r="A70" s="123" t="s">
        <v>4059</v>
      </c>
      <c r="B70" s="123" t="s">
        <v>4059</v>
      </c>
      <c r="C70" s="123" t="s">
        <v>5498</v>
      </c>
      <c r="D70" s="123" t="s">
        <v>1246</v>
      </c>
      <c r="E70" s="123"/>
      <c r="F70" s="123" t="s">
        <v>366</v>
      </c>
      <c r="G70" s="123" t="s">
        <v>2524</v>
      </c>
      <c r="H70" s="123" t="s">
        <v>2524</v>
      </c>
      <c r="I70" s="123" t="s">
        <v>2524</v>
      </c>
      <c r="J70" s="123" t="s">
        <v>2524</v>
      </c>
      <c r="K70" s="123" t="s">
        <v>4059</v>
      </c>
      <c r="L70" s="123" t="s">
        <v>2524</v>
      </c>
      <c r="M70" s="124">
        <v>21203</v>
      </c>
      <c r="N70" s="123"/>
      <c r="O70" s="123"/>
    </row>
    <row r="71" spans="1:15" ht="16" x14ac:dyDescent="0.45">
      <c r="A71" s="123" t="s">
        <v>4060</v>
      </c>
      <c r="B71" s="123" t="s">
        <v>5499</v>
      </c>
      <c r="C71" s="123" t="s">
        <v>5500</v>
      </c>
      <c r="D71" s="123" t="s">
        <v>1246</v>
      </c>
      <c r="E71" s="123"/>
      <c r="F71" s="123" t="s">
        <v>2798</v>
      </c>
      <c r="G71" s="123" t="s">
        <v>2524</v>
      </c>
      <c r="H71" s="123" t="s">
        <v>2524</v>
      </c>
      <c r="I71" s="123" t="s">
        <v>2524</v>
      </c>
      <c r="J71" s="123" t="s">
        <v>2524</v>
      </c>
      <c r="K71" s="123" t="s">
        <v>4060</v>
      </c>
      <c r="L71" s="123" t="s">
        <v>2524</v>
      </c>
      <c r="M71" s="124">
        <v>1511869</v>
      </c>
      <c r="N71" s="123"/>
      <c r="O71" s="123"/>
    </row>
    <row r="72" spans="1:15" ht="16" x14ac:dyDescent="0.45">
      <c r="A72" s="123" t="s">
        <v>55</v>
      </c>
      <c r="B72" s="123" t="s">
        <v>5501</v>
      </c>
      <c r="C72" s="123" t="s">
        <v>5493</v>
      </c>
      <c r="D72" s="123" t="s">
        <v>1246</v>
      </c>
      <c r="E72" s="123"/>
      <c r="F72" s="123" t="s">
        <v>2798</v>
      </c>
      <c r="G72" s="123" t="s">
        <v>2524</v>
      </c>
      <c r="H72" s="123" t="s">
        <v>2524</v>
      </c>
      <c r="I72" s="123" t="s">
        <v>2524</v>
      </c>
      <c r="J72" s="123" t="s">
        <v>1794</v>
      </c>
      <c r="K72" s="123" t="s">
        <v>55</v>
      </c>
      <c r="L72" s="123" t="s">
        <v>2524</v>
      </c>
      <c r="M72" s="124">
        <v>1511755</v>
      </c>
      <c r="N72" s="123"/>
      <c r="O72" s="123"/>
    </row>
    <row r="73" spans="1:15" ht="16" x14ac:dyDescent="0.45">
      <c r="A73" s="123" t="s">
        <v>287</v>
      </c>
      <c r="B73" s="123" t="s">
        <v>5502</v>
      </c>
      <c r="C73" s="123" t="s">
        <v>5493</v>
      </c>
      <c r="D73" s="123" t="s">
        <v>1246</v>
      </c>
      <c r="E73" s="123"/>
      <c r="F73" s="123" t="s">
        <v>366</v>
      </c>
      <c r="G73" s="123" t="s">
        <v>2524</v>
      </c>
      <c r="H73" s="123" t="s">
        <v>2524</v>
      </c>
      <c r="I73" s="123" t="s">
        <v>2524</v>
      </c>
      <c r="J73" s="123" t="s">
        <v>1799</v>
      </c>
      <c r="K73" s="123" t="s">
        <v>287</v>
      </c>
      <c r="L73" s="123" t="s">
        <v>2524</v>
      </c>
      <c r="M73" s="124">
        <v>3098586</v>
      </c>
      <c r="N73" s="123"/>
      <c r="O73" s="123"/>
    </row>
    <row r="74" spans="1:15" ht="16" x14ac:dyDescent="0.45">
      <c r="A74" s="123" t="s">
        <v>4061</v>
      </c>
      <c r="B74" s="123" t="s">
        <v>5503</v>
      </c>
      <c r="C74" s="123" t="s">
        <v>5504</v>
      </c>
      <c r="D74" s="123" t="s">
        <v>1246</v>
      </c>
      <c r="E74" s="123"/>
      <c r="F74" s="123" t="s">
        <v>366</v>
      </c>
      <c r="G74" s="123" t="s">
        <v>2524</v>
      </c>
      <c r="H74" s="123" t="s">
        <v>2524</v>
      </c>
      <c r="I74" s="123" t="s">
        <v>2524</v>
      </c>
      <c r="J74" s="123" t="s">
        <v>2524</v>
      </c>
      <c r="K74" s="123" t="s">
        <v>4061</v>
      </c>
      <c r="L74" s="123" t="s">
        <v>2524</v>
      </c>
      <c r="M74" s="124">
        <v>433654</v>
      </c>
      <c r="N74" s="123"/>
      <c r="O74" s="123"/>
    </row>
    <row r="75" spans="1:15" ht="16" x14ac:dyDescent="0.45">
      <c r="A75" s="123" t="s">
        <v>4062</v>
      </c>
      <c r="B75" s="123" t="s">
        <v>5505</v>
      </c>
      <c r="C75" s="123" t="s">
        <v>5506</v>
      </c>
      <c r="D75" s="123" t="s">
        <v>1246</v>
      </c>
      <c r="E75" s="123"/>
      <c r="F75" s="123" t="s">
        <v>366</v>
      </c>
      <c r="G75" s="123" t="s">
        <v>2524</v>
      </c>
      <c r="H75" s="123" t="s">
        <v>2524</v>
      </c>
      <c r="I75" s="123" t="s">
        <v>2524</v>
      </c>
      <c r="J75" s="123" t="s">
        <v>2524</v>
      </c>
      <c r="K75" s="123" t="s">
        <v>4062</v>
      </c>
      <c r="L75" s="123" t="s">
        <v>2524</v>
      </c>
      <c r="M75" s="124">
        <v>38545</v>
      </c>
      <c r="N75" s="123"/>
      <c r="O75" s="123"/>
    </row>
    <row r="76" spans="1:15" ht="16" x14ac:dyDescent="0.45">
      <c r="A76" s="123" t="s">
        <v>4063</v>
      </c>
      <c r="B76" s="123" t="s">
        <v>5507</v>
      </c>
      <c r="C76" s="123" t="s">
        <v>5508</v>
      </c>
      <c r="D76" s="123" t="s">
        <v>185</v>
      </c>
      <c r="E76" s="123" t="s">
        <v>2524</v>
      </c>
      <c r="F76" s="123" t="s">
        <v>2798</v>
      </c>
      <c r="G76" s="123" t="s">
        <v>2524</v>
      </c>
      <c r="H76" s="123" t="s">
        <v>2524</v>
      </c>
      <c r="I76" s="123" t="s">
        <v>2524</v>
      </c>
      <c r="J76" s="123" t="s">
        <v>2524</v>
      </c>
      <c r="K76" s="123" t="s">
        <v>4063</v>
      </c>
      <c r="L76" s="123" t="s">
        <v>2524</v>
      </c>
      <c r="M76" s="124">
        <v>1435667</v>
      </c>
      <c r="N76" s="123"/>
      <c r="O76" s="123"/>
    </row>
    <row r="77" spans="1:15" ht="16" x14ac:dyDescent="0.45">
      <c r="A77" s="123" t="s">
        <v>4064</v>
      </c>
      <c r="B77" s="123" t="s">
        <v>5509</v>
      </c>
      <c r="C77" s="123" t="s">
        <v>5510</v>
      </c>
      <c r="D77" s="123" t="s">
        <v>1357</v>
      </c>
      <c r="E77" s="123" t="s">
        <v>2524</v>
      </c>
      <c r="F77" s="123" t="s">
        <v>366</v>
      </c>
      <c r="G77" s="123" t="s">
        <v>2524</v>
      </c>
      <c r="H77" s="123" t="s">
        <v>2524</v>
      </c>
      <c r="I77" s="123" t="s">
        <v>2524</v>
      </c>
      <c r="J77" s="123" t="s">
        <v>2524</v>
      </c>
      <c r="K77" s="123" t="s">
        <v>4064</v>
      </c>
      <c r="L77" s="123" t="s">
        <v>2524</v>
      </c>
      <c r="M77" s="124">
        <v>1435699</v>
      </c>
      <c r="N77" s="123"/>
      <c r="O77" s="123"/>
    </row>
    <row r="78" spans="1:15" ht="16" x14ac:dyDescent="0.45">
      <c r="A78" s="123" t="s">
        <v>4065</v>
      </c>
      <c r="B78" s="123" t="s">
        <v>5511</v>
      </c>
      <c r="C78" s="123" t="s">
        <v>5512</v>
      </c>
      <c r="D78" s="123" t="s">
        <v>1246</v>
      </c>
      <c r="E78" s="123" t="s">
        <v>5513</v>
      </c>
      <c r="F78" s="123" t="s">
        <v>2798</v>
      </c>
      <c r="G78" s="123" t="s">
        <v>2524</v>
      </c>
      <c r="H78" s="123" t="s">
        <v>2524</v>
      </c>
      <c r="I78" s="123" t="s">
        <v>2524</v>
      </c>
      <c r="J78" s="123" t="s">
        <v>2524</v>
      </c>
      <c r="K78" s="123" t="s">
        <v>4065</v>
      </c>
      <c r="L78" s="123" t="s">
        <v>2524</v>
      </c>
      <c r="M78" s="124">
        <v>1435680</v>
      </c>
      <c r="N78" s="123"/>
      <c r="O78" s="123"/>
    </row>
    <row r="79" spans="1:15" ht="16" x14ac:dyDescent="0.45">
      <c r="A79" s="123" t="s">
        <v>4066</v>
      </c>
      <c r="B79" s="123" t="s">
        <v>5514</v>
      </c>
      <c r="C79" s="123" t="s">
        <v>5515</v>
      </c>
      <c r="D79" s="123" t="s">
        <v>185</v>
      </c>
      <c r="E79" s="123" t="s">
        <v>2524</v>
      </c>
      <c r="F79" s="123" t="s">
        <v>366</v>
      </c>
      <c r="G79" s="123" t="s">
        <v>2524</v>
      </c>
      <c r="H79" s="123" t="s">
        <v>2524</v>
      </c>
      <c r="I79" s="123" t="s">
        <v>2524</v>
      </c>
      <c r="J79" s="123" t="s">
        <v>2524</v>
      </c>
      <c r="K79" s="123" t="s">
        <v>4066</v>
      </c>
      <c r="L79" s="123" t="s">
        <v>2524</v>
      </c>
      <c r="M79" s="124">
        <v>1435643</v>
      </c>
      <c r="N79" s="123"/>
      <c r="O79" s="123"/>
    </row>
    <row r="80" spans="1:15" ht="16" x14ac:dyDescent="0.45">
      <c r="A80" s="123" t="s">
        <v>4067</v>
      </c>
      <c r="B80" s="123" t="s">
        <v>5516</v>
      </c>
      <c r="C80" s="123" t="s">
        <v>5517</v>
      </c>
      <c r="D80" s="123" t="s">
        <v>185</v>
      </c>
      <c r="E80" s="123" t="s">
        <v>2524</v>
      </c>
      <c r="F80" s="123" t="s">
        <v>2798</v>
      </c>
      <c r="G80" s="123" t="s">
        <v>2524</v>
      </c>
      <c r="H80" s="123" t="s">
        <v>2524</v>
      </c>
      <c r="I80" s="123" t="s">
        <v>2524</v>
      </c>
      <c r="J80" s="123" t="s">
        <v>2524</v>
      </c>
      <c r="K80" s="123" t="s">
        <v>4067</v>
      </c>
      <c r="L80" s="123" t="s">
        <v>2524</v>
      </c>
      <c r="M80" s="124">
        <v>1511615</v>
      </c>
      <c r="N80" s="123"/>
      <c r="O80" s="123"/>
    </row>
    <row r="81" spans="1:15" ht="16" x14ac:dyDescent="0.45">
      <c r="A81" s="123" t="s">
        <v>4068</v>
      </c>
      <c r="B81" s="123" t="s">
        <v>5518</v>
      </c>
      <c r="C81" s="123" t="s">
        <v>5519</v>
      </c>
      <c r="D81" s="123" t="s">
        <v>185</v>
      </c>
      <c r="E81" s="123" t="s">
        <v>2524</v>
      </c>
      <c r="F81" s="123" t="s">
        <v>2798</v>
      </c>
      <c r="G81" s="123" t="s">
        <v>2524</v>
      </c>
      <c r="H81" s="123" t="s">
        <v>2524</v>
      </c>
      <c r="I81" s="123" t="s">
        <v>2524</v>
      </c>
      <c r="J81" s="123" t="s">
        <v>2524</v>
      </c>
      <c r="K81" s="123" t="s">
        <v>4068</v>
      </c>
      <c r="L81" s="123" t="s">
        <v>2524</v>
      </c>
      <c r="M81" s="124">
        <v>1435686</v>
      </c>
      <c r="N81" s="123"/>
      <c r="O81" s="123"/>
    </row>
    <row r="82" spans="1:15" ht="16" x14ac:dyDescent="0.45">
      <c r="A82" s="123" t="s">
        <v>4069</v>
      </c>
      <c r="B82" s="123" t="s">
        <v>5520</v>
      </c>
      <c r="C82" s="123" t="s">
        <v>5521</v>
      </c>
      <c r="D82" s="123" t="s">
        <v>1246</v>
      </c>
      <c r="E82" s="123"/>
      <c r="F82" s="123" t="s">
        <v>366</v>
      </c>
      <c r="G82" s="123" t="s">
        <v>2524</v>
      </c>
      <c r="H82" s="123" t="s">
        <v>2524</v>
      </c>
      <c r="I82" s="123" t="s">
        <v>2524</v>
      </c>
      <c r="J82" s="123" t="s">
        <v>2524</v>
      </c>
      <c r="K82" s="123" t="s">
        <v>4069</v>
      </c>
      <c r="L82" s="123" t="s">
        <v>2524</v>
      </c>
      <c r="M82" s="124">
        <v>38473</v>
      </c>
      <c r="N82" s="123"/>
      <c r="O82" s="123"/>
    </row>
    <row r="83" spans="1:15" ht="16" x14ac:dyDescent="0.45">
      <c r="A83" s="123" t="s">
        <v>4070</v>
      </c>
      <c r="B83" s="123" t="s">
        <v>5522</v>
      </c>
      <c r="C83" s="123" t="s">
        <v>5523</v>
      </c>
      <c r="D83" s="123" t="s">
        <v>1246</v>
      </c>
      <c r="E83" s="123"/>
      <c r="F83" s="123" t="s">
        <v>366</v>
      </c>
      <c r="G83" s="123" t="s">
        <v>2524</v>
      </c>
      <c r="H83" s="123" t="s">
        <v>2524</v>
      </c>
      <c r="I83" s="123" t="s">
        <v>2524</v>
      </c>
      <c r="J83" s="123" t="s">
        <v>2524</v>
      </c>
      <c r="K83" s="123" t="s">
        <v>4070</v>
      </c>
      <c r="L83" s="123" t="s">
        <v>2524</v>
      </c>
      <c r="M83" s="124">
        <v>59923</v>
      </c>
      <c r="N83" s="123"/>
      <c r="O83" s="123"/>
    </row>
    <row r="84" spans="1:15" ht="16" x14ac:dyDescent="0.45">
      <c r="A84" s="123" t="s">
        <v>4071</v>
      </c>
      <c r="B84" s="123" t="s">
        <v>5524</v>
      </c>
      <c r="C84" s="123" t="s">
        <v>5525</v>
      </c>
      <c r="D84" s="123" t="s">
        <v>185</v>
      </c>
      <c r="E84" s="123" t="s">
        <v>2524</v>
      </c>
      <c r="F84" s="123" t="s">
        <v>366</v>
      </c>
      <c r="G84" s="123" t="s">
        <v>5526</v>
      </c>
      <c r="H84" s="123" t="s">
        <v>2524</v>
      </c>
      <c r="I84" s="123" t="s">
        <v>2524</v>
      </c>
      <c r="J84" s="123" t="s">
        <v>2524</v>
      </c>
      <c r="K84" s="123" t="s">
        <v>4071</v>
      </c>
      <c r="L84" s="123" t="s">
        <v>2524</v>
      </c>
      <c r="M84" s="124">
        <v>38787</v>
      </c>
      <c r="N84" s="123"/>
      <c r="O84" s="123"/>
    </row>
    <row r="85" spans="1:15" ht="16" x14ac:dyDescent="0.45">
      <c r="A85" s="123" t="s">
        <v>4072</v>
      </c>
      <c r="B85" s="123" t="s">
        <v>5527</v>
      </c>
      <c r="C85" s="123" t="s">
        <v>5525</v>
      </c>
      <c r="D85" s="123" t="s">
        <v>185</v>
      </c>
      <c r="E85" s="123" t="s">
        <v>2524</v>
      </c>
      <c r="F85" s="123" t="s">
        <v>366</v>
      </c>
      <c r="G85" s="123" t="s">
        <v>3972</v>
      </c>
      <c r="H85" s="123" t="s">
        <v>2524</v>
      </c>
      <c r="I85" s="123" t="s">
        <v>2524</v>
      </c>
      <c r="J85" s="123" t="s">
        <v>2524</v>
      </c>
      <c r="K85" s="123" t="s">
        <v>4072</v>
      </c>
      <c r="L85" s="123" t="s">
        <v>2524</v>
      </c>
      <c r="M85" s="124">
        <v>40021</v>
      </c>
      <c r="N85" s="123"/>
      <c r="O85" s="123"/>
    </row>
    <row r="86" spans="1:15" ht="16" x14ac:dyDescent="0.45">
      <c r="A86" s="123" t="s">
        <v>4073</v>
      </c>
      <c r="B86" s="123" t="s">
        <v>5528</v>
      </c>
      <c r="C86" s="123" t="s">
        <v>5529</v>
      </c>
      <c r="D86" s="123" t="s">
        <v>1357</v>
      </c>
      <c r="E86" s="123" t="s">
        <v>2524</v>
      </c>
      <c r="F86" s="123" t="s">
        <v>366</v>
      </c>
      <c r="G86" s="123" t="s">
        <v>2524</v>
      </c>
      <c r="H86" s="123" t="s">
        <v>2524</v>
      </c>
      <c r="I86" s="123" t="s">
        <v>2524</v>
      </c>
      <c r="J86" s="123" t="s">
        <v>2524</v>
      </c>
      <c r="K86" s="123" t="s">
        <v>4073</v>
      </c>
      <c r="L86" s="123" t="s">
        <v>2524</v>
      </c>
      <c r="M86" s="124">
        <v>40176</v>
      </c>
      <c r="N86" s="123"/>
      <c r="O86" s="123"/>
    </row>
    <row r="87" spans="1:15" ht="16" x14ac:dyDescent="0.45">
      <c r="A87" s="123" t="s">
        <v>4074</v>
      </c>
      <c r="B87" s="123" t="s">
        <v>5530</v>
      </c>
      <c r="C87" s="123" t="s">
        <v>5531</v>
      </c>
      <c r="D87" s="123" t="s">
        <v>1357</v>
      </c>
      <c r="E87" s="123" t="s">
        <v>2524</v>
      </c>
      <c r="F87" s="123" t="s">
        <v>366</v>
      </c>
      <c r="G87" s="123" t="s">
        <v>2524</v>
      </c>
      <c r="H87" s="123" t="s">
        <v>2524</v>
      </c>
      <c r="I87" s="123" t="s">
        <v>2524</v>
      </c>
      <c r="J87" s="123" t="s">
        <v>2524</v>
      </c>
      <c r="K87" s="123" t="s">
        <v>4074</v>
      </c>
      <c r="L87" s="123" t="s">
        <v>2524</v>
      </c>
      <c r="M87" s="124">
        <v>40180</v>
      </c>
      <c r="N87" s="123"/>
      <c r="O87" s="123"/>
    </row>
    <row r="88" spans="1:15" ht="16" x14ac:dyDescent="0.45">
      <c r="A88" s="123" t="s">
        <v>4075</v>
      </c>
      <c r="B88" s="123" t="s">
        <v>5532</v>
      </c>
      <c r="C88" s="123" t="s">
        <v>5533</v>
      </c>
      <c r="D88" s="123" t="s">
        <v>185</v>
      </c>
      <c r="E88" s="123" t="s">
        <v>2524</v>
      </c>
      <c r="F88" s="123" t="s">
        <v>366</v>
      </c>
      <c r="G88" s="123" t="s">
        <v>2524</v>
      </c>
      <c r="H88" s="123" t="s">
        <v>2524</v>
      </c>
      <c r="I88" s="123" t="s">
        <v>2524</v>
      </c>
      <c r="J88" s="123" t="s">
        <v>2524</v>
      </c>
      <c r="K88" s="123" t="s">
        <v>4075</v>
      </c>
      <c r="L88" s="123" t="s">
        <v>2524</v>
      </c>
      <c r="M88" s="124">
        <v>40168</v>
      </c>
      <c r="N88" s="123"/>
      <c r="O88" s="123"/>
    </row>
    <row r="89" spans="1:15" ht="16" x14ac:dyDescent="0.45">
      <c r="A89" s="123" t="s">
        <v>4076</v>
      </c>
      <c r="B89" s="123" t="s">
        <v>5534</v>
      </c>
      <c r="C89" s="123" t="s">
        <v>5535</v>
      </c>
      <c r="D89" s="123" t="s">
        <v>185</v>
      </c>
      <c r="E89" s="123" t="s">
        <v>2524</v>
      </c>
      <c r="F89" s="123" t="s">
        <v>366</v>
      </c>
      <c r="G89" s="123" t="s">
        <v>2524</v>
      </c>
      <c r="H89" s="123" t="s">
        <v>2524</v>
      </c>
      <c r="I89" s="123" t="s">
        <v>2524</v>
      </c>
      <c r="J89" s="123" t="s">
        <v>2524</v>
      </c>
      <c r="K89" s="123" t="s">
        <v>4076</v>
      </c>
      <c r="L89" s="123" t="s">
        <v>2524</v>
      </c>
      <c r="M89" s="124">
        <v>40172</v>
      </c>
      <c r="N89" s="123"/>
      <c r="O89" s="123"/>
    </row>
    <row r="90" spans="1:15" ht="16" x14ac:dyDescent="0.45">
      <c r="A90" s="123" t="s">
        <v>4077</v>
      </c>
      <c r="B90" s="123" t="s">
        <v>5536</v>
      </c>
      <c r="C90" s="123" t="s">
        <v>5537</v>
      </c>
      <c r="D90" s="123" t="s">
        <v>185</v>
      </c>
      <c r="E90" s="123" t="s">
        <v>2524</v>
      </c>
      <c r="F90" s="123" t="s">
        <v>2798</v>
      </c>
      <c r="G90" s="123" t="s">
        <v>2524</v>
      </c>
      <c r="H90" s="123" t="s">
        <v>2524</v>
      </c>
      <c r="I90" s="123" t="s">
        <v>2524</v>
      </c>
      <c r="J90" s="123" t="s">
        <v>2524</v>
      </c>
      <c r="K90" s="123" t="s">
        <v>4077</v>
      </c>
      <c r="L90" s="123" t="s">
        <v>2524</v>
      </c>
      <c r="M90" s="124">
        <v>1435705</v>
      </c>
      <c r="N90" s="123"/>
      <c r="O90" s="123"/>
    </row>
    <row r="91" spans="1:15" ht="16" x14ac:dyDescent="0.45">
      <c r="A91" s="123" t="s">
        <v>4078</v>
      </c>
      <c r="B91" s="123" t="s">
        <v>5538</v>
      </c>
      <c r="C91" s="123" t="s">
        <v>5539</v>
      </c>
      <c r="D91" s="123" t="s">
        <v>1246</v>
      </c>
      <c r="E91" s="123" t="s">
        <v>5540</v>
      </c>
      <c r="F91" s="123" t="s">
        <v>366</v>
      </c>
      <c r="G91" s="123" t="s">
        <v>5526</v>
      </c>
      <c r="H91" s="123" t="s">
        <v>2524</v>
      </c>
      <c r="I91" s="123" t="s">
        <v>2524</v>
      </c>
      <c r="J91" s="123" t="s">
        <v>2524</v>
      </c>
      <c r="K91" s="123" t="s">
        <v>4078</v>
      </c>
      <c r="L91" s="123" t="s">
        <v>2524</v>
      </c>
      <c r="M91" s="124">
        <v>38731</v>
      </c>
      <c r="N91" s="123"/>
      <c r="O91" s="123"/>
    </row>
    <row r="92" spans="1:15" ht="16" x14ac:dyDescent="0.45">
      <c r="A92" s="123" t="s">
        <v>4079</v>
      </c>
      <c r="B92" s="123" t="s">
        <v>5541</v>
      </c>
      <c r="C92" s="123" t="s">
        <v>5542</v>
      </c>
      <c r="D92" s="123" t="s">
        <v>1246</v>
      </c>
      <c r="E92" s="123" t="s">
        <v>5543</v>
      </c>
      <c r="F92" s="123" t="s">
        <v>366</v>
      </c>
      <c r="G92" s="123" t="s">
        <v>2524</v>
      </c>
      <c r="H92" s="123" t="s">
        <v>2524</v>
      </c>
      <c r="I92" s="123" t="s">
        <v>2524</v>
      </c>
      <c r="J92" s="123" t="s">
        <v>2524</v>
      </c>
      <c r="K92" s="123" t="s">
        <v>4079</v>
      </c>
      <c r="L92" s="123" t="s">
        <v>2524</v>
      </c>
      <c r="M92" s="124">
        <v>38739</v>
      </c>
      <c r="N92" s="123"/>
      <c r="O92" s="123"/>
    </row>
    <row r="93" spans="1:15" ht="16" x14ac:dyDescent="0.45">
      <c r="A93" s="123" t="s">
        <v>4080</v>
      </c>
      <c r="B93" s="123" t="s">
        <v>5544</v>
      </c>
      <c r="C93" s="123" t="s">
        <v>5545</v>
      </c>
      <c r="D93" s="123" t="s">
        <v>1246</v>
      </c>
      <c r="E93" s="123"/>
      <c r="F93" s="123" t="s">
        <v>366</v>
      </c>
      <c r="G93" s="123" t="s">
        <v>2524</v>
      </c>
      <c r="H93" s="123" t="s">
        <v>2524</v>
      </c>
      <c r="I93" s="123" t="s">
        <v>2524</v>
      </c>
      <c r="J93" s="123" t="s">
        <v>2524</v>
      </c>
      <c r="K93" s="123" t="s">
        <v>4080</v>
      </c>
      <c r="L93" s="123" t="s">
        <v>2524</v>
      </c>
      <c r="M93" s="124">
        <v>40293</v>
      </c>
      <c r="N93" s="123"/>
      <c r="O93" s="123"/>
    </row>
    <row r="94" spans="1:15" ht="16" x14ac:dyDescent="0.45">
      <c r="A94" s="123" t="s">
        <v>4081</v>
      </c>
      <c r="B94" s="123" t="s">
        <v>5546</v>
      </c>
      <c r="C94" s="123" t="s">
        <v>5542</v>
      </c>
      <c r="D94" s="123" t="s">
        <v>1246</v>
      </c>
      <c r="E94" s="123" t="s">
        <v>5543</v>
      </c>
      <c r="F94" s="123" t="s">
        <v>366</v>
      </c>
      <c r="G94" s="123" t="s">
        <v>5547</v>
      </c>
      <c r="H94" s="123" t="s">
        <v>2524</v>
      </c>
      <c r="I94" s="123" t="s">
        <v>2524</v>
      </c>
      <c r="J94" s="123" t="s">
        <v>2524</v>
      </c>
      <c r="K94" s="123" t="s">
        <v>4081</v>
      </c>
      <c r="L94" s="123" t="s">
        <v>2524</v>
      </c>
      <c r="M94" s="124">
        <v>77132</v>
      </c>
      <c r="N94" s="123"/>
      <c r="O94" s="123"/>
    </row>
    <row r="95" spans="1:15" ht="16" x14ac:dyDescent="0.45">
      <c r="A95" s="123" t="s">
        <v>4082</v>
      </c>
      <c r="B95" s="123" t="s">
        <v>5548</v>
      </c>
      <c r="C95" s="123" t="s">
        <v>5542</v>
      </c>
      <c r="D95" s="123" t="s">
        <v>1246</v>
      </c>
      <c r="E95" s="123" t="s">
        <v>5543</v>
      </c>
      <c r="F95" s="123" t="s">
        <v>366</v>
      </c>
      <c r="G95" s="123" t="s">
        <v>5549</v>
      </c>
      <c r="H95" s="123" t="s">
        <v>2524</v>
      </c>
      <c r="I95" s="123" t="s">
        <v>2524</v>
      </c>
      <c r="J95" s="123" t="s">
        <v>2524</v>
      </c>
      <c r="K95" s="123" t="s">
        <v>4082</v>
      </c>
      <c r="L95" s="123" t="s">
        <v>2524</v>
      </c>
      <c r="M95" s="124">
        <v>77128</v>
      </c>
      <c r="N95" s="123"/>
      <c r="O95" s="123"/>
    </row>
    <row r="96" spans="1:15" ht="16" x14ac:dyDescent="0.45">
      <c r="A96" s="123" t="s">
        <v>4083</v>
      </c>
      <c r="B96" s="123" t="s">
        <v>5550</v>
      </c>
      <c r="C96" s="123" t="s">
        <v>5542</v>
      </c>
      <c r="D96" s="123" t="s">
        <v>1246</v>
      </c>
      <c r="E96" s="123" t="s">
        <v>5543</v>
      </c>
      <c r="F96" s="123" t="s">
        <v>366</v>
      </c>
      <c r="G96" s="123" t="s">
        <v>5551</v>
      </c>
      <c r="H96" s="123" t="s">
        <v>2524</v>
      </c>
      <c r="I96" s="123" t="s">
        <v>2524</v>
      </c>
      <c r="J96" s="123" t="s">
        <v>2524</v>
      </c>
      <c r="K96" s="123" t="s">
        <v>4083</v>
      </c>
      <c r="L96" s="123" t="s">
        <v>2524</v>
      </c>
      <c r="M96" s="124">
        <v>77140</v>
      </c>
      <c r="N96" s="123"/>
      <c r="O96" s="123"/>
    </row>
    <row r="97" spans="1:15" ht="16" x14ac:dyDescent="0.45">
      <c r="A97" s="123" t="s">
        <v>4084</v>
      </c>
      <c r="B97" s="123" t="s">
        <v>5552</v>
      </c>
      <c r="C97" s="123" t="s">
        <v>5542</v>
      </c>
      <c r="D97" s="123" t="s">
        <v>1246</v>
      </c>
      <c r="E97" s="123" t="s">
        <v>5543</v>
      </c>
      <c r="F97" s="123" t="s">
        <v>366</v>
      </c>
      <c r="G97" s="123" t="s">
        <v>5553</v>
      </c>
      <c r="H97" s="123" t="s">
        <v>2524</v>
      </c>
      <c r="I97" s="123" t="s">
        <v>2524</v>
      </c>
      <c r="J97" s="123" t="s">
        <v>2524</v>
      </c>
      <c r="K97" s="123" t="s">
        <v>4084</v>
      </c>
      <c r="L97" s="123" t="s">
        <v>2524</v>
      </c>
      <c r="M97" s="124">
        <v>77136</v>
      </c>
      <c r="N97" s="123"/>
      <c r="O97" s="123"/>
    </row>
    <row r="98" spans="1:15" ht="16" x14ac:dyDescent="0.45">
      <c r="A98" s="123" t="s">
        <v>4085</v>
      </c>
      <c r="B98" s="123" t="s">
        <v>5554</v>
      </c>
      <c r="C98" s="123" t="s">
        <v>5555</v>
      </c>
      <c r="D98" s="123" t="s">
        <v>1246</v>
      </c>
      <c r="E98" s="123" t="s">
        <v>5540</v>
      </c>
      <c r="F98" s="123" t="s">
        <v>366</v>
      </c>
      <c r="G98" s="123" t="s">
        <v>2524</v>
      </c>
      <c r="H98" s="123" t="s">
        <v>2524</v>
      </c>
      <c r="I98" s="123" t="s">
        <v>2524</v>
      </c>
      <c r="J98" s="123" t="s">
        <v>2524</v>
      </c>
      <c r="K98" s="123" t="s">
        <v>4085</v>
      </c>
      <c r="L98" s="123" t="s">
        <v>2524</v>
      </c>
      <c r="M98" s="124">
        <v>38395</v>
      </c>
      <c r="N98" s="123"/>
      <c r="O98" s="123"/>
    </row>
    <row r="99" spans="1:15" ht="16" x14ac:dyDescent="0.45">
      <c r="A99" s="123" t="s">
        <v>4086</v>
      </c>
      <c r="B99" s="123" t="s">
        <v>5556</v>
      </c>
      <c r="C99" s="123" t="s">
        <v>5557</v>
      </c>
      <c r="D99" s="123" t="s">
        <v>1246</v>
      </c>
      <c r="E99" s="123" t="s">
        <v>5540</v>
      </c>
      <c r="F99" s="123" t="s">
        <v>366</v>
      </c>
      <c r="G99" s="123" t="s">
        <v>5558</v>
      </c>
      <c r="H99" s="123" t="s">
        <v>2524</v>
      </c>
      <c r="I99" s="123" t="s">
        <v>2524</v>
      </c>
      <c r="J99" s="123" t="s">
        <v>2524</v>
      </c>
      <c r="K99" s="123" t="s">
        <v>4086</v>
      </c>
      <c r="L99" s="123" t="s">
        <v>2524</v>
      </c>
      <c r="M99" s="124">
        <v>38723</v>
      </c>
      <c r="N99" s="123"/>
      <c r="O99" s="123"/>
    </row>
    <row r="100" spans="1:15" ht="16" x14ac:dyDescent="0.45">
      <c r="A100" s="123" t="s">
        <v>4087</v>
      </c>
      <c r="B100" s="123" t="s">
        <v>5559</v>
      </c>
      <c r="C100" s="123" t="s">
        <v>5542</v>
      </c>
      <c r="D100" s="123" t="s">
        <v>1246</v>
      </c>
      <c r="E100" s="123" t="s">
        <v>5543</v>
      </c>
      <c r="F100" s="123" t="s">
        <v>366</v>
      </c>
      <c r="G100" s="123" t="s">
        <v>2524</v>
      </c>
      <c r="H100" s="123" t="s">
        <v>2524</v>
      </c>
      <c r="I100" s="123" t="s">
        <v>2524</v>
      </c>
      <c r="J100" s="123" t="s">
        <v>2524</v>
      </c>
      <c r="K100" s="123" t="s">
        <v>4087</v>
      </c>
      <c r="L100" s="123" t="s">
        <v>2524</v>
      </c>
      <c r="M100" s="124">
        <v>38463</v>
      </c>
      <c r="N100" s="123"/>
      <c r="O100" s="123"/>
    </row>
    <row r="101" spans="1:15" ht="16" x14ac:dyDescent="0.45">
      <c r="A101" s="123" t="s">
        <v>4088</v>
      </c>
      <c r="B101" s="123" t="s">
        <v>5560</v>
      </c>
      <c r="C101" s="123" t="s">
        <v>5557</v>
      </c>
      <c r="D101" s="123" t="s">
        <v>1246</v>
      </c>
      <c r="E101" s="123" t="s">
        <v>5543</v>
      </c>
      <c r="F101" s="123" t="s">
        <v>366</v>
      </c>
      <c r="G101" s="123" t="s">
        <v>2524</v>
      </c>
      <c r="H101" s="123" t="s">
        <v>2524</v>
      </c>
      <c r="I101" s="123" t="s">
        <v>2524</v>
      </c>
      <c r="J101" s="123" t="s">
        <v>2524</v>
      </c>
      <c r="K101" s="123" t="s">
        <v>5561</v>
      </c>
      <c r="L101" s="123" t="s">
        <v>2524</v>
      </c>
      <c r="M101" s="124">
        <v>38735</v>
      </c>
      <c r="N101" s="123"/>
      <c r="O101" s="123"/>
    </row>
    <row r="102" spans="1:15" ht="16" x14ac:dyDescent="0.45">
      <c r="A102" s="123" t="s">
        <v>4089</v>
      </c>
      <c r="B102" s="123" t="s">
        <v>5562</v>
      </c>
      <c r="C102" s="123" t="s">
        <v>5539</v>
      </c>
      <c r="D102" s="123" t="s">
        <v>1246</v>
      </c>
      <c r="E102" s="123" t="s">
        <v>5540</v>
      </c>
      <c r="F102" s="123" t="s">
        <v>366</v>
      </c>
      <c r="G102" s="123" t="s">
        <v>5547</v>
      </c>
      <c r="H102" s="123" t="s">
        <v>2524</v>
      </c>
      <c r="I102" s="123" t="s">
        <v>2524</v>
      </c>
      <c r="J102" s="123" t="s">
        <v>2524</v>
      </c>
      <c r="K102" s="123" t="s">
        <v>4089</v>
      </c>
      <c r="L102" s="123" t="s">
        <v>2524</v>
      </c>
      <c r="M102" s="124">
        <v>76925</v>
      </c>
      <c r="N102" s="123"/>
      <c r="O102" s="123"/>
    </row>
    <row r="103" spans="1:15" ht="16" x14ac:dyDescent="0.45">
      <c r="A103" s="123" t="s">
        <v>4090</v>
      </c>
      <c r="B103" s="123" t="s">
        <v>5563</v>
      </c>
      <c r="C103" s="123" t="s">
        <v>5539</v>
      </c>
      <c r="D103" s="123" t="s">
        <v>1246</v>
      </c>
      <c r="E103" s="123" t="s">
        <v>5540</v>
      </c>
      <c r="F103" s="123" t="s">
        <v>366</v>
      </c>
      <c r="G103" s="123" t="s">
        <v>5549</v>
      </c>
      <c r="H103" s="123" t="s">
        <v>2524</v>
      </c>
      <c r="I103" s="123" t="s">
        <v>2524</v>
      </c>
      <c r="J103" s="123" t="s">
        <v>2524</v>
      </c>
      <c r="K103" s="123" t="s">
        <v>4090</v>
      </c>
      <c r="L103" s="123" t="s">
        <v>2524</v>
      </c>
      <c r="M103" s="124">
        <v>76920</v>
      </c>
      <c r="N103" s="123"/>
      <c r="O103" s="123"/>
    </row>
    <row r="104" spans="1:15" ht="16" x14ac:dyDescent="0.45">
      <c r="A104" s="123" t="s">
        <v>4091</v>
      </c>
      <c r="B104" s="123" t="s">
        <v>5564</v>
      </c>
      <c r="C104" s="123" t="s">
        <v>5539</v>
      </c>
      <c r="D104" s="123" t="s">
        <v>1246</v>
      </c>
      <c r="E104" s="123" t="s">
        <v>5540</v>
      </c>
      <c r="F104" s="123" t="s">
        <v>366</v>
      </c>
      <c r="G104" s="123" t="s">
        <v>5551</v>
      </c>
      <c r="H104" s="123" t="s">
        <v>2524</v>
      </c>
      <c r="I104" s="123" t="s">
        <v>2524</v>
      </c>
      <c r="J104" s="123" t="s">
        <v>2524</v>
      </c>
      <c r="K104" s="123" t="s">
        <v>4091</v>
      </c>
      <c r="L104" s="123" t="s">
        <v>2524</v>
      </c>
      <c r="M104" s="124">
        <v>76935</v>
      </c>
      <c r="N104" s="123"/>
      <c r="O104" s="123"/>
    </row>
    <row r="105" spans="1:15" ht="16" x14ac:dyDescent="0.45">
      <c r="A105" s="123" t="s">
        <v>4092</v>
      </c>
      <c r="B105" s="123" t="s">
        <v>5565</v>
      </c>
      <c r="C105" s="123" t="s">
        <v>5539</v>
      </c>
      <c r="D105" s="123" t="s">
        <v>1246</v>
      </c>
      <c r="E105" s="123" t="s">
        <v>5540</v>
      </c>
      <c r="F105" s="123" t="s">
        <v>366</v>
      </c>
      <c r="G105" s="123" t="s">
        <v>5553</v>
      </c>
      <c r="H105" s="123" t="s">
        <v>2524</v>
      </c>
      <c r="I105" s="123" t="s">
        <v>2524</v>
      </c>
      <c r="J105" s="123" t="s">
        <v>2524</v>
      </c>
      <c r="K105" s="123" t="s">
        <v>4092</v>
      </c>
      <c r="L105" s="123" t="s">
        <v>2524</v>
      </c>
      <c r="M105" s="124">
        <v>76930</v>
      </c>
      <c r="N105" s="123"/>
      <c r="O105" s="123"/>
    </row>
    <row r="106" spans="1:15" ht="16" x14ac:dyDescent="0.45">
      <c r="A106" s="123" t="s">
        <v>4093</v>
      </c>
      <c r="B106" s="123" t="s">
        <v>5566</v>
      </c>
      <c r="C106" s="123" t="s">
        <v>5567</v>
      </c>
      <c r="D106" s="123" t="s">
        <v>1246</v>
      </c>
      <c r="E106" s="123" t="s">
        <v>5543</v>
      </c>
      <c r="F106" s="123" t="s">
        <v>366</v>
      </c>
      <c r="G106" s="123" t="s">
        <v>5547</v>
      </c>
      <c r="H106" s="123" t="s">
        <v>2524</v>
      </c>
      <c r="I106" s="123" t="s">
        <v>2524</v>
      </c>
      <c r="J106" s="123" t="s">
        <v>2524</v>
      </c>
      <c r="K106" s="123" t="s">
        <v>4093</v>
      </c>
      <c r="L106" s="123" t="s">
        <v>2524</v>
      </c>
      <c r="M106" s="124">
        <v>77148</v>
      </c>
      <c r="N106" s="123"/>
      <c r="O106" s="123"/>
    </row>
    <row r="107" spans="1:15" ht="16" x14ac:dyDescent="0.45">
      <c r="A107" s="123" t="s">
        <v>4094</v>
      </c>
      <c r="B107" s="123" t="s">
        <v>5568</v>
      </c>
      <c r="C107" s="123" t="s">
        <v>5567</v>
      </c>
      <c r="D107" s="123" t="s">
        <v>1246</v>
      </c>
      <c r="E107" s="123" t="s">
        <v>5543</v>
      </c>
      <c r="F107" s="123" t="s">
        <v>366</v>
      </c>
      <c r="G107" s="123" t="s">
        <v>5549</v>
      </c>
      <c r="H107" s="123" t="s">
        <v>2524</v>
      </c>
      <c r="I107" s="123" t="s">
        <v>2524</v>
      </c>
      <c r="J107" s="123" t="s">
        <v>2524</v>
      </c>
      <c r="K107" s="123" t="s">
        <v>4094</v>
      </c>
      <c r="L107" s="123" t="s">
        <v>2524</v>
      </c>
      <c r="M107" s="124">
        <v>77153</v>
      </c>
      <c r="N107" s="123"/>
      <c r="O107" s="123"/>
    </row>
    <row r="108" spans="1:15" ht="16" x14ac:dyDescent="0.45">
      <c r="A108" s="123" t="s">
        <v>4095</v>
      </c>
      <c r="B108" s="123" t="s">
        <v>5569</v>
      </c>
      <c r="C108" s="123" t="s">
        <v>5567</v>
      </c>
      <c r="D108" s="123" t="s">
        <v>1246</v>
      </c>
      <c r="E108" s="123" t="s">
        <v>5543</v>
      </c>
      <c r="F108" s="123" t="s">
        <v>366</v>
      </c>
      <c r="G108" s="123" t="s">
        <v>5551</v>
      </c>
      <c r="H108" s="123" t="s">
        <v>2524</v>
      </c>
      <c r="I108" s="123" t="s">
        <v>2524</v>
      </c>
      <c r="J108" s="123" t="s">
        <v>2524</v>
      </c>
      <c r="K108" s="123" t="s">
        <v>4095</v>
      </c>
      <c r="L108" s="123" t="s">
        <v>2524</v>
      </c>
      <c r="M108" s="124">
        <v>77158</v>
      </c>
      <c r="N108" s="123"/>
      <c r="O108" s="123"/>
    </row>
    <row r="109" spans="1:15" ht="16" x14ac:dyDescent="0.45">
      <c r="A109" s="123" t="s">
        <v>4096</v>
      </c>
      <c r="B109" s="123" t="s">
        <v>5570</v>
      </c>
      <c r="C109" s="123" t="s">
        <v>5567</v>
      </c>
      <c r="D109" s="123" t="s">
        <v>1246</v>
      </c>
      <c r="E109" s="123" t="s">
        <v>5543</v>
      </c>
      <c r="F109" s="123" t="s">
        <v>366</v>
      </c>
      <c r="G109" s="123" t="s">
        <v>5553</v>
      </c>
      <c r="H109" s="123" t="s">
        <v>2524</v>
      </c>
      <c r="I109" s="123" t="s">
        <v>2524</v>
      </c>
      <c r="J109" s="123" t="s">
        <v>2524</v>
      </c>
      <c r="K109" s="123" t="s">
        <v>4096</v>
      </c>
      <c r="L109" s="123" t="s">
        <v>2524</v>
      </c>
      <c r="M109" s="124">
        <v>77163</v>
      </c>
      <c r="N109" s="123"/>
      <c r="O109" s="123"/>
    </row>
    <row r="110" spans="1:15" ht="16" x14ac:dyDescent="0.45">
      <c r="A110" s="123" t="s">
        <v>4097</v>
      </c>
      <c r="B110" s="123" t="s">
        <v>5571</v>
      </c>
      <c r="C110" s="123" t="s">
        <v>5572</v>
      </c>
      <c r="D110" s="123" t="s">
        <v>1246</v>
      </c>
      <c r="E110" s="123" t="s">
        <v>5540</v>
      </c>
      <c r="F110" s="123" t="s">
        <v>366</v>
      </c>
      <c r="G110" s="123" t="s">
        <v>5547</v>
      </c>
      <c r="H110" s="123" t="s">
        <v>2524</v>
      </c>
      <c r="I110" s="123" t="s">
        <v>2524</v>
      </c>
      <c r="J110" s="123" t="s">
        <v>2524</v>
      </c>
      <c r="K110" s="123" t="s">
        <v>4097</v>
      </c>
      <c r="L110" s="123" t="s">
        <v>2524</v>
      </c>
      <c r="M110" s="124">
        <v>76945</v>
      </c>
      <c r="N110" s="123"/>
      <c r="O110" s="123"/>
    </row>
    <row r="111" spans="1:15" ht="16" x14ac:dyDescent="0.45">
      <c r="A111" s="123" t="s">
        <v>4098</v>
      </c>
      <c r="B111" s="123" t="s">
        <v>5573</v>
      </c>
      <c r="C111" s="123" t="s">
        <v>5572</v>
      </c>
      <c r="D111" s="123" t="s">
        <v>1246</v>
      </c>
      <c r="E111" s="123" t="s">
        <v>5540</v>
      </c>
      <c r="F111" s="123" t="s">
        <v>366</v>
      </c>
      <c r="G111" s="123" t="s">
        <v>5549</v>
      </c>
      <c r="H111" s="123" t="s">
        <v>2524</v>
      </c>
      <c r="I111" s="123" t="s">
        <v>2524</v>
      </c>
      <c r="J111" s="123" t="s">
        <v>2524</v>
      </c>
      <c r="K111" s="123" t="s">
        <v>4098</v>
      </c>
      <c r="L111" s="123" t="s">
        <v>2524</v>
      </c>
      <c r="M111" s="124">
        <v>76955</v>
      </c>
      <c r="N111" s="123"/>
      <c r="O111" s="123"/>
    </row>
    <row r="112" spans="1:15" ht="16" x14ac:dyDescent="0.45">
      <c r="A112" s="123" t="s">
        <v>4099</v>
      </c>
      <c r="B112" s="123" t="s">
        <v>5574</v>
      </c>
      <c r="C112" s="123" t="s">
        <v>5572</v>
      </c>
      <c r="D112" s="123" t="s">
        <v>1246</v>
      </c>
      <c r="E112" s="123" t="s">
        <v>5540</v>
      </c>
      <c r="F112" s="123" t="s">
        <v>366</v>
      </c>
      <c r="G112" s="123" t="s">
        <v>5551</v>
      </c>
      <c r="H112" s="123" t="s">
        <v>2524</v>
      </c>
      <c r="I112" s="123" t="s">
        <v>2524</v>
      </c>
      <c r="J112" s="123" t="s">
        <v>2524</v>
      </c>
      <c r="K112" s="123" t="s">
        <v>4099</v>
      </c>
      <c r="L112" s="123" t="s">
        <v>2524</v>
      </c>
      <c r="M112" s="124">
        <v>76940</v>
      </c>
      <c r="N112" s="123"/>
      <c r="O112" s="123"/>
    </row>
    <row r="113" spans="1:15" ht="16" x14ac:dyDescent="0.45">
      <c r="A113" s="123" t="s">
        <v>4100</v>
      </c>
      <c r="B113" s="123" t="s">
        <v>5575</v>
      </c>
      <c r="C113" s="123" t="s">
        <v>5572</v>
      </c>
      <c r="D113" s="123" t="s">
        <v>1246</v>
      </c>
      <c r="E113" s="123" t="s">
        <v>5540</v>
      </c>
      <c r="F113" s="123" t="s">
        <v>366</v>
      </c>
      <c r="G113" s="123" t="s">
        <v>5553</v>
      </c>
      <c r="H113" s="123" t="s">
        <v>2524</v>
      </c>
      <c r="I113" s="123" t="s">
        <v>2524</v>
      </c>
      <c r="J113" s="123" t="s">
        <v>2524</v>
      </c>
      <c r="K113" s="123" t="s">
        <v>4100</v>
      </c>
      <c r="L113" s="123" t="s">
        <v>2524</v>
      </c>
      <c r="M113" s="124">
        <v>76950</v>
      </c>
      <c r="N113" s="123"/>
      <c r="O113" s="123"/>
    </row>
    <row r="114" spans="1:15" ht="16" x14ac:dyDescent="0.45">
      <c r="A114" s="123" t="s">
        <v>4101</v>
      </c>
      <c r="B114" s="123" t="s">
        <v>5576</v>
      </c>
      <c r="C114" s="123" t="s">
        <v>5577</v>
      </c>
      <c r="D114" s="123" t="s">
        <v>1246</v>
      </c>
      <c r="E114" s="123" t="s">
        <v>5540</v>
      </c>
      <c r="F114" s="123" t="s">
        <v>366</v>
      </c>
      <c r="G114" s="123" t="s">
        <v>5547</v>
      </c>
      <c r="H114" s="123" t="s">
        <v>2524</v>
      </c>
      <c r="I114" s="123" t="s">
        <v>2524</v>
      </c>
      <c r="J114" s="123" t="s">
        <v>2524</v>
      </c>
      <c r="K114" s="123" t="s">
        <v>4101</v>
      </c>
      <c r="L114" s="123" t="s">
        <v>2524</v>
      </c>
      <c r="M114" s="124">
        <v>77212</v>
      </c>
      <c r="N114" s="123"/>
      <c r="O114" s="123"/>
    </row>
    <row r="115" spans="1:15" ht="16" x14ac:dyDescent="0.45">
      <c r="A115" s="123" t="s">
        <v>4102</v>
      </c>
      <c r="B115" s="123" t="s">
        <v>5578</v>
      </c>
      <c r="C115" s="123" t="s">
        <v>5577</v>
      </c>
      <c r="D115" s="123" t="s">
        <v>1246</v>
      </c>
      <c r="E115" s="123" t="s">
        <v>5540</v>
      </c>
      <c r="F115" s="123" t="s">
        <v>366</v>
      </c>
      <c r="G115" s="123" t="s">
        <v>5549</v>
      </c>
      <c r="H115" s="123" t="s">
        <v>2524</v>
      </c>
      <c r="I115" s="123" t="s">
        <v>2524</v>
      </c>
      <c r="J115" s="123" t="s">
        <v>2524</v>
      </c>
      <c r="K115" s="123" t="s">
        <v>4102</v>
      </c>
      <c r="L115" s="123" t="s">
        <v>2524</v>
      </c>
      <c r="M115" s="124">
        <v>77216</v>
      </c>
      <c r="N115" s="123"/>
      <c r="O115" s="123"/>
    </row>
    <row r="116" spans="1:15" ht="16" x14ac:dyDescent="0.45">
      <c r="A116" s="123" t="s">
        <v>4103</v>
      </c>
      <c r="B116" s="123" t="s">
        <v>5579</v>
      </c>
      <c r="C116" s="123" t="s">
        <v>5577</v>
      </c>
      <c r="D116" s="123" t="s">
        <v>1246</v>
      </c>
      <c r="E116" s="123" t="s">
        <v>5540</v>
      </c>
      <c r="F116" s="123" t="s">
        <v>366</v>
      </c>
      <c r="G116" s="123" t="s">
        <v>5551</v>
      </c>
      <c r="H116" s="123" t="s">
        <v>2524</v>
      </c>
      <c r="I116" s="123" t="s">
        <v>2524</v>
      </c>
      <c r="J116" s="123" t="s">
        <v>2524</v>
      </c>
      <c r="K116" s="123" t="s">
        <v>4103</v>
      </c>
      <c r="L116" s="123" t="s">
        <v>2524</v>
      </c>
      <c r="M116" s="124">
        <v>77220</v>
      </c>
      <c r="N116" s="123"/>
      <c r="O116" s="123"/>
    </row>
    <row r="117" spans="1:15" ht="16" x14ac:dyDescent="0.45">
      <c r="A117" s="123" t="s">
        <v>4104</v>
      </c>
      <c r="B117" s="123" t="s">
        <v>5580</v>
      </c>
      <c r="C117" s="123" t="s">
        <v>5577</v>
      </c>
      <c r="D117" s="123" t="s">
        <v>1246</v>
      </c>
      <c r="E117" s="123" t="s">
        <v>5540</v>
      </c>
      <c r="F117" s="123" t="s">
        <v>366</v>
      </c>
      <c r="G117" s="123" t="s">
        <v>5553</v>
      </c>
      <c r="H117" s="123" t="s">
        <v>2524</v>
      </c>
      <c r="I117" s="123" t="s">
        <v>2524</v>
      </c>
      <c r="J117" s="123" t="s">
        <v>2524</v>
      </c>
      <c r="K117" s="123" t="s">
        <v>4104</v>
      </c>
      <c r="L117" s="123" t="s">
        <v>2524</v>
      </c>
      <c r="M117" s="124">
        <v>77225</v>
      </c>
      <c r="N117" s="123"/>
      <c r="O117" s="123"/>
    </row>
    <row r="118" spans="1:15" ht="16" x14ac:dyDescent="0.45">
      <c r="A118" s="123" t="s">
        <v>4105</v>
      </c>
      <c r="B118" s="123" t="s">
        <v>5581</v>
      </c>
      <c r="C118" s="123" t="s">
        <v>5582</v>
      </c>
      <c r="D118" s="123" t="s">
        <v>1246</v>
      </c>
      <c r="E118" s="123" t="s">
        <v>5513</v>
      </c>
      <c r="F118" s="123" t="s">
        <v>366</v>
      </c>
      <c r="G118" s="123" t="s">
        <v>2524</v>
      </c>
      <c r="H118" s="123" t="s">
        <v>2524</v>
      </c>
      <c r="I118" s="123" t="s">
        <v>2524</v>
      </c>
      <c r="J118" s="123" t="s">
        <v>2524</v>
      </c>
      <c r="K118" s="123" t="s">
        <v>4105</v>
      </c>
      <c r="L118" s="123" t="s">
        <v>2524</v>
      </c>
      <c r="M118" s="124">
        <v>38552</v>
      </c>
      <c r="N118" s="123"/>
      <c r="O118" s="123"/>
    </row>
    <row r="119" spans="1:15" ht="16" x14ac:dyDescent="0.45">
      <c r="A119" s="123" t="s">
        <v>4106</v>
      </c>
      <c r="B119" s="123" t="s">
        <v>5583</v>
      </c>
      <c r="C119" s="123" t="s">
        <v>5584</v>
      </c>
      <c r="D119" s="123" t="s">
        <v>1357</v>
      </c>
      <c r="E119" s="123" t="s">
        <v>2524</v>
      </c>
      <c r="F119" s="123" t="s">
        <v>366</v>
      </c>
      <c r="G119" s="123" t="s">
        <v>2524</v>
      </c>
      <c r="H119" s="123" t="s">
        <v>2524</v>
      </c>
      <c r="I119" s="123" t="s">
        <v>2524</v>
      </c>
      <c r="J119" s="123" t="s">
        <v>2524</v>
      </c>
      <c r="K119" s="123" t="s">
        <v>4106</v>
      </c>
      <c r="L119" s="123" t="s">
        <v>2524</v>
      </c>
      <c r="M119" s="124">
        <v>1435657</v>
      </c>
      <c r="N119" s="123"/>
      <c r="O119" s="123"/>
    </row>
    <row r="120" spans="1:15" ht="16" x14ac:dyDescent="0.45">
      <c r="A120" s="123" t="s">
        <v>4107</v>
      </c>
      <c r="B120" s="123" t="s">
        <v>5585</v>
      </c>
      <c r="C120" s="123" t="s">
        <v>5586</v>
      </c>
      <c r="D120" s="123" t="s">
        <v>1357</v>
      </c>
      <c r="E120" s="123" t="s">
        <v>2524</v>
      </c>
      <c r="F120" s="123" t="s">
        <v>366</v>
      </c>
      <c r="G120" s="123" t="s">
        <v>2524</v>
      </c>
      <c r="H120" s="123" t="s">
        <v>2524</v>
      </c>
      <c r="I120" s="123" t="s">
        <v>2524</v>
      </c>
      <c r="J120" s="123" t="s">
        <v>2524</v>
      </c>
      <c r="K120" s="123" t="s">
        <v>4107</v>
      </c>
      <c r="L120" s="123" t="s">
        <v>2524</v>
      </c>
      <c r="M120" s="124">
        <v>1435661</v>
      </c>
      <c r="N120" s="123"/>
      <c r="O120" s="123"/>
    </row>
    <row r="121" spans="1:15" ht="16" x14ac:dyDescent="0.45">
      <c r="A121" s="123" t="s">
        <v>4108</v>
      </c>
      <c r="B121" s="123" t="s">
        <v>5587</v>
      </c>
      <c r="C121" s="123" t="s">
        <v>5588</v>
      </c>
      <c r="D121" s="123" t="s">
        <v>1246</v>
      </c>
      <c r="E121" s="123" t="s">
        <v>5513</v>
      </c>
      <c r="F121" s="123" t="s">
        <v>366</v>
      </c>
      <c r="G121" s="123" t="s">
        <v>5589</v>
      </c>
      <c r="H121" s="123" t="s">
        <v>2524</v>
      </c>
      <c r="I121" s="123" t="s">
        <v>2524</v>
      </c>
      <c r="J121" s="123" t="s">
        <v>2524</v>
      </c>
      <c r="K121" s="123" t="s">
        <v>4108</v>
      </c>
      <c r="L121" s="123" t="s">
        <v>2524</v>
      </c>
      <c r="M121" s="124">
        <v>76846</v>
      </c>
      <c r="N121" s="123"/>
      <c r="O121" s="123"/>
    </row>
    <row r="122" spans="1:15" ht="16" x14ac:dyDescent="0.45">
      <c r="A122" s="123" t="s">
        <v>4109</v>
      </c>
      <c r="B122" s="123" t="s">
        <v>5590</v>
      </c>
      <c r="C122" s="123" t="s">
        <v>5588</v>
      </c>
      <c r="D122" s="123" t="s">
        <v>1246</v>
      </c>
      <c r="E122" s="123" t="s">
        <v>5513</v>
      </c>
      <c r="F122" s="123" t="s">
        <v>366</v>
      </c>
      <c r="G122" s="123" t="s">
        <v>5547</v>
      </c>
      <c r="H122" s="123" t="s">
        <v>2524</v>
      </c>
      <c r="I122" s="123" t="s">
        <v>2524</v>
      </c>
      <c r="J122" s="123" t="s">
        <v>2524</v>
      </c>
      <c r="K122" s="123" t="s">
        <v>4109</v>
      </c>
      <c r="L122" s="123" t="s">
        <v>2524</v>
      </c>
      <c r="M122" s="124">
        <v>76838</v>
      </c>
      <c r="N122" s="123"/>
      <c r="O122" s="123"/>
    </row>
    <row r="123" spans="1:15" ht="16" x14ac:dyDescent="0.45">
      <c r="A123" s="123" t="s">
        <v>4110</v>
      </c>
      <c r="B123" s="123" t="s">
        <v>5591</v>
      </c>
      <c r="C123" s="123" t="s">
        <v>5588</v>
      </c>
      <c r="D123" s="123" t="s">
        <v>1246</v>
      </c>
      <c r="E123" s="123" t="s">
        <v>5513</v>
      </c>
      <c r="F123" s="123" t="s">
        <v>366</v>
      </c>
      <c r="G123" s="123" t="s">
        <v>5549</v>
      </c>
      <c r="H123" s="123" t="s">
        <v>2524</v>
      </c>
      <c r="I123" s="123" t="s">
        <v>2524</v>
      </c>
      <c r="J123" s="123" t="s">
        <v>2524</v>
      </c>
      <c r="K123" s="123" t="s">
        <v>5592</v>
      </c>
      <c r="L123" s="123" t="s">
        <v>2524</v>
      </c>
      <c r="M123" s="124">
        <v>76833</v>
      </c>
      <c r="N123" s="123"/>
      <c r="O123" s="123"/>
    </row>
    <row r="124" spans="1:15" ht="16" x14ac:dyDescent="0.45">
      <c r="A124" s="123" t="s">
        <v>4111</v>
      </c>
      <c r="B124" s="123" t="s">
        <v>5593</v>
      </c>
      <c r="C124" s="123" t="s">
        <v>5588</v>
      </c>
      <c r="D124" s="123" t="s">
        <v>1246</v>
      </c>
      <c r="E124" s="123" t="s">
        <v>5513</v>
      </c>
      <c r="F124" s="123" t="s">
        <v>366</v>
      </c>
      <c r="G124" s="123" t="s">
        <v>5551</v>
      </c>
      <c r="H124" s="123" t="s">
        <v>2524</v>
      </c>
      <c r="I124" s="123" t="s">
        <v>2524</v>
      </c>
      <c r="J124" s="123" t="s">
        <v>2524</v>
      </c>
      <c r="K124" s="123" t="s">
        <v>4111</v>
      </c>
      <c r="L124" s="123" t="s">
        <v>2524</v>
      </c>
      <c r="M124" s="124">
        <v>76842</v>
      </c>
      <c r="N124" s="123"/>
      <c r="O124" s="123"/>
    </row>
    <row r="125" spans="1:15" ht="16" x14ac:dyDescent="0.45">
      <c r="A125" s="123" t="s">
        <v>4112</v>
      </c>
      <c r="B125" s="123" t="s">
        <v>5594</v>
      </c>
      <c r="C125" s="123" t="s">
        <v>5595</v>
      </c>
      <c r="D125" s="123" t="s">
        <v>1246</v>
      </c>
      <c r="E125" s="123" t="s">
        <v>5513</v>
      </c>
      <c r="F125" s="123" t="s">
        <v>366</v>
      </c>
      <c r="G125" s="123" t="s">
        <v>5553</v>
      </c>
      <c r="H125" s="123" t="s">
        <v>2524</v>
      </c>
      <c r="I125" s="123" t="s">
        <v>2524</v>
      </c>
      <c r="J125" s="123" t="s">
        <v>2524</v>
      </c>
      <c r="K125" s="123" t="s">
        <v>4112</v>
      </c>
      <c r="L125" s="123" t="s">
        <v>2524</v>
      </c>
      <c r="M125" s="124">
        <v>38365</v>
      </c>
      <c r="N125" s="123"/>
      <c r="O125" s="123"/>
    </row>
    <row r="126" spans="1:15" ht="16" x14ac:dyDescent="0.45">
      <c r="A126" s="123" t="s">
        <v>4113</v>
      </c>
      <c r="B126" s="123" t="s">
        <v>5596</v>
      </c>
      <c r="C126" s="123" t="s">
        <v>5597</v>
      </c>
      <c r="D126" s="123" t="s">
        <v>1246</v>
      </c>
      <c r="E126" s="123" t="s">
        <v>5513</v>
      </c>
      <c r="F126" s="123" t="s">
        <v>366</v>
      </c>
      <c r="G126" s="123" t="s">
        <v>5598</v>
      </c>
      <c r="H126" s="123" t="s">
        <v>2524</v>
      </c>
      <c r="I126" s="123" t="s">
        <v>2524</v>
      </c>
      <c r="J126" s="123" t="s">
        <v>2524</v>
      </c>
      <c r="K126" s="123" t="s">
        <v>4113</v>
      </c>
      <c r="L126" s="123" t="s">
        <v>2524</v>
      </c>
      <c r="M126" s="124">
        <v>38654</v>
      </c>
      <c r="N126" s="123"/>
      <c r="O126" s="123"/>
    </row>
    <row r="127" spans="1:15" ht="16" x14ac:dyDescent="0.45">
      <c r="A127" s="123" t="s">
        <v>4114</v>
      </c>
      <c r="B127" s="123" t="s">
        <v>5599</v>
      </c>
      <c r="C127" s="123" t="s">
        <v>5600</v>
      </c>
      <c r="D127" s="123" t="s">
        <v>1246</v>
      </c>
      <c r="E127" s="123" t="s">
        <v>5513</v>
      </c>
      <c r="F127" s="123" t="s">
        <v>366</v>
      </c>
      <c r="G127" s="123" t="s">
        <v>3972</v>
      </c>
      <c r="H127" s="123" t="s">
        <v>2524</v>
      </c>
      <c r="I127" s="123" t="s">
        <v>2524</v>
      </c>
      <c r="J127" s="123" t="s">
        <v>2524</v>
      </c>
      <c r="K127" s="123" t="s">
        <v>4114</v>
      </c>
      <c r="L127" s="123" t="s">
        <v>2524</v>
      </c>
      <c r="M127" s="124">
        <v>38650</v>
      </c>
      <c r="N127" s="123"/>
      <c r="O127" s="123"/>
    </row>
    <row r="128" spans="1:15" ht="16" x14ac:dyDescent="0.45">
      <c r="A128" s="123" t="s">
        <v>4115</v>
      </c>
      <c r="B128" s="123" t="s">
        <v>5601</v>
      </c>
      <c r="C128" s="123" t="s">
        <v>5602</v>
      </c>
      <c r="D128" s="123" t="s">
        <v>1357</v>
      </c>
      <c r="E128" s="123" t="s">
        <v>2524</v>
      </c>
      <c r="F128" s="123" t="s">
        <v>366</v>
      </c>
      <c r="G128" s="123" t="s">
        <v>2524</v>
      </c>
      <c r="H128" s="123" t="s">
        <v>2524</v>
      </c>
      <c r="I128" s="123" t="s">
        <v>2524</v>
      </c>
      <c r="J128" s="123" t="s">
        <v>2524</v>
      </c>
      <c r="K128" s="123" t="s">
        <v>4115</v>
      </c>
      <c r="L128" s="123" t="s">
        <v>2524</v>
      </c>
      <c r="M128" s="124">
        <v>1511887</v>
      </c>
      <c r="N128" s="123"/>
      <c r="O128" s="123"/>
    </row>
    <row r="129" spans="1:15" ht="16" x14ac:dyDescent="0.45">
      <c r="A129" s="123" t="s">
        <v>4116</v>
      </c>
      <c r="B129" s="123" t="s">
        <v>5603</v>
      </c>
      <c r="C129" s="123" t="s">
        <v>5604</v>
      </c>
      <c r="D129" s="123" t="s">
        <v>1246</v>
      </c>
      <c r="E129" s="123"/>
      <c r="F129" s="123" t="s">
        <v>366</v>
      </c>
      <c r="G129" s="123" t="s">
        <v>5547</v>
      </c>
      <c r="H129" s="123" t="s">
        <v>2524</v>
      </c>
      <c r="I129" s="123" t="s">
        <v>2524</v>
      </c>
      <c r="J129" s="123" t="s">
        <v>2524</v>
      </c>
      <c r="K129" s="123" t="s">
        <v>4116</v>
      </c>
      <c r="L129" s="123" t="s">
        <v>2524</v>
      </c>
      <c r="M129" s="124">
        <v>77174</v>
      </c>
      <c r="N129" s="123"/>
      <c r="O129" s="123"/>
    </row>
    <row r="130" spans="1:15" ht="16" x14ac:dyDescent="0.45">
      <c r="A130" s="123" t="s">
        <v>4117</v>
      </c>
      <c r="B130" s="123" t="s">
        <v>5605</v>
      </c>
      <c r="C130" s="123" t="s">
        <v>5604</v>
      </c>
      <c r="D130" s="123" t="s">
        <v>1246</v>
      </c>
      <c r="E130" s="123"/>
      <c r="F130" s="123" t="s">
        <v>366</v>
      </c>
      <c r="G130" s="123" t="s">
        <v>5549</v>
      </c>
      <c r="H130" s="123" t="s">
        <v>2524</v>
      </c>
      <c r="I130" s="123" t="s">
        <v>2524</v>
      </c>
      <c r="J130" s="123" t="s">
        <v>2524</v>
      </c>
      <c r="K130" s="123" t="s">
        <v>4117</v>
      </c>
      <c r="L130" s="123" t="s">
        <v>2524</v>
      </c>
      <c r="M130" s="124">
        <v>77170</v>
      </c>
      <c r="N130" s="123"/>
      <c r="O130" s="123"/>
    </row>
    <row r="131" spans="1:15" ht="16" x14ac:dyDescent="0.45">
      <c r="A131" s="123" t="s">
        <v>4118</v>
      </c>
      <c r="B131" s="123" t="s">
        <v>5606</v>
      </c>
      <c r="C131" s="123" t="s">
        <v>5604</v>
      </c>
      <c r="D131" s="123" t="s">
        <v>1246</v>
      </c>
      <c r="E131" s="123"/>
      <c r="F131" s="123" t="s">
        <v>366</v>
      </c>
      <c r="G131" s="123" t="s">
        <v>5551</v>
      </c>
      <c r="H131" s="123" t="s">
        <v>2524</v>
      </c>
      <c r="I131" s="123" t="s">
        <v>2524</v>
      </c>
      <c r="J131" s="123" t="s">
        <v>2524</v>
      </c>
      <c r="K131" s="123" t="s">
        <v>4118</v>
      </c>
      <c r="L131" s="123" t="s">
        <v>2524</v>
      </c>
      <c r="M131" s="124">
        <v>77182</v>
      </c>
      <c r="N131" s="123"/>
      <c r="O131" s="123"/>
    </row>
    <row r="132" spans="1:15" ht="16" x14ac:dyDescent="0.45">
      <c r="A132" s="123" t="s">
        <v>4119</v>
      </c>
      <c r="B132" s="123" t="s">
        <v>5607</v>
      </c>
      <c r="C132" s="123" t="s">
        <v>5604</v>
      </c>
      <c r="D132" s="123" t="s">
        <v>1246</v>
      </c>
      <c r="E132" s="123"/>
      <c r="F132" s="123" t="s">
        <v>366</v>
      </c>
      <c r="G132" s="123" t="s">
        <v>5553</v>
      </c>
      <c r="H132" s="123" t="s">
        <v>2524</v>
      </c>
      <c r="I132" s="123" t="s">
        <v>2524</v>
      </c>
      <c r="J132" s="123" t="s">
        <v>2524</v>
      </c>
      <c r="K132" s="123" t="s">
        <v>4119</v>
      </c>
      <c r="L132" s="123" t="s">
        <v>2524</v>
      </c>
      <c r="M132" s="124">
        <v>77178</v>
      </c>
      <c r="N132" s="123"/>
      <c r="O132" s="123"/>
    </row>
    <row r="133" spans="1:15" ht="16" x14ac:dyDescent="0.45">
      <c r="A133" s="123" t="s">
        <v>4120</v>
      </c>
      <c r="B133" s="123" t="s">
        <v>5608</v>
      </c>
      <c r="C133" s="123" t="s">
        <v>5609</v>
      </c>
      <c r="D133" s="123" t="s">
        <v>1246</v>
      </c>
      <c r="E133" s="123" t="s">
        <v>5540</v>
      </c>
      <c r="F133" s="123" t="s">
        <v>366</v>
      </c>
      <c r="G133" s="123" t="s">
        <v>5553</v>
      </c>
      <c r="H133" s="123" t="s">
        <v>2524</v>
      </c>
      <c r="I133" s="123" t="s">
        <v>2524</v>
      </c>
      <c r="J133" s="123" t="s">
        <v>2524</v>
      </c>
      <c r="K133" s="123" t="s">
        <v>4120</v>
      </c>
      <c r="L133" s="123" t="s">
        <v>2524</v>
      </c>
      <c r="M133" s="124">
        <v>38569</v>
      </c>
      <c r="N133" s="123"/>
      <c r="O133" s="123"/>
    </row>
    <row r="134" spans="1:15" ht="16" x14ac:dyDescent="0.45">
      <c r="A134" s="123" t="s">
        <v>4121</v>
      </c>
      <c r="B134" s="123" t="s">
        <v>5610</v>
      </c>
      <c r="C134" s="123" t="s">
        <v>5611</v>
      </c>
      <c r="D134" s="123" t="s">
        <v>1246</v>
      </c>
      <c r="E134" s="123" t="s">
        <v>5540</v>
      </c>
      <c r="F134" s="123" t="s">
        <v>366</v>
      </c>
      <c r="G134" s="123" t="s">
        <v>2524</v>
      </c>
      <c r="H134" s="123" t="s">
        <v>2524</v>
      </c>
      <c r="I134" s="123" t="s">
        <v>2524</v>
      </c>
      <c r="J134" s="123" t="s">
        <v>2524</v>
      </c>
      <c r="K134" s="123" t="s">
        <v>4121</v>
      </c>
      <c r="L134" s="123" t="s">
        <v>2524</v>
      </c>
      <c r="M134" s="124">
        <v>58396</v>
      </c>
      <c r="N134" s="123"/>
      <c r="O134" s="123"/>
    </row>
    <row r="135" spans="1:15" ht="16" x14ac:dyDescent="0.45">
      <c r="A135" s="123" t="s">
        <v>4122</v>
      </c>
      <c r="B135" s="123" t="s">
        <v>5612</v>
      </c>
      <c r="C135" s="123" t="s">
        <v>5613</v>
      </c>
      <c r="D135" s="123" t="s">
        <v>1246</v>
      </c>
      <c r="E135" s="123" t="s">
        <v>5540</v>
      </c>
      <c r="F135" s="123" t="s">
        <v>366</v>
      </c>
      <c r="G135" s="123" t="s">
        <v>3972</v>
      </c>
      <c r="H135" s="123" t="s">
        <v>2524</v>
      </c>
      <c r="I135" s="123" t="s">
        <v>2524</v>
      </c>
      <c r="J135" s="123" t="s">
        <v>2524</v>
      </c>
      <c r="K135" s="123" t="s">
        <v>4122</v>
      </c>
      <c r="L135" s="123" t="s">
        <v>2524</v>
      </c>
      <c r="M135" s="124">
        <v>38670</v>
      </c>
      <c r="N135" s="123"/>
      <c r="O135" s="123"/>
    </row>
    <row r="136" spans="1:15" ht="16" x14ac:dyDescent="0.45">
      <c r="A136" s="123" t="s">
        <v>4123</v>
      </c>
      <c r="B136" s="123" t="s">
        <v>5614</v>
      </c>
      <c r="C136" s="123" t="s">
        <v>5615</v>
      </c>
      <c r="D136" s="123" t="s">
        <v>1246</v>
      </c>
      <c r="E136" s="123" t="s">
        <v>5540</v>
      </c>
      <c r="F136" s="123" t="s">
        <v>366</v>
      </c>
      <c r="G136" s="123" t="s">
        <v>5547</v>
      </c>
      <c r="H136" s="123" t="s">
        <v>2524</v>
      </c>
      <c r="I136" s="123" t="s">
        <v>2524</v>
      </c>
      <c r="J136" s="123" t="s">
        <v>2524</v>
      </c>
      <c r="K136" s="123" t="s">
        <v>4123</v>
      </c>
      <c r="L136" s="123" t="s">
        <v>2524</v>
      </c>
      <c r="M136" s="124">
        <v>76879</v>
      </c>
      <c r="N136" s="123"/>
      <c r="O136" s="123"/>
    </row>
    <row r="137" spans="1:15" ht="16" x14ac:dyDescent="0.45">
      <c r="A137" s="123" t="s">
        <v>4124</v>
      </c>
      <c r="B137" s="123" t="s">
        <v>5616</v>
      </c>
      <c r="C137" s="123" t="s">
        <v>5615</v>
      </c>
      <c r="D137" s="123" t="s">
        <v>1246</v>
      </c>
      <c r="E137" s="123" t="s">
        <v>5540</v>
      </c>
      <c r="F137" s="123" t="s">
        <v>366</v>
      </c>
      <c r="G137" s="123" t="s">
        <v>5549</v>
      </c>
      <c r="H137" s="123" t="s">
        <v>2524</v>
      </c>
      <c r="I137" s="123" t="s">
        <v>2524</v>
      </c>
      <c r="J137" s="123" t="s">
        <v>2524</v>
      </c>
      <c r="K137" s="123" t="s">
        <v>4124</v>
      </c>
      <c r="L137" s="123" t="s">
        <v>2524</v>
      </c>
      <c r="M137" s="124">
        <v>76857</v>
      </c>
      <c r="N137" s="123"/>
      <c r="O137" s="123"/>
    </row>
    <row r="138" spans="1:15" ht="16" x14ac:dyDescent="0.45">
      <c r="A138" s="123" t="s">
        <v>4125</v>
      </c>
      <c r="B138" s="123" t="s">
        <v>5617</v>
      </c>
      <c r="C138" s="123" t="s">
        <v>5615</v>
      </c>
      <c r="D138" s="123" t="s">
        <v>1246</v>
      </c>
      <c r="E138" s="123" t="s">
        <v>5540</v>
      </c>
      <c r="F138" s="123" t="s">
        <v>366</v>
      </c>
      <c r="G138" s="123" t="s">
        <v>5551</v>
      </c>
      <c r="H138" s="123" t="s">
        <v>2524</v>
      </c>
      <c r="I138" s="123" t="s">
        <v>2524</v>
      </c>
      <c r="J138" s="123" t="s">
        <v>2524</v>
      </c>
      <c r="K138" s="123" t="s">
        <v>4125</v>
      </c>
      <c r="L138" s="123" t="s">
        <v>2524</v>
      </c>
      <c r="M138" s="124">
        <v>76900</v>
      </c>
      <c r="N138" s="123"/>
      <c r="O138" s="123"/>
    </row>
    <row r="139" spans="1:15" ht="16" x14ac:dyDescent="0.45">
      <c r="A139" s="123" t="s">
        <v>4126</v>
      </c>
      <c r="B139" s="123" t="s">
        <v>5618</v>
      </c>
      <c r="C139" s="123" t="s">
        <v>5619</v>
      </c>
      <c r="D139" s="123" t="s">
        <v>1246</v>
      </c>
      <c r="E139" s="123"/>
      <c r="F139" s="123" t="s">
        <v>366</v>
      </c>
      <c r="G139" s="123" t="s">
        <v>2524</v>
      </c>
      <c r="H139" s="123" t="s">
        <v>2524</v>
      </c>
      <c r="I139" s="123" t="s">
        <v>2524</v>
      </c>
      <c r="J139" s="123" t="s">
        <v>2524</v>
      </c>
      <c r="K139" s="123" t="s">
        <v>4126</v>
      </c>
      <c r="L139" s="123" t="s">
        <v>2524</v>
      </c>
      <c r="M139" s="124">
        <v>77195</v>
      </c>
      <c r="N139" s="123"/>
      <c r="O139" s="123"/>
    </row>
    <row r="140" spans="1:15" ht="16" x14ac:dyDescent="0.45">
      <c r="A140" s="123" t="s">
        <v>4127</v>
      </c>
      <c r="B140" s="123" t="s">
        <v>5620</v>
      </c>
      <c r="C140" s="123" t="s">
        <v>5619</v>
      </c>
      <c r="D140" s="123" t="s">
        <v>1246</v>
      </c>
      <c r="E140" s="123"/>
      <c r="F140" s="123" t="s">
        <v>366</v>
      </c>
      <c r="G140" s="123" t="s">
        <v>2524</v>
      </c>
      <c r="H140" s="123" t="s">
        <v>2524</v>
      </c>
      <c r="I140" s="123" t="s">
        <v>2524</v>
      </c>
      <c r="J140" s="123" t="s">
        <v>2524</v>
      </c>
      <c r="K140" s="123" t="s">
        <v>4127</v>
      </c>
      <c r="L140" s="123" t="s">
        <v>2524</v>
      </c>
      <c r="M140" s="124">
        <v>77190</v>
      </c>
      <c r="N140" s="123"/>
      <c r="O140" s="123"/>
    </row>
    <row r="141" spans="1:15" ht="16" x14ac:dyDescent="0.45">
      <c r="A141" s="123" t="s">
        <v>4128</v>
      </c>
      <c r="B141" s="123" t="s">
        <v>5621</v>
      </c>
      <c r="C141" s="123" t="s">
        <v>5619</v>
      </c>
      <c r="D141" s="123" t="s">
        <v>1246</v>
      </c>
      <c r="E141" s="123"/>
      <c r="F141" s="123" t="s">
        <v>366</v>
      </c>
      <c r="G141" s="123" t="s">
        <v>2524</v>
      </c>
      <c r="H141" s="123" t="s">
        <v>2524</v>
      </c>
      <c r="I141" s="123" t="s">
        <v>2524</v>
      </c>
      <c r="J141" s="123" t="s">
        <v>2524</v>
      </c>
      <c r="K141" s="123" t="s">
        <v>4128</v>
      </c>
      <c r="L141" s="123" t="s">
        <v>2524</v>
      </c>
      <c r="M141" s="124">
        <v>77203</v>
      </c>
      <c r="N141" s="123"/>
      <c r="O141" s="123"/>
    </row>
    <row r="142" spans="1:15" ht="16" x14ac:dyDescent="0.45">
      <c r="A142" s="123" t="s">
        <v>4129</v>
      </c>
      <c r="B142" s="123" t="s">
        <v>5622</v>
      </c>
      <c r="C142" s="123" t="s">
        <v>5619</v>
      </c>
      <c r="D142" s="123" t="s">
        <v>1246</v>
      </c>
      <c r="E142" s="123"/>
      <c r="F142" s="123" t="s">
        <v>366</v>
      </c>
      <c r="G142" s="123" t="s">
        <v>2524</v>
      </c>
      <c r="H142" s="123" t="s">
        <v>2524</v>
      </c>
      <c r="I142" s="123" t="s">
        <v>2524</v>
      </c>
      <c r="J142" s="123" t="s">
        <v>2524</v>
      </c>
      <c r="K142" s="123" t="s">
        <v>4129</v>
      </c>
      <c r="L142" s="123" t="s">
        <v>2524</v>
      </c>
      <c r="M142" s="124">
        <v>77199</v>
      </c>
      <c r="N142" s="123"/>
      <c r="O142" s="123"/>
    </row>
    <row r="143" spans="1:15" ht="16" x14ac:dyDescent="0.45">
      <c r="A143" s="123" t="s">
        <v>4130</v>
      </c>
      <c r="B143" s="123" t="s">
        <v>5623</v>
      </c>
      <c r="C143" s="123" t="s">
        <v>5624</v>
      </c>
      <c r="D143" s="123" t="s">
        <v>1246</v>
      </c>
      <c r="E143" s="123"/>
      <c r="F143" s="123" t="s">
        <v>366</v>
      </c>
      <c r="G143" s="123" t="s">
        <v>2524</v>
      </c>
      <c r="H143" s="123" t="s">
        <v>2524</v>
      </c>
      <c r="I143" s="123" t="s">
        <v>2524</v>
      </c>
      <c r="J143" s="123" t="s">
        <v>2524</v>
      </c>
      <c r="K143" s="123" t="s">
        <v>4130</v>
      </c>
      <c r="L143" s="123" t="s">
        <v>2524</v>
      </c>
      <c r="M143" s="124">
        <v>40356</v>
      </c>
      <c r="N143" s="123"/>
      <c r="O143" s="123"/>
    </row>
    <row r="144" spans="1:15" ht="16" x14ac:dyDescent="0.45">
      <c r="A144" s="123" t="s">
        <v>4131</v>
      </c>
      <c r="B144" s="123" t="s">
        <v>5625</v>
      </c>
      <c r="C144" s="123" t="s">
        <v>5626</v>
      </c>
      <c r="D144" s="123" t="s">
        <v>1246</v>
      </c>
      <c r="E144" s="123"/>
      <c r="F144" s="123" t="s">
        <v>366</v>
      </c>
      <c r="G144" s="123" t="s">
        <v>2524</v>
      </c>
      <c r="H144" s="123" t="s">
        <v>2524</v>
      </c>
      <c r="I144" s="123" t="s">
        <v>2524</v>
      </c>
      <c r="J144" s="123" t="s">
        <v>2524</v>
      </c>
      <c r="K144" s="123" t="s">
        <v>4131</v>
      </c>
      <c r="L144" s="123" t="s">
        <v>2524</v>
      </c>
      <c r="M144" s="124">
        <v>38692</v>
      </c>
      <c r="N144" s="123"/>
      <c r="O144" s="123"/>
    </row>
    <row r="145" spans="1:15" ht="16" x14ac:dyDescent="0.45">
      <c r="A145" s="123" t="s">
        <v>4132</v>
      </c>
      <c r="B145" s="123" t="s">
        <v>5627</v>
      </c>
      <c r="C145" s="123" t="s">
        <v>5628</v>
      </c>
      <c r="D145" s="123" t="s">
        <v>1246</v>
      </c>
      <c r="E145" s="123" t="s">
        <v>5540</v>
      </c>
      <c r="F145" s="123" t="s">
        <v>366</v>
      </c>
      <c r="G145" s="123" t="s">
        <v>5547</v>
      </c>
      <c r="H145" s="123" t="s">
        <v>2524</v>
      </c>
      <c r="I145" s="123" t="s">
        <v>2524</v>
      </c>
      <c r="J145" s="123" t="s">
        <v>2524</v>
      </c>
      <c r="K145" s="123" t="s">
        <v>4132</v>
      </c>
      <c r="L145" s="123" t="s">
        <v>2524</v>
      </c>
      <c r="M145" s="124">
        <v>76884</v>
      </c>
      <c r="N145" s="123"/>
      <c r="O145" s="123"/>
    </row>
    <row r="146" spans="1:15" ht="16" x14ac:dyDescent="0.45">
      <c r="A146" s="123" t="s">
        <v>4133</v>
      </c>
      <c r="B146" s="123" t="s">
        <v>5629</v>
      </c>
      <c r="C146" s="123" t="s">
        <v>5628</v>
      </c>
      <c r="D146" s="123" t="s">
        <v>1246</v>
      </c>
      <c r="E146" s="123" t="s">
        <v>5540</v>
      </c>
      <c r="F146" s="123" t="s">
        <v>366</v>
      </c>
      <c r="G146" s="123" t="s">
        <v>5549</v>
      </c>
      <c r="H146" s="123" t="s">
        <v>2524</v>
      </c>
      <c r="I146" s="123" t="s">
        <v>2524</v>
      </c>
      <c r="J146" s="123" t="s">
        <v>2524</v>
      </c>
      <c r="K146" s="123" t="s">
        <v>4133</v>
      </c>
      <c r="L146" s="123" t="s">
        <v>2524</v>
      </c>
      <c r="M146" s="124">
        <v>76863</v>
      </c>
      <c r="N146" s="123"/>
      <c r="O146" s="123"/>
    </row>
    <row r="147" spans="1:15" ht="16" x14ac:dyDescent="0.45">
      <c r="A147" s="123" t="s">
        <v>4134</v>
      </c>
      <c r="B147" s="123" t="s">
        <v>5630</v>
      </c>
      <c r="C147" s="123" t="s">
        <v>5628</v>
      </c>
      <c r="D147" s="123" t="s">
        <v>1246</v>
      </c>
      <c r="E147" s="123" t="s">
        <v>5540</v>
      </c>
      <c r="F147" s="123" t="s">
        <v>366</v>
      </c>
      <c r="G147" s="123" t="s">
        <v>5551</v>
      </c>
      <c r="H147" s="123" t="s">
        <v>2524</v>
      </c>
      <c r="I147" s="123" t="s">
        <v>2524</v>
      </c>
      <c r="J147" s="123" t="s">
        <v>2524</v>
      </c>
      <c r="K147" s="123" t="s">
        <v>4134</v>
      </c>
      <c r="L147" s="123" t="s">
        <v>2524</v>
      </c>
      <c r="M147" s="124">
        <v>76889</v>
      </c>
      <c r="N147" s="123"/>
      <c r="O147" s="123"/>
    </row>
    <row r="148" spans="1:15" ht="16" x14ac:dyDescent="0.45">
      <c r="A148" s="123" t="s">
        <v>4135</v>
      </c>
      <c r="B148" s="123" t="s">
        <v>5631</v>
      </c>
      <c r="C148" s="123" t="s">
        <v>5628</v>
      </c>
      <c r="D148" s="123" t="s">
        <v>1246</v>
      </c>
      <c r="E148" s="123" t="s">
        <v>5540</v>
      </c>
      <c r="F148" s="123" t="s">
        <v>366</v>
      </c>
      <c r="G148" s="123" t="s">
        <v>5553</v>
      </c>
      <c r="H148" s="123" t="s">
        <v>2524</v>
      </c>
      <c r="I148" s="123" t="s">
        <v>2524</v>
      </c>
      <c r="J148" s="123" t="s">
        <v>2524</v>
      </c>
      <c r="K148" s="123" t="s">
        <v>4135</v>
      </c>
      <c r="L148" s="123" t="s">
        <v>2524</v>
      </c>
      <c r="M148" s="124">
        <v>76868</v>
      </c>
      <c r="N148" s="123"/>
      <c r="O148" s="123"/>
    </row>
    <row r="149" spans="1:15" ht="16" x14ac:dyDescent="0.45">
      <c r="A149" s="123" t="s">
        <v>4136</v>
      </c>
      <c r="B149" s="123" t="s">
        <v>5632</v>
      </c>
      <c r="C149" s="123" t="s">
        <v>5633</v>
      </c>
      <c r="D149" s="123" t="s">
        <v>1357</v>
      </c>
      <c r="E149" s="123" t="s">
        <v>2524</v>
      </c>
      <c r="F149" s="123" t="s">
        <v>366</v>
      </c>
      <c r="G149" s="123" t="s">
        <v>2524</v>
      </c>
      <c r="H149" s="123" t="s">
        <v>2524</v>
      </c>
      <c r="I149" s="123" t="s">
        <v>2524</v>
      </c>
      <c r="J149" s="123" t="s">
        <v>2524</v>
      </c>
      <c r="K149" s="123" t="s">
        <v>4136</v>
      </c>
      <c r="L149" s="123" t="s">
        <v>2524</v>
      </c>
      <c r="M149" s="124">
        <v>1511913</v>
      </c>
      <c r="N149" s="123"/>
      <c r="O149" s="123"/>
    </row>
    <row r="150" spans="1:15" ht="16" x14ac:dyDescent="0.45">
      <c r="A150" s="123" t="s">
        <v>4137</v>
      </c>
      <c r="B150" s="123" t="s">
        <v>5632</v>
      </c>
      <c r="C150" s="123" t="s">
        <v>5634</v>
      </c>
      <c r="D150" s="123" t="s">
        <v>185</v>
      </c>
      <c r="E150" s="123" t="s">
        <v>2524</v>
      </c>
      <c r="F150" s="123" t="s">
        <v>366</v>
      </c>
      <c r="G150" s="123" t="s">
        <v>2524</v>
      </c>
      <c r="H150" s="123" t="s">
        <v>2524</v>
      </c>
      <c r="I150" s="123" t="s">
        <v>2524</v>
      </c>
      <c r="J150" s="123" t="s">
        <v>2524</v>
      </c>
      <c r="K150" s="123" t="s">
        <v>4137</v>
      </c>
      <c r="L150" s="123" t="s">
        <v>2524</v>
      </c>
      <c r="M150" s="124">
        <v>1514449</v>
      </c>
      <c r="N150" s="123"/>
      <c r="O150" s="123"/>
    </row>
    <row r="151" spans="1:15" ht="16" x14ac:dyDescent="0.45">
      <c r="A151" s="123" t="s">
        <v>4138</v>
      </c>
      <c r="B151" s="123" t="s">
        <v>5635</v>
      </c>
      <c r="C151" s="123" t="s">
        <v>5636</v>
      </c>
      <c r="D151" s="123" t="s">
        <v>185</v>
      </c>
      <c r="E151" s="123" t="s">
        <v>2524</v>
      </c>
      <c r="F151" s="123" t="s">
        <v>366</v>
      </c>
      <c r="G151" s="123" t="s">
        <v>2524</v>
      </c>
      <c r="H151" s="123" t="s">
        <v>2524</v>
      </c>
      <c r="I151" s="123" t="s">
        <v>2524</v>
      </c>
      <c r="J151" s="123" t="s">
        <v>2524</v>
      </c>
      <c r="K151" s="123" t="s">
        <v>4138</v>
      </c>
      <c r="L151" s="123" t="s">
        <v>2524</v>
      </c>
      <c r="M151" s="124">
        <v>56972</v>
      </c>
      <c r="N151" s="123"/>
      <c r="O151" s="123"/>
    </row>
    <row r="152" spans="1:15" ht="16" x14ac:dyDescent="0.45">
      <c r="A152" s="123" t="s">
        <v>4139</v>
      </c>
      <c r="B152" s="123" t="s">
        <v>5637</v>
      </c>
      <c r="C152" s="123" t="s">
        <v>2524</v>
      </c>
      <c r="D152" s="123" t="s">
        <v>185</v>
      </c>
      <c r="E152" s="123" t="s">
        <v>2524</v>
      </c>
      <c r="F152" s="123" t="s">
        <v>366</v>
      </c>
      <c r="G152" s="123" t="s">
        <v>2524</v>
      </c>
      <c r="H152" s="123" t="s">
        <v>2524</v>
      </c>
      <c r="I152" s="123" t="s">
        <v>2524</v>
      </c>
      <c r="J152" s="123" t="s">
        <v>2524</v>
      </c>
      <c r="K152" s="123" t="s">
        <v>4139</v>
      </c>
      <c r="L152" s="123" t="s">
        <v>2524</v>
      </c>
      <c r="M152" s="124">
        <v>56997</v>
      </c>
      <c r="N152" s="123"/>
      <c r="O152" s="123"/>
    </row>
    <row r="153" spans="1:15" ht="16" x14ac:dyDescent="0.45">
      <c r="A153" s="123" t="s">
        <v>4140</v>
      </c>
      <c r="B153" s="123" t="s">
        <v>5638</v>
      </c>
      <c r="C153" s="123" t="s">
        <v>2524</v>
      </c>
      <c r="D153" s="123" t="s">
        <v>185</v>
      </c>
      <c r="E153" s="123" t="s">
        <v>2524</v>
      </c>
      <c r="F153" s="123" t="s">
        <v>366</v>
      </c>
      <c r="G153" s="123" t="s">
        <v>2524</v>
      </c>
      <c r="H153" s="123" t="s">
        <v>2524</v>
      </c>
      <c r="I153" s="123" t="s">
        <v>2524</v>
      </c>
      <c r="J153" s="123" t="s">
        <v>2524</v>
      </c>
      <c r="K153" s="123" t="s">
        <v>4140</v>
      </c>
      <c r="L153" s="123" t="s">
        <v>2524</v>
      </c>
      <c r="M153" s="124">
        <v>57000</v>
      </c>
      <c r="N153" s="123"/>
      <c r="O153" s="123"/>
    </row>
    <row r="154" spans="1:15" ht="16" x14ac:dyDescent="0.45">
      <c r="A154" s="123" t="s">
        <v>4141</v>
      </c>
      <c r="B154" s="123" t="s">
        <v>5639</v>
      </c>
      <c r="C154" s="123" t="s">
        <v>2524</v>
      </c>
      <c r="D154" s="123" t="s">
        <v>185</v>
      </c>
      <c r="E154" s="123" t="s">
        <v>2524</v>
      </c>
      <c r="F154" s="123" t="s">
        <v>366</v>
      </c>
      <c r="G154" s="123" t="s">
        <v>2524</v>
      </c>
      <c r="H154" s="123" t="s">
        <v>2524</v>
      </c>
      <c r="I154" s="123" t="s">
        <v>2524</v>
      </c>
      <c r="J154" s="123" t="s">
        <v>2524</v>
      </c>
      <c r="K154" s="123" t="s">
        <v>4141</v>
      </c>
      <c r="L154" s="123" t="s">
        <v>2524</v>
      </c>
      <c r="M154" s="124">
        <v>57003</v>
      </c>
      <c r="N154" s="123"/>
      <c r="O154" s="123"/>
    </row>
    <row r="155" spans="1:15" ht="16" x14ac:dyDescent="0.45">
      <c r="A155" s="123" t="s">
        <v>4142</v>
      </c>
      <c r="B155" s="123" t="s">
        <v>5640</v>
      </c>
      <c r="C155" s="123" t="s">
        <v>2524</v>
      </c>
      <c r="D155" s="123" t="s">
        <v>185</v>
      </c>
      <c r="E155" s="123" t="s">
        <v>2524</v>
      </c>
      <c r="F155" s="123" t="s">
        <v>366</v>
      </c>
      <c r="G155" s="123" t="s">
        <v>2524</v>
      </c>
      <c r="H155" s="123" t="s">
        <v>2524</v>
      </c>
      <c r="I155" s="123" t="s">
        <v>2524</v>
      </c>
      <c r="J155" s="123" t="s">
        <v>2524</v>
      </c>
      <c r="K155" s="123" t="s">
        <v>4142</v>
      </c>
      <c r="L155" s="123" t="s">
        <v>2524</v>
      </c>
      <c r="M155" s="124">
        <v>58508</v>
      </c>
      <c r="N155" s="123"/>
      <c r="O155" s="123"/>
    </row>
    <row r="156" spans="1:15" ht="16" x14ac:dyDescent="0.45">
      <c r="A156" s="123" t="s">
        <v>4143</v>
      </c>
      <c r="B156" s="123" t="s">
        <v>5641</v>
      </c>
      <c r="C156" s="123" t="s">
        <v>2524</v>
      </c>
      <c r="D156" s="123" t="s">
        <v>185</v>
      </c>
      <c r="E156" s="123" t="s">
        <v>2524</v>
      </c>
      <c r="F156" s="123" t="s">
        <v>366</v>
      </c>
      <c r="G156" s="123" t="s">
        <v>2524</v>
      </c>
      <c r="H156" s="123" t="s">
        <v>2524</v>
      </c>
      <c r="I156" s="123" t="s">
        <v>2524</v>
      </c>
      <c r="J156" s="123" t="s">
        <v>2524</v>
      </c>
      <c r="K156" s="123" t="s">
        <v>4143</v>
      </c>
      <c r="L156" s="123" t="s">
        <v>2524</v>
      </c>
      <c r="M156" s="124">
        <v>58511</v>
      </c>
      <c r="N156" s="123"/>
      <c r="O156" s="123"/>
    </row>
    <row r="157" spans="1:15" ht="16" x14ac:dyDescent="0.45">
      <c r="A157" s="123" t="s">
        <v>4144</v>
      </c>
      <c r="B157" s="123" t="s">
        <v>5642</v>
      </c>
      <c r="C157" s="123" t="s">
        <v>2524</v>
      </c>
      <c r="D157" s="123" t="s">
        <v>185</v>
      </c>
      <c r="E157" s="123" t="s">
        <v>2524</v>
      </c>
      <c r="F157" s="123" t="s">
        <v>366</v>
      </c>
      <c r="G157" s="123" t="s">
        <v>2524</v>
      </c>
      <c r="H157" s="123" t="s">
        <v>2524</v>
      </c>
      <c r="I157" s="123" t="s">
        <v>2524</v>
      </c>
      <c r="J157" s="123" t="s">
        <v>2524</v>
      </c>
      <c r="K157" s="123" t="s">
        <v>4144</v>
      </c>
      <c r="L157" s="123" t="s">
        <v>2524</v>
      </c>
      <c r="M157" s="124">
        <v>58514</v>
      </c>
      <c r="N157" s="123"/>
      <c r="O157" s="123"/>
    </row>
    <row r="158" spans="1:15" ht="16" x14ac:dyDescent="0.45">
      <c r="A158" s="123" t="s">
        <v>4145</v>
      </c>
      <c r="B158" s="123" t="s">
        <v>5643</v>
      </c>
      <c r="C158" s="123" t="s">
        <v>2524</v>
      </c>
      <c r="D158" s="123" t="s">
        <v>185</v>
      </c>
      <c r="E158" s="123" t="s">
        <v>2524</v>
      </c>
      <c r="F158" s="123" t="s">
        <v>366</v>
      </c>
      <c r="G158" s="123" t="s">
        <v>2524</v>
      </c>
      <c r="H158" s="123" t="s">
        <v>2524</v>
      </c>
      <c r="I158" s="123" t="s">
        <v>2524</v>
      </c>
      <c r="J158" s="123" t="s">
        <v>2524</v>
      </c>
      <c r="K158" s="123" t="s">
        <v>4145</v>
      </c>
      <c r="L158" s="123" t="s">
        <v>2524</v>
      </c>
      <c r="M158" s="124">
        <v>58517</v>
      </c>
      <c r="N158" s="123"/>
      <c r="O158" s="123"/>
    </row>
    <row r="159" spans="1:15" ht="16" x14ac:dyDescent="0.45">
      <c r="A159" s="123" t="s">
        <v>4146</v>
      </c>
      <c r="B159" s="123" t="s">
        <v>5644</v>
      </c>
      <c r="C159" s="123" t="s">
        <v>2524</v>
      </c>
      <c r="D159" s="123" t="s">
        <v>185</v>
      </c>
      <c r="E159" s="123" t="s">
        <v>2524</v>
      </c>
      <c r="F159" s="123" t="s">
        <v>366</v>
      </c>
      <c r="G159" s="123" t="s">
        <v>2524</v>
      </c>
      <c r="H159" s="123" t="s">
        <v>2524</v>
      </c>
      <c r="I159" s="123" t="s">
        <v>2524</v>
      </c>
      <c r="J159" s="123" t="s">
        <v>2524</v>
      </c>
      <c r="K159" s="123" t="s">
        <v>4146</v>
      </c>
      <c r="L159" s="123" t="s">
        <v>2524</v>
      </c>
      <c r="M159" s="124">
        <v>58520</v>
      </c>
      <c r="N159" s="123"/>
      <c r="O159" s="123"/>
    </row>
    <row r="160" spans="1:15" ht="16" x14ac:dyDescent="0.45">
      <c r="A160" s="123" t="s">
        <v>4147</v>
      </c>
      <c r="B160" s="123" t="s">
        <v>5645</v>
      </c>
      <c r="C160" s="123" t="s">
        <v>2524</v>
      </c>
      <c r="D160" s="123" t="s">
        <v>185</v>
      </c>
      <c r="E160" s="123" t="s">
        <v>2524</v>
      </c>
      <c r="F160" s="123" t="s">
        <v>366</v>
      </c>
      <c r="G160" s="123" t="s">
        <v>2524</v>
      </c>
      <c r="H160" s="123" t="s">
        <v>2524</v>
      </c>
      <c r="I160" s="123" t="s">
        <v>2524</v>
      </c>
      <c r="J160" s="123" t="s">
        <v>2524</v>
      </c>
      <c r="K160" s="123" t="s">
        <v>4147</v>
      </c>
      <c r="L160" s="123" t="s">
        <v>2524</v>
      </c>
      <c r="M160" s="124">
        <v>111015</v>
      </c>
      <c r="N160" s="123"/>
      <c r="O160" s="123"/>
    </row>
    <row r="161" spans="1:15" ht="16" x14ac:dyDescent="0.45">
      <c r="A161" s="123" t="s">
        <v>4148</v>
      </c>
      <c r="B161" s="123" t="s">
        <v>5646</v>
      </c>
      <c r="C161" s="123" t="s">
        <v>2524</v>
      </c>
      <c r="D161" s="123" t="s">
        <v>185</v>
      </c>
      <c r="E161" s="123" t="s">
        <v>2524</v>
      </c>
      <c r="F161" s="123" t="s">
        <v>366</v>
      </c>
      <c r="G161" s="123" t="s">
        <v>2524</v>
      </c>
      <c r="H161" s="123" t="s">
        <v>2524</v>
      </c>
      <c r="I161" s="123" t="s">
        <v>2524</v>
      </c>
      <c r="J161" s="123" t="s">
        <v>2524</v>
      </c>
      <c r="K161" s="123" t="s">
        <v>4148</v>
      </c>
      <c r="L161" s="123" t="s">
        <v>2524</v>
      </c>
      <c r="M161" s="124">
        <v>111018</v>
      </c>
      <c r="N161" s="123"/>
      <c r="O161" s="123"/>
    </row>
    <row r="162" spans="1:15" ht="16" x14ac:dyDescent="0.45">
      <c r="A162" s="123" t="s">
        <v>4149</v>
      </c>
      <c r="B162" s="123" t="s">
        <v>5647</v>
      </c>
      <c r="C162" s="123" t="s">
        <v>2524</v>
      </c>
      <c r="D162" s="123" t="s">
        <v>185</v>
      </c>
      <c r="E162" s="123" t="s">
        <v>2524</v>
      </c>
      <c r="F162" s="123" t="s">
        <v>366</v>
      </c>
      <c r="G162" s="123" t="s">
        <v>2524</v>
      </c>
      <c r="H162" s="123" t="s">
        <v>2524</v>
      </c>
      <c r="I162" s="123" t="s">
        <v>2524</v>
      </c>
      <c r="J162" s="123" t="s">
        <v>2524</v>
      </c>
      <c r="K162" s="123" t="s">
        <v>4149</v>
      </c>
      <c r="L162" s="123" t="s">
        <v>2524</v>
      </c>
      <c r="M162" s="124">
        <v>56976</v>
      </c>
      <c r="N162" s="123"/>
      <c r="O162" s="123"/>
    </row>
    <row r="163" spans="1:15" ht="16" x14ac:dyDescent="0.45">
      <c r="A163" s="123" t="s">
        <v>4150</v>
      </c>
      <c r="B163" s="123" t="s">
        <v>5648</v>
      </c>
      <c r="C163" s="123" t="s">
        <v>2524</v>
      </c>
      <c r="D163" s="123" t="s">
        <v>185</v>
      </c>
      <c r="E163" s="123" t="s">
        <v>2524</v>
      </c>
      <c r="F163" s="123" t="s">
        <v>366</v>
      </c>
      <c r="G163" s="123" t="s">
        <v>2524</v>
      </c>
      <c r="H163" s="123" t="s">
        <v>2524</v>
      </c>
      <c r="I163" s="123" t="s">
        <v>2524</v>
      </c>
      <c r="J163" s="123" t="s">
        <v>2524</v>
      </c>
      <c r="K163" s="123" t="s">
        <v>4150</v>
      </c>
      <c r="L163" s="123" t="s">
        <v>2524</v>
      </c>
      <c r="M163" s="124">
        <v>111021</v>
      </c>
      <c r="N163" s="123"/>
      <c r="O163" s="123"/>
    </row>
    <row r="164" spans="1:15" ht="16" x14ac:dyDescent="0.45">
      <c r="A164" s="123" t="s">
        <v>4151</v>
      </c>
      <c r="B164" s="123" t="s">
        <v>5649</v>
      </c>
      <c r="C164" s="123" t="s">
        <v>2524</v>
      </c>
      <c r="D164" s="123" t="s">
        <v>185</v>
      </c>
      <c r="E164" s="123" t="s">
        <v>2524</v>
      </c>
      <c r="F164" s="123" t="s">
        <v>366</v>
      </c>
      <c r="G164" s="123" t="s">
        <v>2524</v>
      </c>
      <c r="H164" s="123" t="s">
        <v>2524</v>
      </c>
      <c r="I164" s="123" t="s">
        <v>2524</v>
      </c>
      <c r="J164" s="123" t="s">
        <v>2524</v>
      </c>
      <c r="K164" s="123" t="s">
        <v>4151</v>
      </c>
      <c r="L164" s="123" t="s">
        <v>2524</v>
      </c>
      <c r="M164" s="124">
        <v>124555</v>
      </c>
      <c r="N164" s="123"/>
      <c r="O164" s="123"/>
    </row>
    <row r="165" spans="1:15" ht="16" x14ac:dyDescent="0.45">
      <c r="A165" s="123" t="s">
        <v>4152</v>
      </c>
      <c r="B165" s="123" t="s">
        <v>5650</v>
      </c>
      <c r="C165" s="123" t="s">
        <v>2524</v>
      </c>
      <c r="D165" s="123" t="s">
        <v>185</v>
      </c>
      <c r="E165" s="123" t="s">
        <v>2524</v>
      </c>
      <c r="F165" s="123" t="s">
        <v>366</v>
      </c>
      <c r="G165" s="123" t="s">
        <v>2524</v>
      </c>
      <c r="H165" s="123" t="s">
        <v>2524</v>
      </c>
      <c r="I165" s="123" t="s">
        <v>2524</v>
      </c>
      <c r="J165" s="123" t="s">
        <v>2524</v>
      </c>
      <c r="K165" s="123" t="s">
        <v>4152</v>
      </c>
      <c r="L165" s="123" t="s">
        <v>2524</v>
      </c>
      <c r="M165" s="124">
        <v>124558</v>
      </c>
      <c r="N165" s="123"/>
      <c r="O165" s="123"/>
    </row>
    <row r="166" spans="1:15" ht="16" x14ac:dyDescent="0.45">
      <c r="A166" s="123" t="s">
        <v>4153</v>
      </c>
      <c r="B166" s="123" t="s">
        <v>5651</v>
      </c>
      <c r="C166" s="123" t="s">
        <v>2524</v>
      </c>
      <c r="D166" s="123" t="s">
        <v>185</v>
      </c>
      <c r="E166" s="123" t="s">
        <v>2524</v>
      </c>
      <c r="F166" s="123" t="s">
        <v>366</v>
      </c>
      <c r="G166" s="123" t="s">
        <v>2524</v>
      </c>
      <c r="H166" s="123" t="s">
        <v>2524</v>
      </c>
      <c r="I166" s="123" t="s">
        <v>2524</v>
      </c>
      <c r="J166" s="123" t="s">
        <v>2524</v>
      </c>
      <c r="K166" s="123" t="s">
        <v>4153</v>
      </c>
      <c r="L166" s="123" t="s">
        <v>2524</v>
      </c>
      <c r="M166" s="124">
        <v>124561</v>
      </c>
      <c r="N166" s="123"/>
      <c r="O166" s="123"/>
    </row>
    <row r="167" spans="1:15" ht="16" x14ac:dyDescent="0.45">
      <c r="A167" s="123" t="s">
        <v>4154</v>
      </c>
      <c r="B167" s="123" t="s">
        <v>5652</v>
      </c>
      <c r="C167" s="123" t="s">
        <v>2524</v>
      </c>
      <c r="D167" s="123" t="s">
        <v>185</v>
      </c>
      <c r="E167" s="123" t="s">
        <v>2524</v>
      </c>
      <c r="F167" s="123" t="s">
        <v>366</v>
      </c>
      <c r="G167" s="123" t="s">
        <v>2524</v>
      </c>
      <c r="H167" s="123" t="s">
        <v>2524</v>
      </c>
      <c r="I167" s="123" t="s">
        <v>2524</v>
      </c>
      <c r="J167" s="123" t="s">
        <v>2524</v>
      </c>
      <c r="K167" s="123" t="s">
        <v>4154</v>
      </c>
      <c r="L167" s="123" t="s">
        <v>2524</v>
      </c>
      <c r="M167" s="124">
        <v>124564</v>
      </c>
      <c r="N167" s="123"/>
      <c r="O167" s="123"/>
    </row>
    <row r="168" spans="1:15" ht="16" x14ac:dyDescent="0.45">
      <c r="A168" s="123" t="s">
        <v>4155</v>
      </c>
      <c r="B168" s="123" t="s">
        <v>5653</v>
      </c>
      <c r="C168" s="123" t="s">
        <v>2524</v>
      </c>
      <c r="D168" s="123" t="s">
        <v>185</v>
      </c>
      <c r="E168" s="123" t="s">
        <v>2524</v>
      </c>
      <c r="F168" s="123" t="s">
        <v>366</v>
      </c>
      <c r="G168" s="123" t="s">
        <v>2524</v>
      </c>
      <c r="H168" s="123" t="s">
        <v>2524</v>
      </c>
      <c r="I168" s="123" t="s">
        <v>2524</v>
      </c>
      <c r="J168" s="123" t="s">
        <v>2524</v>
      </c>
      <c r="K168" s="123" t="s">
        <v>4155</v>
      </c>
      <c r="L168" s="123" t="s">
        <v>2524</v>
      </c>
      <c r="M168" s="124">
        <v>124567</v>
      </c>
      <c r="N168" s="123"/>
      <c r="O168" s="123"/>
    </row>
    <row r="169" spans="1:15" ht="16" x14ac:dyDescent="0.45">
      <c r="A169" s="123" t="s">
        <v>4156</v>
      </c>
      <c r="B169" s="123" t="s">
        <v>5654</v>
      </c>
      <c r="C169" s="123" t="s">
        <v>2524</v>
      </c>
      <c r="D169" s="123" t="s">
        <v>185</v>
      </c>
      <c r="E169" s="123" t="s">
        <v>2524</v>
      </c>
      <c r="F169" s="123" t="s">
        <v>366</v>
      </c>
      <c r="G169" s="123" t="s">
        <v>2524</v>
      </c>
      <c r="H169" s="123" t="s">
        <v>2524</v>
      </c>
      <c r="I169" s="123" t="s">
        <v>2524</v>
      </c>
      <c r="J169" s="123" t="s">
        <v>2524</v>
      </c>
      <c r="K169" s="123" t="s">
        <v>4156</v>
      </c>
      <c r="L169" s="123" t="s">
        <v>2524</v>
      </c>
      <c r="M169" s="124">
        <v>124570</v>
      </c>
      <c r="N169" s="123"/>
      <c r="O169" s="123"/>
    </row>
    <row r="170" spans="1:15" ht="16" x14ac:dyDescent="0.45">
      <c r="A170" s="123" t="s">
        <v>4157</v>
      </c>
      <c r="B170" s="123" t="s">
        <v>5655</v>
      </c>
      <c r="C170" s="123" t="s">
        <v>2524</v>
      </c>
      <c r="D170" s="123" t="s">
        <v>185</v>
      </c>
      <c r="E170" s="123" t="s">
        <v>2524</v>
      </c>
      <c r="F170" s="123" t="s">
        <v>366</v>
      </c>
      <c r="G170" s="123" t="s">
        <v>2524</v>
      </c>
      <c r="H170" s="123" t="s">
        <v>2524</v>
      </c>
      <c r="I170" s="123" t="s">
        <v>2524</v>
      </c>
      <c r="J170" s="123" t="s">
        <v>2524</v>
      </c>
      <c r="K170" s="123" t="s">
        <v>4157</v>
      </c>
      <c r="L170" s="123" t="s">
        <v>2524</v>
      </c>
      <c r="M170" s="124">
        <v>124573</v>
      </c>
      <c r="N170" s="123"/>
      <c r="O170" s="123"/>
    </row>
    <row r="171" spans="1:15" ht="16" x14ac:dyDescent="0.45">
      <c r="A171" s="123" t="s">
        <v>4158</v>
      </c>
      <c r="B171" s="123" t="s">
        <v>5656</v>
      </c>
      <c r="C171" s="123" t="s">
        <v>2524</v>
      </c>
      <c r="D171" s="123" t="s">
        <v>185</v>
      </c>
      <c r="E171" s="123" t="s">
        <v>2524</v>
      </c>
      <c r="F171" s="123" t="s">
        <v>366</v>
      </c>
      <c r="G171" s="123" t="s">
        <v>2524</v>
      </c>
      <c r="H171" s="123" t="s">
        <v>2524</v>
      </c>
      <c r="I171" s="123" t="s">
        <v>2524</v>
      </c>
      <c r="J171" s="123" t="s">
        <v>2524</v>
      </c>
      <c r="K171" s="123" t="s">
        <v>4158</v>
      </c>
      <c r="L171" s="123" t="s">
        <v>2524</v>
      </c>
      <c r="M171" s="124">
        <v>124576</v>
      </c>
      <c r="N171" s="123"/>
      <c r="O171" s="123"/>
    </row>
    <row r="172" spans="1:15" ht="16" x14ac:dyDescent="0.45">
      <c r="A172" s="123" t="s">
        <v>4159</v>
      </c>
      <c r="B172" s="123" t="s">
        <v>5657</v>
      </c>
      <c r="C172" s="123" t="s">
        <v>2524</v>
      </c>
      <c r="D172" s="123" t="s">
        <v>185</v>
      </c>
      <c r="E172" s="123" t="s">
        <v>2524</v>
      </c>
      <c r="F172" s="123" t="s">
        <v>366</v>
      </c>
      <c r="G172" s="123" t="s">
        <v>2524</v>
      </c>
      <c r="H172" s="123" t="s">
        <v>2524</v>
      </c>
      <c r="I172" s="123" t="s">
        <v>2524</v>
      </c>
      <c r="J172" s="123" t="s">
        <v>2524</v>
      </c>
      <c r="K172" s="123" t="s">
        <v>4159</v>
      </c>
      <c r="L172" s="123" t="s">
        <v>2524</v>
      </c>
      <c r="M172" s="124">
        <v>124579</v>
      </c>
      <c r="N172" s="123"/>
      <c r="O172" s="123"/>
    </row>
    <row r="173" spans="1:15" ht="16" x14ac:dyDescent="0.45">
      <c r="A173" s="123" t="s">
        <v>4160</v>
      </c>
      <c r="B173" s="123" t="s">
        <v>5658</v>
      </c>
      <c r="C173" s="123" t="s">
        <v>2524</v>
      </c>
      <c r="D173" s="123" t="s">
        <v>185</v>
      </c>
      <c r="E173" s="123" t="s">
        <v>2524</v>
      </c>
      <c r="F173" s="123" t="s">
        <v>366</v>
      </c>
      <c r="G173" s="123" t="s">
        <v>2524</v>
      </c>
      <c r="H173" s="123" t="s">
        <v>2524</v>
      </c>
      <c r="I173" s="123" t="s">
        <v>2524</v>
      </c>
      <c r="J173" s="123" t="s">
        <v>2524</v>
      </c>
      <c r="K173" s="123" t="s">
        <v>4160</v>
      </c>
      <c r="L173" s="123" t="s">
        <v>2524</v>
      </c>
      <c r="M173" s="124">
        <v>56979</v>
      </c>
      <c r="N173" s="123"/>
      <c r="O173" s="123"/>
    </row>
    <row r="174" spans="1:15" ht="16" x14ac:dyDescent="0.45">
      <c r="A174" s="123" t="s">
        <v>4161</v>
      </c>
      <c r="B174" s="123" t="s">
        <v>5659</v>
      </c>
      <c r="C174" s="123" t="s">
        <v>2524</v>
      </c>
      <c r="D174" s="123" t="s">
        <v>185</v>
      </c>
      <c r="E174" s="123" t="s">
        <v>2524</v>
      </c>
      <c r="F174" s="123" t="s">
        <v>366</v>
      </c>
      <c r="G174" s="123" t="s">
        <v>2524</v>
      </c>
      <c r="H174" s="123" t="s">
        <v>2524</v>
      </c>
      <c r="I174" s="123" t="s">
        <v>2524</v>
      </c>
      <c r="J174" s="123" t="s">
        <v>2524</v>
      </c>
      <c r="K174" s="123" t="s">
        <v>4161</v>
      </c>
      <c r="L174" s="123" t="s">
        <v>2524</v>
      </c>
      <c r="M174" s="124">
        <v>124582</v>
      </c>
      <c r="N174" s="123"/>
      <c r="O174" s="123"/>
    </row>
    <row r="175" spans="1:15" ht="16" x14ac:dyDescent="0.45">
      <c r="A175" s="123" t="s">
        <v>4162</v>
      </c>
      <c r="B175" s="123" t="s">
        <v>5660</v>
      </c>
      <c r="C175" s="123" t="s">
        <v>2524</v>
      </c>
      <c r="D175" s="123" t="s">
        <v>185</v>
      </c>
      <c r="E175" s="123" t="s">
        <v>2524</v>
      </c>
      <c r="F175" s="123" t="s">
        <v>366</v>
      </c>
      <c r="G175" s="123" t="s">
        <v>2524</v>
      </c>
      <c r="H175" s="123" t="s">
        <v>2524</v>
      </c>
      <c r="I175" s="123" t="s">
        <v>2524</v>
      </c>
      <c r="J175" s="123" t="s">
        <v>2524</v>
      </c>
      <c r="K175" s="123" t="s">
        <v>4162</v>
      </c>
      <c r="L175" s="123" t="s">
        <v>2524</v>
      </c>
      <c r="M175" s="124">
        <v>56982</v>
      </c>
      <c r="N175" s="123"/>
      <c r="O175" s="123"/>
    </row>
    <row r="176" spans="1:15" ht="16" x14ac:dyDescent="0.45">
      <c r="A176" s="123" t="s">
        <v>4163</v>
      </c>
      <c r="B176" s="123" t="s">
        <v>5661</v>
      </c>
      <c r="C176" s="123" t="s">
        <v>2524</v>
      </c>
      <c r="D176" s="123" t="s">
        <v>185</v>
      </c>
      <c r="E176" s="123" t="s">
        <v>2524</v>
      </c>
      <c r="F176" s="123" t="s">
        <v>366</v>
      </c>
      <c r="G176" s="123" t="s">
        <v>2524</v>
      </c>
      <c r="H176" s="123" t="s">
        <v>2524</v>
      </c>
      <c r="I176" s="123" t="s">
        <v>2524</v>
      </c>
      <c r="J176" s="123" t="s">
        <v>2524</v>
      </c>
      <c r="K176" s="123" t="s">
        <v>4163</v>
      </c>
      <c r="L176" s="123" t="s">
        <v>2524</v>
      </c>
      <c r="M176" s="124">
        <v>56985</v>
      </c>
      <c r="N176" s="123"/>
      <c r="O176" s="123"/>
    </row>
    <row r="177" spans="1:15" ht="16" x14ac:dyDescent="0.45">
      <c r="A177" s="123" t="s">
        <v>4164</v>
      </c>
      <c r="B177" s="123" t="s">
        <v>5662</v>
      </c>
      <c r="C177" s="123" t="s">
        <v>2524</v>
      </c>
      <c r="D177" s="123" t="s">
        <v>185</v>
      </c>
      <c r="E177" s="123" t="s">
        <v>2524</v>
      </c>
      <c r="F177" s="123" t="s">
        <v>366</v>
      </c>
      <c r="G177" s="123" t="s">
        <v>2524</v>
      </c>
      <c r="H177" s="123" t="s">
        <v>2524</v>
      </c>
      <c r="I177" s="123" t="s">
        <v>2524</v>
      </c>
      <c r="J177" s="123" t="s">
        <v>2524</v>
      </c>
      <c r="K177" s="123" t="s">
        <v>4164</v>
      </c>
      <c r="L177" s="123" t="s">
        <v>2524</v>
      </c>
      <c r="M177" s="124">
        <v>56988</v>
      </c>
      <c r="N177" s="123"/>
      <c r="O177" s="123"/>
    </row>
    <row r="178" spans="1:15" ht="16" x14ac:dyDescent="0.45">
      <c r="A178" s="123" t="s">
        <v>4165</v>
      </c>
      <c r="B178" s="123" t="s">
        <v>5663</v>
      </c>
      <c r="C178" s="123" t="s">
        <v>2524</v>
      </c>
      <c r="D178" s="123" t="s">
        <v>185</v>
      </c>
      <c r="E178" s="123" t="s">
        <v>2524</v>
      </c>
      <c r="F178" s="123" t="s">
        <v>366</v>
      </c>
      <c r="G178" s="123" t="s">
        <v>2524</v>
      </c>
      <c r="H178" s="123" t="s">
        <v>2524</v>
      </c>
      <c r="I178" s="123" t="s">
        <v>2524</v>
      </c>
      <c r="J178" s="123" t="s">
        <v>2524</v>
      </c>
      <c r="K178" s="123" t="s">
        <v>4165</v>
      </c>
      <c r="L178" s="123" t="s">
        <v>2524</v>
      </c>
      <c r="M178" s="124">
        <v>57076</v>
      </c>
      <c r="N178" s="123"/>
      <c r="O178" s="123"/>
    </row>
    <row r="179" spans="1:15" ht="16" x14ac:dyDescent="0.45">
      <c r="A179" s="123" t="s">
        <v>4166</v>
      </c>
      <c r="B179" s="123" t="s">
        <v>5664</v>
      </c>
      <c r="C179" s="123" t="s">
        <v>2524</v>
      </c>
      <c r="D179" s="123" t="s">
        <v>185</v>
      </c>
      <c r="E179" s="123" t="s">
        <v>2524</v>
      </c>
      <c r="F179" s="123" t="s">
        <v>366</v>
      </c>
      <c r="G179" s="123" t="s">
        <v>2524</v>
      </c>
      <c r="H179" s="123" t="s">
        <v>2524</v>
      </c>
      <c r="I179" s="123" t="s">
        <v>2524</v>
      </c>
      <c r="J179" s="123" t="s">
        <v>2524</v>
      </c>
      <c r="K179" s="123" t="s">
        <v>4166</v>
      </c>
      <c r="L179" s="123" t="s">
        <v>2524</v>
      </c>
      <c r="M179" s="124">
        <v>56991</v>
      </c>
      <c r="N179" s="123"/>
      <c r="O179" s="123"/>
    </row>
    <row r="180" spans="1:15" ht="16" x14ac:dyDescent="0.45">
      <c r="A180" s="123" t="s">
        <v>4167</v>
      </c>
      <c r="B180" s="123" t="s">
        <v>5665</v>
      </c>
      <c r="C180" s="123" t="s">
        <v>2524</v>
      </c>
      <c r="D180" s="123" t="s">
        <v>185</v>
      </c>
      <c r="E180" s="123" t="s">
        <v>2524</v>
      </c>
      <c r="F180" s="123" t="s">
        <v>366</v>
      </c>
      <c r="G180" s="123" t="s">
        <v>2524</v>
      </c>
      <c r="H180" s="123" t="s">
        <v>2524</v>
      </c>
      <c r="I180" s="123" t="s">
        <v>2524</v>
      </c>
      <c r="J180" s="123" t="s">
        <v>2524</v>
      </c>
      <c r="K180" s="123" t="s">
        <v>4167</v>
      </c>
      <c r="L180" s="123" t="s">
        <v>2524</v>
      </c>
      <c r="M180" s="124">
        <v>56994</v>
      </c>
      <c r="N180" s="123"/>
      <c r="O180" s="123"/>
    </row>
    <row r="181" spans="1:15" ht="16" x14ac:dyDescent="0.45">
      <c r="A181" s="123" t="s">
        <v>4168</v>
      </c>
      <c r="B181" s="123" t="s">
        <v>5666</v>
      </c>
      <c r="C181" s="123" t="s">
        <v>5667</v>
      </c>
      <c r="D181" s="123" t="s">
        <v>1246</v>
      </c>
      <c r="E181" s="123" t="s">
        <v>5543</v>
      </c>
      <c r="F181" s="123" t="s">
        <v>366</v>
      </c>
      <c r="G181" s="123" t="s">
        <v>5598</v>
      </c>
      <c r="H181" s="123" t="s">
        <v>2524</v>
      </c>
      <c r="I181" s="123" t="s">
        <v>2524</v>
      </c>
      <c r="J181" s="123" t="s">
        <v>2524</v>
      </c>
      <c r="K181" s="123" t="s">
        <v>4168</v>
      </c>
      <c r="L181" s="123" t="s">
        <v>2524</v>
      </c>
      <c r="M181" s="124">
        <v>58389</v>
      </c>
      <c r="N181" s="123"/>
      <c r="O181" s="123"/>
    </row>
    <row r="182" spans="1:15" ht="16" x14ac:dyDescent="0.45">
      <c r="A182" s="123" t="s">
        <v>4169</v>
      </c>
      <c r="B182" s="123" t="s">
        <v>5668</v>
      </c>
      <c r="C182" s="123" t="s">
        <v>5669</v>
      </c>
      <c r="D182" s="123" t="s">
        <v>1246</v>
      </c>
      <c r="E182" s="123" t="s">
        <v>5543</v>
      </c>
      <c r="F182" s="123" t="s">
        <v>366</v>
      </c>
      <c r="G182" s="123" t="s">
        <v>3972</v>
      </c>
      <c r="H182" s="123" t="s">
        <v>2524</v>
      </c>
      <c r="I182" s="123" t="s">
        <v>2524</v>
      </c>
      <c r="J182" s="123" t="s">
        <v>2524</v>
      </c>
      <c r="K182" s="123" t="s">
        <v>4169</v>
      </c>
      <c r="L182" s="123" t="s">
        <v>2524</v>
      </c>
      <c r="M182" s="124">
        <v>40349</v>
      </c>
      <c r="N182" s="123"/>
      <c r="O182" s="123"/>
    </row>
    <row r="183" spans="1:15" ht="16" x14ac:dyDescent="0.45">
      <c r="A183" s="123" t="s">
        <v>4170</v>
      </c>
      <c r="B183" s="123" t="s">
        <v>5670</v>
      </c>
      <c r="C183" s="123" t="s">
        <v>5671</v>
      </c>
      <c r="D183" s="123" t="s">
        <v>1246</v>
      </c>
      <c r="E183" s="123" t="s">
        <v>5543</v>
      </c>
      <c r="F183" s="123" t="s">
        <v>366</v>
      </c>
      <c r="G183" s="123" t="s">
        <v>5553</v>
      </c>
      <c r="H183" s="123" t="s">
        <v>2524</v>
      </c>
      <c r="I183" s="123" t="s">
        <v>2524</v>
      </c>
      <c r="J183" s="123" t="s">
        <v>2524</v>
      </c>
      <c r="K183" s="123" t="s">
        <v>4170</v>
      </c>
      <c r="L183" s="123" t="s">
        <v>2524</v>
      </c>
      <c r="M183" s="124">
        <v>40361</v>
      </c>
      <c r="N183" s="123"/>
      <c r="O183" s="123"/>
    </row>
    <row r="184" spans="1:15" ht="16" x14ac:dyDescent="0.45">
      <c r="A184" s="123" t="s">
        <v>4171</v>
      </c>
      <c r="B184" s="123" t="s">
        <v>5672</v>
      </c>
      <c r="C184" s="123" t="s">
        <v>5673</v>
      </c>
      <c r="D184" s="123" t="s">
        <v>1357</v>
      </c>
      <c r="E184" s="123" t="s">
        <v>2524</v>
      </c>
      <c r="F184" s="123" t="s">
        <v>366</v>
      </c>
      <c r="G184" s="123" t="s">
        <v>5674</v>
      </c>
      <c r="H184" s="123" t="s">
        <v>2524</v>
      </c>
      <c r="I184" s="123" t="s">
        <v>2524</v>
      </c>
      <c r="J184" s="123" t="s">
        <v>2524</v>
      </c>
      <c r="K184" s="123" t="s">
        <v>4171</v>
      </c>
      <c r="L184" s="123" t="s">
        <v>2524</v>
      </c>
      <c r="M184" s="124">
        <v>53713</v>
      </c>
      <c r="N184" s="123"/>
      <c r="O184" s="123"/>
    </row>
    <row r="185" spans="1:15" ht="16" x14ac:dyDescent="0.45">
      <c r="A185" s="123" t="s">
        <v>4172</v>
      </c>
      <c r="B185" s="123" t="s">
        <v>5672</v>
      </c>
      <c r="C185" s="123" t="s">
        <v>5673</v>
      </c>
      <c r="D185" s="123" t="s">
        <v>1357</v>
      </c>
      <c r="E185" s="123" t="s">
        <v>2524</v>
      </c>
      <c r="F185" s="123" t="s">
        <v>366</v>
      </c>
      <c r="G185" s="123" t="s">
        <v>5675</v>
      </c>
      <c r="H185" s="123" t="s">
        <v>2524</v>
      </c>
      <c r="I185" s="123" t="s">
        <v>2524</v>
      </c>
      <c r="J185" s="123" t="s">
        <v>2524</v>
      </c>
      <c r="K185" s="123" t="s">
        <v>4172</v>
      </c>
      <c r="L185" s="123" t="s">
        <v>2524</v>
      </c>
      <c r="M185" s="124">
        <v>53764</v>
      </c>
      <c r="N185" s="123"/>
      <c r="O185" s="123"/>
    </row>
    <row r="186" spans="1:15" ht="16" x14ac:dyDescent="0.45">
      <c r="A186" s="123" t="s">
        <v>4173</v>
      </c>
      <c r="B186" s="123" t="s">
        <v>5672</v>
      </c>
      <c r="C186" s="123" t="s">
        <v>5673</v>
      </c>
      <c r="D186" s="123" t="s">
        <v>1357</v>
      </c>
      <c r="E186" s="123" t="s">
        <v>2524</v>
      </c>
      <c r="F186" s="123" t="s">
        <v>366</v>
      </c>
      <c r="G186" s="123" t="s">
        <v>5676</v>
      </c>
      <c r="H186" s="123" t="s">
        <v>2524</v>
      </c>
      <c r="I186" s="123" t="s">
        <v>2524</v>
      </c>
      <c r="J186" s="123" t="s">
        <v>2524</v>
      </c>
      <c r="K186" s="123" t="s">
        <v>4173</v>
      </c>
      <c r="L186" s="123" t="s">
        <v>2524</v>
      </c>
      <c r="M186" s="124">
        <v>53768</v>
      </c>
      <c r="N186" s="123"/>
      <c r="O186" s="123"/>
    </row>
    <row r="187" spans="1:15" ht="16" x14ac:dyDescent="0.45">
      <c r="A187" s="123" t="s">
        <v>4174</v>
      </c>
      <c r="B187" s="123" t="s">
        <v>5672</v>
      </c>
      <c r="C187" s="123" t="s">
        <v>5673</v>
      </c>
      <c r="D187" s="123" t="s">
        <v>1357</v>
      </c>
      <c r="E187" s="123" t="s">
        <v>2524</v>
      </c>
      <c r="F187" s="123" t="s">
        <v>366</v>
      </c>
      <c r="G187" s="123" t="s">
        <v>5677</v>
      </c>
      <c r="H187" s="123" t="s">
        <v>2524</v>
      </c>
      <c r="I187" s="123" t="s">
        <v>2524</v>
      </c>
      <c r="J187" s="123" t="s">
        <v>2524</v>
      </c>
      <c r="K187" s="123" t="s">
        <v>4174</v>
      </c>
      <c r="L187" s="123" t="s">
        <v>2524</v>
      </c>
      <c r="M187" s="124">
        <v>53772</v>
      </c>
      <c r="N187" s="123"/>
      <c r="O187" s="123"/>
    </row>
    <row r="188" spans="1:15" ht="16" x14ac:dyDescent="0.45">
      <c r="A188" s="123" t="s">
        <v>4175</v>
      </c>
      <c r="B188" s="123" t="s">
        <v>5672</v>
      </c>
      <c r="C188" s="123" t="s">
        <v>5673</v>
      </c>
      <c r="D188" s="123" t="s">
        <v>1357</v>
      </c>
      <c r="E188" s="123" t="s">
        <v>2524</v>
      </c>
      <c r="F188" s="123" t="s">
        <v>366</v>
      </c>
      <c r="G188" s="123" t="s">
        <v>5678</v>
      </c>
      <c r="H188" s="123" t="s">
        <v>2524</v>
      </c>
      <c r="I188" s="123" t="s">
        <v>2524</v>
      </c>
      <c r="J188" s="123" t="s">
        <v>2524</v>
      </c>
      <c r="K188" s="123" t="s">
        <v>4175</v>
      </c>
      <c r="L188" s="123" t="s">
        <v>2524</v>
      </c>
      <c r="M188" s="124">
        <v>116065</v>
      </c>
      <c r="N188" s="123"/>
      <c r="O188" s="123"/>
    </row>
    <row r="189" spans="1:15" ht="16" x14ac:dyDescent="0.45">
      <c r="A189" s="123" t="s">
        <v>4176</v>
      </c>
      <c r="B189" s="123" t="s">
        <v>5672</v>
      </c>
      <c r="C189" s="123" t="s">
        <v>5673</v>
      </c>
      <c r="D189" s="123" t="s">
        <v>1357</v>
      </c>
      <c r="E189" s="123" t="s">
        <v>2524</v>
      </c>
      <c r="F189" s="123" t="s">
        <v>366</v>
      </c>
      <c r="G189" s="123" t="s">
        <v>5679</v>
      </c>
      <c r="H189" s="123" t="s">
        <v>2524</v>
      </c>
      <c r="I189" s="123" t="s">
        <v>2524</v>
      </c>
      <c r="J189" s="123" t="s">
        <v>2524</v>
      </c>
      <c r="K189" s="123" t="s">
        <v>4176</v>
      </c>
      <c r="L189" s="123" t="s">
        <v>2524</v>
      </c>
      <c r="M189" s="124">
        <v>116069</v>
      </c>
      <c r="N189" s="123"/>
      <c r="O189" s="123"/>
    </row>
    <row r="190" spans="1:15" ht="16" x14ac:dyDescent="0.45">
      <c r="A190" s="123" t="s">
        <v>4177</v>
      </c>
      <c r="B190" s="123" t="s">
        <v>5672</v>
      </c>
      <c r="C190" s="123" t="s">
        <v>5673</v>
      </c>
      <c r="D190" s="123" t="s">
        <v>1357</v>
      </c>
      <c r="E190" s="123" t="s">
        <v>2524</v>
      </c>
      <c r="F190" s="123" t="s">
        <v>366</v>
      </c>
      <c r="G190" s="123" t="s">
        <v>5680</v>
      </c>
      <c r="H190" s="123" t="s">
        <v>2524</v>
      </c>
      <c r="I190" s="123" t="s">
        <v>2524</v>
      </c>
      <c r="J190" s="123" t="s">
        <v>2524</v>
      </c>
      <c r="K190" s="123" t="s">
        <v>4177</v>
      </c>
      <c r="L190" s="123" t="s">
        <v>2524</v>
      </c>
      <c r="M190" s="124">
        <v>116073</v>
      </c>
      <c r="N190" s="123"/>
      <c r="O190" s="123"/>
    </row>
    <row r="191" spans="1:15" ht="16" x14ac:dyDescent="0.45">
      <c r="A191" s="123" t="s">
        <v>4178</v>
      </c>
      <c r="B191" s="123" t="s">
        <v>5672</v>
      </c>
      <c r="C191" s="123" t="s">
        <v>5673</v>
      </c>
      <c r="D191" s="123" t="s">
        <v>1357</v>
      </c>
      <c r="E191" s="123" t="s">
        <v>2524</v>
      </c>
      <c r="F191" s="123" t="s">
        <v>366</v>
      </c>
      <c r="G191" s="123" t="s">
        <v>5681</v>
      </c>
      <c r="H191" s="123" t="s">
        <v>2524</v>
      </c>
      <c r="I191" s="123" t="s">
        <v>2524</v>
      </c>
      <c r="J191" s="123" t="s">
        <v>2524</v>
      </c>
      <c r="K191" s="123" t="s">
        <v>4178</v>
      </c>
      <c r="L191" s="123" t="s">
        <v>2524</v>
      </c>
      <c r="M191" s="124">
        <v>116077</v>
      </c>
      <c r="N191" s="123"/>
      <c r="O191" s="123"/>
    </row>
    <row r="192" spans="1:15" ht="16" x14ac:dyDescent="0.45">
      <c r="A192" s="123" t="s">
        <v>4179</v>
      </c>
      <c r="B192" s="123" t="s">
        <v>5672</v>
      </c>
      <c r="C192" s="123" t="s">
        <v>5673</v>
      </c>
      <c r="D192" s="123" t="s">
        <v>1357</v>
      </c>
      <c r="E192" s="123" t="s">
        <v>2524</v>
      </c>
      <c r="F192" s="123" t="s">
        <v>366</v>
      </c>
      <c r="G192" s="123" t="s">
        <v>5682</v>
      </c>
      <c r="H192" s="123" t="s">
        <v>2524</v>
      </c>
      <c r="I192" s="123" t="s">
        <v>2524</v>
      </c>
      <c r="J192" s="123" t="s">
        <v>2524</v>
      </c>
      <c r="K192" s="123" t="s">
        <v>4179</v>
      </c>
      <c r="L192" s="123" t="s">
        <v>2524</v>
      </c>
      <c r="M192" s="124">
        <v>116081</v>
      </c>
      <c r="N192" s="123"/>
      <c r="O192" s="123"/>
    </row>
    <row r="193" spans="1:15" ht="16" x14ac:dyDescent="0.45">
      <c r="A193" s="123" t="s">
        <v>4180</v>
      </c>
      <c r="B193" s="123" t="s">
        <v>5672</v>
      </c>
      <c r="C193" s="123" t="s">
        <v>5673</v>
      </c>
      <c r="D193" s="123" t="s">
        <v>1357</v>
      </c>
      <c r="E193" s="123" t="s">
        <v>2524</v>
      </c>
      <c r="F193" s="123" t="s">
        <v>366</v>
      </c>
      <c r="G193" s="123" t="s">
        <v>5683</v>
      </c>
      <c r="H193" s="123" t="s">
        <v>2524</v>
      </c>
      <c r="I193" s="123" t="s">
        <v>2524</v>
      </c>
      <c r="J193" s="123" t="s">
        <v>2524</v>
      </c>
      <c r="K193" s="123" t="s">
        <v>4180</v>
      </c>
      <c r="L193" s="123" t="s">
        <v>2524</v>
      </c>
      <c r="M193" s="124">
        <v>116085</v>
      </c>
      <c r="N193" s="123"/>
      <c r="O193" s="123"/>
    </row>
    <row r="194" spans="1:15" ht="16" x14ac:dyDescent="0.45">
      <c r="A194" s="123" t="s">
        <v>4181</v>
      </c>
      <c r="B194" s="123" t="s">
        <v>5672</v>
      </c>
      <c r="C194" s="123" t="s">
        <v>5673</v>
      </c>
      <c r="D194" s="123" t="s">
        <v>1357</v>
      </c>
      <c r="E194" s="123" t="s">
        <v>2524</v>
      </c>
      <c r="F194" s="123" t="s">
        <v>366</v>
      </c>
      <c r="G194" s="123" t="s">
        <v>5684</v>
      </c>
      <c r="H194" s="123" t="s">
        <v>2524</v>
      </c>
      <c r="I194" s="123" t="s">
        <v>2524</v>
      </c>
      <c r="J194" s="123" t="s">
        <v>2524</v>
      </c>
      <c r="K194" s="123" t="s">
        <v>4181</v>
      </c>
      <c r="L194" s="123" t="s">
        <v>2524</v>
      </c>
      <c r="M194" s="124">
        <v>116089</v>
      </c>
      <c r="N194" s="123"/>
      <c r="O194" s="123"/>
    </row>
    <row r="195" spans="1:15" ht="16" x14ac:dyDescent="0.45">
      <c r="A195" s="123" t="s">
        <v>4182</v>
      </c>
      <c r="B195" s="123" t="s">
        <v>5672</v>
      </c>
      <c r="C195" s="123" t="s">
        <v>5673</v>
      </c>
      <c r="D195" s="123" t="s">
        <v>1357</v>
      </c>
      <c r="E195" s="123" t="s">
        <v>2524</v>
      </c>
      <c r="F195" s="123" t="s">
        <v>366</v>
      </c>
      <c r="G195" s="123" t="s">
        <v>5685</v>
      </c>
      <c r="H195" s="123" t="s">
        <v>2524</v>
      </c>
      <c r="I195" s="123" t="s">
        <v>2524</v>
      </c>
      <c r="J195" s="123" t="s">
        <v>2524</v>
      </c>
      <c r="K195" s="123" t="s">
        <v>4182</v>
      </c>
      <c r="L195" s="123" t="s">
        <v>2524</v>
      </c>
      <c r="M195" s="124">
        <v>53732</v>
      </c>
      <c r="N195" s="123"/>
      <c r="O195" s="123"/>
    </row>
    <row r="196" spans="1:15" ht="16" x14ac:dyDescent="0.45">
      <c r="A196" s="123" t="s">
        <v>4183</v>
      </c>
      <c r="B196" s="123" t="s">
        <v>5672</v>
      </c>
      <c r="C196" s="123" t="s">
        <v>5673</v>
      </c>
      <c r="D196" s="123" t="s">
        <v>1357</v>
      </c>
      <c r="E196" s="123" t="s">
        <v>2524</v>
      </c>
      <c r="F196" s="123" t="s">
        <v>366</v>
      </c>
      <c r="G196" s="123" t="s">
        <v>5686</v>
      </c>
      <c r="H196" s="123" t="s">
        <v>2524</v>
      </c>
      <c r="I196" s="123" t="s">
        <v>2524</v>
      </c>
      <c r="J196" s="123" t="s">
        <v>2524</v>
      </c>
      <c r="K196" s="123" t="s">
        <v>4183</v>
      </c>
      <c r="L196" s="123" t="s">
        <v>2524</v>
      </c>
      <c r="M196" s="124">
        <v>116093</v>
      </c>
      <c r="N196" s="123"/>
      <c r="O196" s="123"/>
    </row>
    <row r="197" spans="1:15" ht="16" x14ac:dyDescent="0.45">
      <c r="A197" s="123" t="s">
        <v>4184</v>
      </c>
      <c r="B197" s="123" t="s">
        <v>5672</v>
      </c>
      <c r="C197" s="123" t="s">
        <v>5673</v>
      </c>
      <c r="D197" s="123" t="s">
        <v>1357</v>
      </c>
      <c r="E197" s="123" t="s">
        <v>2524</v>
      </c>
      <c r="F197" s="123" t="s">
        <v>366</v>
      </c>
      <c r="G197" s="123" t="s">
        <v>5687</v>
      </c>
      <c r="H197" s="123" t="s">
        <v>2524</v>
      </c>
      <c r="I197" s="123" t="s">
        <v>2524</v>
      </c>
      <c r="J197" s="123" t="s">
        <v>2524</v>
      </c>
      <c r="K197" s="123" t="s">
        <v>4184</v>
      </c>
      <c r="L197" s="123" t="s">
        <v>2524</v>
      </c>
      <c r="M197" s="124">
        <v>124451</v>
      </c>
      <c r="N197" s="123"/>
      <c r="O197" s="123"/>
    </row>
    <row r="198" spans="1:15" ht="16" x14ac:dyDescent="0.45">
      <c r="A198" s="123" t="s">
        <v>4185</v>
      </c>
      <c r="B198" s="123" t="s">
        <v>5672</v>
      </c>
      <c r="C198" s="123" t="s">
        <v>5673</v>
      </c>
      <c r="D198" s="123" t="s">
        <v>1357</v>
      </c>
      <c r="E198" s="123" t="s">
        <v>2524</v>
      </c>
      <c r="F198" s="123" t="s">
        <v>366</v>
      </c>
      <c r="G198" s="123" t="s">
        <v>5688</v>
      </c>
      <c r="H198" s="123" t="s">
        <v>2524</v>
      </c>
      <c r="I198" s="123" t="s">
        <v>2524</v>
      </c>
      <c r="J198" s="123" t="s">
        <v>2524</v>
      </c>
      <c r="K198" s="123" t="s">
        <v>4185</v>
      </c>
      <c r="L198" s="123" t="s">
        <v>2524</v>
      </c>
      <c r="M198" s="124">
        <v>124455</v>
      </c>
      <c r="N198" s="123"/>
      <c r="O198" s="123"/>
    </row>
    <row r="199" spans="1:15" ht="16" x14ac:dyDescent="0.45">
      <c r="A199" s="123" t="s">
        <v>4186</v>
      </c>
      <c r="B199" s="123" t="s">
        <v>5672</v>
      </c>
      <c r="C199" s="123" t="s">
        <v>5673</v>
      </c>
      <c r="D199" s="123" t="s">
        <v>1357</v>
      </c>
      <c r="E199" s="123" t="s">
        <v>2524</v>
      </c>
      <c r="F199" s="123" t="s">
        <v>366</v>
      </c>
      <c r="G199" s="123" t="s">
        <v>5689</v>
      </c>
      <c r="H199" s="123" t="s">
        <v>2524</v>
      </c>
      <c r="I199" s="123" t="s">
        <v>2524</v>
      </c>
      <c r="J199" s="123" t="s">
        <v>2524</v>
      </c>
      <c r="K199" s="123" t="s">
        <v>4186</v>
      </c>
      <c r="L199" s="123" t="s">
        <v>2524</v>
      </c>
      <c r="M199" s="124">
        <v>124459</v>
      </c>
      <c r="N199" s="123"/>
      <c r="O199" s="123"/>
    </row>
    <row r="200" spans="1:15" ht="16" x14ac:dyDescent="0.45">
      <c r="A200" s="123" t="s">
        <v>4187</v>
      </c>
      <c r="B200" s="123" t="s">
        <v>5672</v>
      </c>
      <c r="C200" s="123" t="s">
        <v>5673</v>
      </c>
      <c r="D200" s="123" t="s">
        <v>1357</v>
      </c>
      <c r="E200" s="123" t="s">
        <v>2524</v>
      </c>
      <c r="F200" s="123" t="s">
        <v>366</v>
      </c>
      <c r="G200" s="123" t="s">
        <v>5690</v>
      </c>
      <c r="H200" s="123" t="s">
        <v>2524</v>
      </c>
      <c r="I200" s="123" t="s">
        <v>2524</v>
      </c>
      <c r="J200" s="123" t="s">
        <v>2524</v>
      </c>
      <c r="K200" s="123" t="s">
        <v>4187</v>
      </c>
      <c r="L200" s="123" t="s">
        <v>2524</v>
      </c>
      <c r="M200" s="124">
        <v>124463</v>
      </c>
      <c r="N200" s="123"/>
      <c r="O200" s="123"/>
    </row>
    <row r="201" spans="1:15" ht="16" x14ac:dyDescent="0.45">
      <c r="A201" s="123" t="s">
        <v>4188</v>
      </c>
      <c r="B201" s="123" t="s">
        <v>5672</v>
      </c>
      <c r="C201" s="123" t="s">
        <v>5673</v>
      </c>
      <c r="D201" s="123" t="s">
        <v>1357</v>
      </c>
      <c r="E201" s="123" t="s">
        <v>2524</v>
      </c>
      <c r="F201" s="123" t="s">
        <v>366</v>
      </c>
      <c r="G201" s="123" t="s">
        <v>5691</v>
      </c>
      <c r="H201" s="123" t="s">
        <v>2524</v>
      </c>
      <c r="I201" s="123" t="s">
        <v>2524</v>
      </c>
      <c r="J201" s="123" t="s">
        <v>2524</v>
      </c>
      <c r="K201" s="123" t="s">
        <v>4188</v>
      </c>
      <c r="L201" s="123" t="s">
        <v>2524</v>
      </c>
      <c r="M201" s="124">
        <v>124467</v>
      </c>
      <c r="N201" s="123"/>
      <c r="O201" s="123"/>
    </row>
    <row r="202" spans="1:15" ht="16" x14ac:dyDescent="0.45">
      <c r="A202" s="123" t="s">
        <v>4189</v>
      </c>
      <c r="B202" s="123" t="s">
        <v>5672</v>
      </c>
      <c r="C202" s="123" t="s">
        <v>5673</v>
      </c>
      <c r="D202" s="123" t="s">
        <v>1357</v>
      </c>
      <c r="E202" s="123" t="s">
        <v>2524</v>
      </c>
      <c r="F202" s="123" t="s">
        <v>366</v>
      </c>
      <c r="G202" s="123" t="s">
        <v>5692</v>
      </c>
      <c r="H202" s="123" t="s">
        <v>2524</v>
      </c>
      <c r="I202" s="123" t="s">
        <v>2524</v>
      </c>
      <c r="J202" s="123" t="s">
        <v>2524</v>
      </c>
      <c r="K202" s="123" t="s">
        <v>4189</v>
      </c>
      <c r="L202" s="123" t="s">
        <v>2524</v>
      </c>
      <c r="M202" s="124">
        <v>124473</v>
      </c>
      <c r="N202" s="123"/>
      <c r="O202" s="123"/>
    </row>
    <row r="203" spans="1:15" ht="16" x14ac:dyDescent="0.45">
      <c r="A203" s="123" t="s">
        <v>4190</v>
      </c>
      <c r="B203" s="123" t="s">
        <v>5672</v>
      </c>
      <c r="C203" s="123" t="s">
        <v>5673</v>
      </c>
      <c r="D203" s="123" t="s">
        <v>1357</v>
      </c>
      <c r="E203" s="123" t="s">
        <v>2524</v>
      </c>
      <c r="F203" s="123" t="s">
        <v>366</v>
      </c>
      <c r="G203" s="123" t="s">
        <v>5693</v>
      </c>
      <c r="H203" s="123" t="s">
        <v>2524</v>
      </c>
      <c r="I203" s="123" t="s">
        <v>2524</v>
      </c>
      <c r="J203" s="123" t="s">
        <v>2524</v>
      </c>
      <c r="K203" s="123" t="s">
        <v>4190</v>
      </c>
      <c r="L203" s="123" t="s">
        <v>2524</v>
      </c>
      <c r="M203" s="124">
        <v>124477</v>
      </c>
      <c r="N203" s="123"/>
      <c r="O203" s="123"/>
    </row>
    <row r="204" spans="1:15" ht="16" x14ac:dyDescent="0.45">
      <c r="A204" s="123" t="s">
        <v>4191</v>
      </c>
      <c r="B204" s="123" t="s">
        <v>5672</v>
      </c>
      <c r="C204" s="123" t="s">
        <v>5673</v>
      </c>
      <c r="D204" s="123" t="s">
        <v>1357</v>
      </c>
      <c r="E204" s="123" t="s">
        <v>2524</v>
      </c>
      <c r="F204" s="123" t="s">
        <v>366</v>
      </c>
      <c r="G204" s="123" t="s">
        <v>5694</v>
      </c>
      <c r="H204" s="123" t="s">
        <v>2524</v>
      </c>
      <c r="I204" s="123" t="s">
        <v>2524</v>
      </c>
      <c r="J204" s="123" t="s">
        <v>2524</v>
      </c>
      <c r="K204" s="123" t="s">
        <v>4191</v>
      </c>
      <c r="L204" s="123" t="s">
        <v>2524</v>
      </c>
      <c r="M204" s="124">
        <v>124481</v>
      </c>
      <c r="N204" s="123"/>
      <c r="O204" s="123"/>
    </row>
    <row r="205" spans="1:15" ht="16" x14ac:dyDescent="0.45">
      <c r="A205" s="123" t="s">
        <v>4192</v>
      </c>
      <c r="B205" s="123" t="s">
        <v>5672</v>
      </c>
      <c r="C205" s="123" t="s">
        <v>5673</v>
      </c>
      <c r="D205" s="123" t="s">
        <v>1357</v>
      </c>
      <c r="E205" s="123" t="s">
        <v>2524</v>
      </c>
      <c r="F205" s="123" t="s">
        <v>366</v>
      </c>
      <c r="G205" s="123" t="s">
        <v>5695</v>
      </c>
      <c r="H205" s="123" t="s">
        <v>2524</v>
      </c>
      <c r="I205" s="123" t="s">
        <v>2524</v>
      </c>
      <c r="J205" s="123" t="s">
        <v>2524</v>
      </c>
      <c r="K205" s="123" t="s">
        <v>4192</v>
      </c>
      <c r="L205" s="123" t="s">
        <v>2524</v>
      </c>
      <c r="M205" s="124">
        <v>124485</v>
      </c>
      <c r="N205" s="123"/>
      <c r="O205" s="123"/>
    </row>
    <row r="206" spans="1:15" ht="16" x14ac:dyDescent="0.45">
      <c r="A206" s="123" t="s">
        <v>4193</v>
      </c>
      <c r="B206" s="123" t="s">
        <v>5672</v>
      </c>
      <c r="C206" s="123" t="s">
        <v>5673</v>
      </c>
      <c r="D206" s="123" t="s">
        <v>1357</v>
      </c>
      <c r="E206" s="123" t="s">
        <v>2524</v>
      </c>
      <c r="F206" s="123" t="s">
        <v>366</v>
      </c>
      <c r="G206" s="123" t="s">
        <v>5696</v>
      </c>
      <c r="H206" s="123" t="s">
        <v>2524</v>
      </c>
      <c r="I206" s="123" t="s">
        <v>2524</v>
      </c>
      <c r="J206" s="123" t="s">
        <v>2524</v>
      </c>
      <c r="K206" s="123" t="s">
        <v>4193</v>
      </c>
      <c r="L206" s="123" t="s">
        <v>2524</v>
      </c>
      <c r="M206" s="124">
        <v>53736</v>
      </c>
      <c r="N206" s="123"/>
      <c r="O206" s="123"/>
    </row>
    <row r="207" spans="1:15" ht="16" x14ac:dyDescent="0.45">
      <c r="A207" s="123" t="s">
        <v>4194</v>
      </c>
      <c r="B207" s="123" t="s">
        <v>5672</v>
      </c>
      <c r="C207" s="123" t="s">
        <v>5673</v>
      </c>
      <c r="D207" s="123" t="s">
        <v>1357</v>
      </c>
      <c r="E207" s="123" t="s">
        <v>2524</v>
      </c>
      <c r="F207" s="123" t="s">
        <v>366</v>
      </c>
      <c r="G207" s="123" t="s">
        <v>5697</v>
      </c>
      <c r="H207" s="123" t="s">
        <v>2524</v>
      </c>
      <c r="I207" s="123" t="s">
        <v>2524</v>
      </c>
      <c r="J207" s="123" t="s">
        <v>2524</v>
      </c>
      <c r="K207" s="123" t="s">
        <v>4194</v>
      </c>
      <c r="L207" s="123" t="s">
        <v>2524</v>
      </c>
      <c r="M207" s="124">
        <v>124489</v>
      </c>
      <c r="N207" s="123"/>
      <c r="O207" s="123"/>
    </row>
    <row r="208" spans="1:15" ht="16" x14ac:dyDescent="0.45">
      <c r="A208" s="123" t="s">
        <v>4195</v>
      </c>
      <c r="B208" s="123" t="s">
        <v>5672</v>
      </c>
      <c r="C208" s="123" t="s">
        <v>5673</v>
      </c>
      <c r="D208" s="123" t="s">
        <v>1357</v>
      </c>
      <c r="E208" s="123" t="s">
        <v>2524</v>
      </c>
      <c r="F208" s="123" t="s">
        <v>366</v>
      </c>
      <c r="G208" s="123" t="s">
        <v>5698</v>
      </c>
      <c r="H208" s="123" t="s">
        <v>2524</v>
      </c>
      <c r="I208" s="123" t="s">
        <v>2524</v>
      </c>
      <c r="J208" s="123" t="s">
        <v>2524</v>
      </c>
      <c r="K208" s="123" t="s">
        <v>4195</v>
      </c>
      <c r="L208" s="123" t="s">
        <v>2524</v>
      </c>
      <c r="M208" s="124">
        <v>53740</v>
      </c>
      <c r="N208" s="123"/>
      <c r="O208" s="123"/>
    </row>
    <row r="209" spans="1:15" ht="16" x14ac:dyDescent="0.45">
      <c r="A209" s="123" t="s">
        <v>4196</v>
      </c>
      <c r="B209" s="123" t="s">
        <v>5672</v>
      </c>
      <c r="C209" s="123" t="s">
        <v>5673</v>
      </c>
      <c r="D209" s="123" t="s">
        <v>1357</v>
      </c>
      <c r="E209" s="123" t="s">
        <v>2524</v>
      </c>
      <c r="F209" s="123" t="s">
        <v>366</v>
      </c>
      <c r="G209" s="123" t="s">
        <v>5699</v>
      </c>
      <c r="H209" s="123" t="s">
        <v>2524</v>
      </c>
      <c r="I209" s="123" t="s">
        <v>2524</v>
      </c>
      <c r="J209" s="123" t="s">
        <v>2524</v>
      </c>
      <c r="K209" s="123" t="s">
        <v>4196</v>
      </c>
      <c r="L209" s="123" t="s">
        <v>2524</v>
      </c>
      <c r="M209" s="124">
        <v>53744</v>
      </c>
      <c r="N209" s="123"/>
      <c r="O209" s="123"/>
    </row>
    <row r="210" spans="1:15" ht="16" x14ac:dyDescent="0.45">
      <c r="A210" s="123" t="s">
        <v>4197</v>
      </c>
      <c r="B210" s="123" t="s">
        <v>5672</v>
      </c>
      <c r="C210" s="123" t="s">
        <v>5673</v>
      </c>
      <c r="D210" s="123" t="s">
        <v>1357</v>
      </c>
      <c r="E210" s="123" t="s">
        <v>2524</v>
      </c>
      <c r="F210" s="123" t="s">
        <v>366</v>
      </c>
      <c r="G210" s="123" t="s">
        <v>5700</v>
      </c>
      <c r="H210" s="123" t="s">
        <v>2524</v>
      </c>
      <c r="I210" s="123" t="s">
        <v>2524</v>
      </c>
      <c r="J210" s="123" t="s">
        <v>2524</v>
      </c>
      <c r="K210" s="123" t="s">
        <v>4197</v>
      </c>
      <c r="L210" s="123" t="s">
        <v>2524</v>
      </c>
      <c r="M210" s="124">
        <v>53748</v>
      </c>
      <c r="N210" s="123"/>
      <c r="O210" s="123"/>
    </row>
    <row r="211" spans="1:15" ht="16" x14ac:dyDescent="0.45">
      <c r="A211" s="123" t="s">
        <v>4198</v>
      </c>
      <c r="B211" s="123" t="s">
        <v>5672</v>
      </c>
      <c r="C211" s="123" t="s">
        <v>5673</v>
      </c>
      <c r="D211" s="123" t="s">
        <v>1357</v>
      </c>
      <c r="E211" s="123" t="s">
        <v>2524</v>
      </c>
      <c r="F211" s="123" t="s">
        <v>366</v>
      </c>
      <c r="G211" s="123" t="s">
        <v>5701</v>
      </c>
      <c r="H211" s="123" t="s">
        <v>2524</v>
      </c>
      <c r="I211" s="123" t="s">
        <v>2524</v>
      </c>
      <c r="J211" s="123" t="s">
        <v>2524</v>
      </c>
      <c r="K211" s="123" t="s">
        <v>4198</v>
      </c>
      <c r="L211" s="123" t="s">
        <v>2524</v>
      </c>
      <c r="M211" s="124">
        <v>53752</v>
      </c>
      <c r="N211" s="123"/>
      <c r="O211" s="123"/>
    </row>
    <row r="212" spans="1:15" ht="16" x14ac:dyDescent="0.45">
      <c r="A212" s="123" t="s">
        <v>4199</v>
      </c>
      <c r="B212" s="123" t="s">
        <v>5672</v>
      </c>
      <c r="C212" s="123" t="s">
        <v>5673</v>
      </c>
      <c r="D212" s="123" t="s">
        <v>1357</v>
      </c>
      <c r="E212" s="123" t="s">
        <v>2524</v>
      </c>
      <c r="F212" s="123" t="s">
        <v>366</v>
      </c>
      <c r="G212" s="123" t="s">
        <v>5702</v>
      </c>
      <c r="H212" s="123" t="s">
        <v>2524</v>
      </c>
      <c r="I212" s="123" t="s">
        <v>2524</v>
      </c>
      <c r="J212" s="123" t="s">
        <v>2524</v>
      </c>
      <c r="K212" s="123" t="s">
        <v>4199</v>
      </c>
      <c r="L212" s="123" t="s">
        <v>2524</v>
      </c>
      <c r="M212" s="124">
        <v>53756</v>
      </c>
      <c r="N212" s="123"/>
      <c r="O212" s="123"/>
    </row>
    <row r="213" spans="1:15" ht="16" x14ac:dyDescent="0.45">
      <c r="A213" s="123" t="s">
        <v>4200</v>
      </c>
      <c r="B213" s="123" t="s">
        <v>5672</v>
      </c>
      <c r="C213" s="123" t="s">
        <v>5673</v>
      </c>
      <c r="D213" s="123" t="s">
        <v>1357</v>
      </c>
      <c r="E213" s="123" t="s">
        <v>2524</v>
      </c>
      <c r="F213" s="123" t="s">
        <v>366</v>
      </c>
      <c r="G213" s="123" t="s">
        <v>5703</v>
      </c>
      <c r="H213" s="123" t="s">
        <v>2524</v>
      </c>
      <c r="I213" s="123" t="s">
        <v>2524</v>
      </c>
      <c r="J213" s="123" t="s">
        <v>2524</v>
      </c>
      <c r="K213" s="123" t="s">
        <v>4200</v>
      </c>
      <c r="L213" s="123" t="s">
        <v>2524</v>
      </c>
      <c r="M213" s="124">
        <v>53760</v>
      </c>
      <c r="N213" s="123"/>
      <c r="O213" s="123"/>
    </row>
    <row r="214" spans="1:15" ht="16" x14ac:dyDescent="0.45">
      <c r="A214" s="123" t="s">
        <v>4201</v>
      </c>
      <c r="B214" s="123" t="s">
        <v>5704</v>
      </c>
      <c r="C214" s="123" t="s">
        <v>5705</v>
      </c>
      <c r="D214" s="123" t="s">
        <v>1357</v>
      </c>
      <c r="E214" s="123" t="s">
        <v>2524</v>
      </c>
      <c r="F214" s="123" t="s">
        <v>366</v>
      </c>
      <c r="G214" s="123" t="s">
        <v>2524</v>
      </c>
      <c r="H214" s="123" t="s">
        <v>2524</v>
      </c>
      <c r="I214" s="123" t="s">
        <v>2524</v>
      </c>
      <c r="J214" s="123" t="s">
        <v>2524</v>
      </c>
      <c r="K214" s="123" t="s">
        <v>4201</v>
      </c>
      <c r="L214" s="123" t="s">
        <v>2524</v>
      </c>
      <c r="M214" s="124">
        <v>1513619</v>
      </c>
      <c r="N214" s="123"/>
      <c r="O214" s="123"/>
    </row>
    <row r="215" spans="1:15" ht="16" x14ac:dyDescent="0.45">
      <c r="A215" s="123" t="s">
        <v>4202</v>
      </c>
      <c r="B215" s="123" t="s">
        <v>5706</v>
      </c>
      <c r="C215" s="123" t="s">
        <v>5707</v>
      </c>
      <c r="D215" s="123" t="s">
        <v>1357</v>
      </c>
      <c r="E215" s="123" t="s">
        <v>2524</v>
      </c>
      <c r="F215" s="123" t="s">
        <v>366</v>
      </c>
      <c r="G215" s="123" t="s">
        <v>2524</v>
      </c>
      <c r="H215" s="123" t="s">
        <v>2524</v>
      </c>
      <c r="I215" s="123" t="s">
        <v>2524</v>
      </c>
      <c r="J215" s="123" t="s">
        <v>2524</v>
      </c>
      <c r="K215" s="123" t="s">
        <v>4202</v>
      </c>
      <c r="L215" s="123" t="s">
        <v>2524</v>
      </c>
      <c r="M215" s="124">
        <v>1513625</v>
      </c>
      <c r="N215" s="123"/>
      <c r="O215" s="123"/>
    </row>
    <row r="216" spans="1:15" ht="16" x14ac:dyDescent="0.45">
      <c r="A216" s="123" t="s">
        <v>4203</v>
      </c>
      <c r="B216" s="123" t="s">
        <v>5708</v>
      </c>
      <c r="C216" s="123" t="s">
        <v>5709</v>
      </c>
      <c r="D216" s="123" t="s">
        <v>1246</v>
      </c>
      <c r="E216" s="123"/>
      <c r="F216" s="123" t="s">
        <v>366</v>
      </c>
      <c r="G216" s="123" t="s">
        <v>5553</v>
      </c>
      <c r="H216" s="123" t="s">
        <v>2524</v>
      </c>
      <c r="I216" s="123" t="s">
        <v>2524</v>
      </c>
      <c r="J216" s="123" t="s">
        <v>2524</v>
      </c>
      <c r="K216" s="123" t="s">
        <v>5710</v>
      </c>
      <c r="L216" s="123" t="s">
        <v>2524</v>
      </c>
      <c r="M216" s="124">
        <v>38372</v>
      </c>
      <c r="N216" s="123"/>
      <c r="O216" s="123"/>
    </row>
    <row r="217" spans="1:15" ht="16" x14ac:dyDescent="0.45">
      <c r="A217" s="123" t="s">
        <v>4204</v>
      </c>
      <c r="B217" s="123" t="s">
        <v>5711</v>
      </c>
      <c r="C217" s="123" t="s">
        <v>5712</v>
      </c>
      <c r="D217" s="123" t="s">
        <v>1246</v>
      </c>
      <c r="E217" s="123"/>
      <c r="F217" s="123" t="s">
        <v>366</v>
      </c>
      <c r="G217" s="123" t="s">
        <v>5526</v>
      </c>
      <c r="H217" s="123" t="s">
        <v>2524</v>
      </c>
      <c r="I217" s="123" t="s">
        <v>2524</v>
      </c>
      <c r="J217" s="123" t="s">
        <v>2524</v>
      </c>
      <c r="K217" s="123" t="s">
        <v>4204</v>
      </c>
      <c r="L217" s="123" t="s">
        <v>2524</v>
      </c>
      <c r="M217" s="124">
        <v>38376</v>
      </c>
      <c r="N217" s="123"/>
      <c r="O217" s="123"/>
    </row>
    <row r="218" spans="1:15" ht="16" x14ac:dyDescent="0.45">
      <c r="A218" s="123" t="s">
        <v>4205</v>
      </c>
      <c r="B218" s="123" t="s">
        <v>5713</v>
      </c>
      <c r="C218" s="123" t="s">
        <v>5709</v>
      </c>
      <c r="D218" s="123" t="s">
        <v>1246</v>
      </c>
      <c r="E218" s="123"/>
      <c r="F218" s="123" t="s">
        <v>366</v>
      </c>
      <c r="G218" s="123" t="s">
        <v>5547</v>
      </c>
      <c r="H218" s="123" t="s">
        <v>2524</v>
      </c>
      <c r="I218" s="123" t="s">
        <v>2524</v>
      </c>
      <c r="J218" s="123" t="s">
        <v>2524</v>
      </c>
      <c r="K218" s="123" t="s">
        <v>4205</v>
      </c>
      <c r="L218" s="123" t="s">
        <v>2524</v>
      </c>
      <c r="M218" s="124">
        <v>76909</v>
      </c>
      <c r="N218" s="123"/>
      <c r="O218" s="123"/>
    </row>
    <row r="219" spans="1:15" ht="16" x14ac:dyDescent="0.45">
      <c r="A219" s="123" t="s">
        <v>4206</v>
      </c>
      <c r="B219" s="123" t="s">
        <v>5714</v>
      </c>
      <c r="C219" s="123" t="s">
        <v>5709</v>
      </c>
      <c r="D219" s="123" t="s">
        <v>1246</v>
      </c>
      <c r="E219" s="123"/>
      <c r="F219" s="123" t="s">
        <v>366</v>
      </c>
      <c r="G219" s="123" t="s">
        <v>5549</v>
      </c>
      <c r="H219" s="123" t="s">
        <v>2524</v>
      </c>
      <c r="I219" s="123" t="s">
        <v>2524</v>
      </c>
      <c r="J219" s="123" t="s">
        <v>2524</v>
      </c>
      <c r="K219" s="123" t="s">
        <v>4206</v>
      </c>
      <c r="L219" s="123" t="s">
        <v>2524</v>
      </c>
      <c r="M219" s="124">
        <v>76905</v>
      </c>
      <c r="N219" s="123"/>
      <c r="O219" s="123"/>
    </row>
    <row r="220" spans="1:15" ht="16" x14ac:dyDescent="0.45">
      <c r="A220" s="123" t="s">
        <v>4207</v>
      </c>
      <c r="B220" s="123" t="s">
        <v>5715</v>
      </c>
      <c r="C220" s="123" t="s">
        <v>5709</v>
      </c>
      <c r="D220" s="123" t="s">
        <v>1246</v>
      </c>
      <c r="E220" s="123"/>
      <c r="F220" s="123" t="s">
        <v>366</v>
      </c>
      <c r="G220" s="123" t="s">
        <v>5551</v>
      </c>
      <c r="H220" s="123" t="s">
        <v>2524</v>
      </c>
      <c r="I220" s="123" t="s">
        <v>2524</v>
      </c>
      <c r="J220" s="123" t="s">
        <v>2524</v>
      </c>
      <c r="K220" s="123" t="s">
        <v>4207</v>
      </c>
      <c r="L220" s="123" t="s">
        <v>2524</v>
      </c>
      <c r="M220" s="124">
        <v>76913</v>
      </c>
      <c r="N220" s="123"/>
      <c r="O220" s="123"/>
    </row>
    <row r="221" spans="1:15" ht="16" x14ac:dyDescent="0.45">
      <c r="A221" s="123" t="s">
        <v>4208</v>
      </c>
      <c r="B221" s="123" t="s">
        <v>5716</v>
      </c>
      <c r="C221" s="123" t="s">
        <v>5717</v>
      </c>
      <c r="D221" s="123" t="s">
        <v>1246</v>
      </c>
      <c r="E221" s="123" t="s">
        <v>5513</v>
      </c>
      <c r="F221" s="123" t="s">
        <v>2798</v>
      </c>
      <c r="G221" s="123" t="s">
        <v>2524</v>
      </c>
      <c r="H221" s="123" t="s">
        <v>2524</v>
      </c>
      <c r="I221" s="123" t="s">
        <v>2524</v>
      </c>
      <c r="J221" s="123" t="s">
        <v>2524</v>
      </c>
      <c r="K221" s="123" t="s">
        <v>4208</v>
      </c>
      <c r="L221" s="123" t="s">
        <v>2524</v>
      </c>
      <c r="M221" s="124">
        <v>1512947</v>
      </c>
      <c r="N221" s="123"/>
      <c r="O221" s="123"/>
    </row>
    <row r="222" spans="1:15" ht="16" x14ac:dyDescent="0.45">
      <c r="A222" s="123" t="s">
        <v>4209</v>
      </c>
      <c r="B222" s="123" t="s">
        <v>5718</v>
      </c>
      <c r="C222" s="123" t="s">
        <v>5718</v>
      </c>
      <c r="D222" s="123" t="s">
        <v>1246</v>
      </c>
      <c r="E222" s="123" t="s">
        <v>5513</v>
      </c>
      <c r="F222" s="123" t="s">
        <v>366</v>
      </c>
      <c r="G222" s="123" t="s">
        <v>2524</v>
      </c>
      <c r="H222" s="123" t="s">
        <v>2524</v>
      </c>
      <c r="I222" s="123" t="s">
        <v>2524</v>
      </c>
      <c r="J222" s="123" t="s">
        <v>2524</v>
      </c>
      <c r="K222" s="123" t="s">
        <v>4209</v>
      </c>
      <c r="L222" s="123" t="s">
        <v>2524</v>
      </c>
      <c r="M222" s="124">
        <v>38556</v>
      </c>
      <c r="N222" s="123"/>
      <c r="O222" s="123"/>
    </row>
    <row r="223" spans="1:15" ht="16" x14ac:dyDescent="0.45">
      <c r="A223" s="123" t="s">
        <v>4210</v>
      </c>
      <c r="B223" s="123" t="s">
        <v>5719</v>
      </c>
      <c r="C223" s="123" t="s">
        <v>5720</v>
      </c>
      <c r="D223" s="123" t="s">
        <v>185</v>
      </c>
      <c r="E223" s="123" t="s">
        <v>2524</v>
      </c>
      <c r="F223" s="123" t="s">
        <v>366</v>
      </c>
      <c r="G223" s="123" t="s">
        <v>2524</v>
      </c>
      <c r="H223" s="123" t="s">
        <v>2524</v>
      </c>
      <c r="I223" s="123" t="s">
        <v>2524</v>
      </c>
      <c r="J223" s="123" t="s">
        <v>2524</v>
      </c>
      <c r="K223" s="123" t="s">
        <v>4210</v>
      </c>
      <c r="L223" s="123" t="s">
        <v>2524</v>
      </c>
      <c r="M223" s="124">
        <v>238353</v>
      </c>
      <c r="N223" s="123"/>
      <c r="O223" s="123"/>
    </row>
    <row r="224" spans="1:15" ht="16" x14ac:dyDescent="0.45">
      <c r="A224" s="123" t="s">
        <v>4211</v>
      </c>
      <c r="B224" s="123" t="s">
        <v>5721</v>
      </c>
      <c r="C224" s="123" t="s">
        <v>5722</v>
      </c>
      <c r="D224" s="123" t="s">
        <v>1246</v>
      </c>
      <c r="E224" s="123" t="s">
        <v>5543</v>
      </c>
      <c r="F224" s="123" t="s">
        <v>366</v>
      </c>
      <c r="G224" s="123" t="s">
        <v>5547</v>
      </c>
      <c r="H224" s="123" t="s">
        <v>2524</v>
      </c>
      <c r="I224" s="123" t="s">
        <v>2524</v>
      </c>
      <c r="J224" s="123" t="s">
        <v>2524</v>
      </c>
      <c r="K224" s="123" t="s">
        <v>4211</v>
      </c>
      <c r="L224" s="123" t="s">
        <v>2524</v>
      </c>
      <c r="M224" s="124">
        <v>77088</v>
      </c>
      <c r="N224" s="123"/>
      <c r="O224" s="123"/>
    </row>
    <row r="225" spans="1:15" ht="16" x14ac:dyDescent="0.45">
      <c r="A225" s="123" t="s">
        <v>4212</v>
      </c>
      <c r="B225" s="123" t="s">
        <v>5723</v>
      </c>
      <c r="C225" s="123" t="s">
        <v>5722</v>
      </c>
      <c r="D225" s="123" t="s">
        <v>1246</v>
      </c>
      <c r="E225" s="123" t="s">
        <v>5543</v>
      </c>
      <c r="F225" s="123" t="s">
        <v>366</v>
      </c>
      <c r="G225" s="123" t="s">
        <v>5549</v>
      </c>
      <c r="H225" s="123" t="s">
        <v>2524</v>
      </c>
      <c r="I225" s="123" t="s">
        <v>2524</v>
      </c>
      <c r="J225" s="123" t="s">
        <v>2524</v>
      </c>
      <c r="K225" s="123" t="s">
        <v>4212</v>
      </c>
      <c r="L225" s="123" t="s">
        <v>2524</v>
      </c>
      <c r="M225" s="124">
        <v>77083</v>
      </c>
      <c r="N225" s="123"/>
      <c r="O225" s="123"/>
    </row>
    <row r="226" spans="1:15" ht="16" x14ac:dyDescent="0.45">
      <c r="A226" s="123" t="s">
        <v>4213</v>
      </c>
      <c r="B226" s="123" t="s">
        <v>5724</v>
      </c>
      <c r="C226" s="123" t="s">
        <v>5722</v>
      </c>
      <c r="D226" s="123" t="s">
        <v>1246</v>
      </c>
      <c r="E226" s="123" t="s">
        <v>5543</v>
      </c>
      <c r="F226" s="123" t="s">
        <v>366</v>
      </c>
      <c r="G226" s="123" t="s">
        <v>5551</v>
      </c>
      <c r="H226" s="123" t="s">
        <v>2524</v>
      </c>
      <c r="I226" s="123" t="s">
        <v>2524</v>
      </c>
      <c r="J226" s="123" t="s">
        <v>2524</v>
      </c>
      <c r="K226" s="123" t="s">
        <v>4213</v>
      </c>
      <c r="L226" s="123" t="s">
        <v>2524</v>
      </c>
      <c r="M226" s="124">
        <v>77092</v>
      </c>
      <c r="N226" s="123"/>
      <c r="O226" s="123"/>
    </row>
    <row r="227" spans="1:15" ht="16" x14ac:dyDescent="0.45">
      <c r="A227" s="123" t="s">
        <v>4214</v>
      </c>
      <c r="B227" s="123" t="s">
        <v>5725</v>
      </c>
      <c r="C227" s="123" t="s">
        <v>5726</v>
      </c>
      <c r="D227" s="123" t="s">
        <v>185</v>
      </c>
      <c r="E227" s="123" t="s">
        <v>2524</v>
      </c>
      <c r="F227" s="123" t="s">
        <v>366</v>
      </c>
      <c r="G227" s="123" t="s">
        <v>2524</v>
      </c>
      <c r="H227" s="123" t="s">
        <v>2524</v>
      </c>
      <c r="I227" s="123" t="s">
        <v>2524</v>
      </c>
      <c r="J227" s="123" t="s">
        <v>2524</v>
      </c>
      <c r="K227" s="123" t="s">
        <v>4214</v>
      </c>
      <c r="L227" s="123" t="s">
        <v>2524</v>
      </c>
      <c r="M227" s="124">
        <v>293989</v>
      </c>
      <c r="N227" s="123"/>
      <c r="O227" s="123"/>
    </row>
    <row r="228" spans="1:15" ht="16" x14ac:dyDescent="0.45">
      <c r="A228" s="123" t="s">
        <v>4215</v>
      </c>
      <c r="B228" s="123" t="s">
        <v>5727</v>
      </c>
      <c r="C228" s="123" t="s">
        <v>5728</v>
      </c>
      <c r="D228" s="123" t="s">
        <v>1246</v>
      </c>
      <c r="E228" s="123" t="s">
        <v>5540</v>
      </c>
      <c r="F228" s="123" t="s">
        <v>366</v>
      </c>
      <c r="G228" s="123" t="s">
        <v>5526</v>
      </c>
      <c r="H228" s="123" t="s">
        <v>2524</v>
      </c>
      <c r="I228" s="123" t="s">
        <v>2524</v>
      </c>
      <c r="J228" s="123" t="s">
        <v>2524</v>
      </c>
      <c r="K228" s="123" t="s">
        <v>4215</v>
      </c>
      <c r="L228" s="123" t="s">
        <v>2524</v>
      </c>
      <c r="M228" s="124">
        <v>65840</v>
      </c>
      <c r="N228" s="123"/>
      <c r="O228" s="123"/>
    </row>
    <row r="229" spans="1:15" ht="16" x14ac:dyDescent="0.45">
      <c r="A229" s="123" t="s">
        <v>4216</v>
      </c>
      <c r="B229" s="123" t="s">
        <v>5729</v>
      </c>
      <c r="C229" s="123" t="s">
        <v>8857</v>
      </c>
      <c r="D229" s="123" t="s">
        <v>1246</v>
      </c>
      <c r="E229" s="123" t="s">
        <v>5543</v>
      </c>
      <c r="F229" s="123" t="s">
        <v>366</v>
      </c>
      <c r="G229" s="123" t="s">
        <v>2524</v>
      </c>
      <c r="H229" s="123" t="s">
        <v>2524</v>
      </c>
      <c r="I229" s="123" t="s">
        <v>2524</v>
      </c>
      <c r="J229" s="123" t="s">
        <v>2524</v>
      </c>
      <c r="K229" s="123" t="s">
        <v>4216</v>
      </c>
      <c r="L229" s="123" t="s">
        <v>2524</v>
      </c>
      <c r="M229" s="124">
        <v>65924</v>
      </c>
      <c r="N229" s="123"/>
      <c r="O229" s="123"/>
    </row>
    <row r="230" spans="1:15" ht="16" x14ac:dyDescent="0.45">
      <c r="A230" s="123" t="s">
        <v>4217</v>
      </c>
      <c r="B230" s="123" t="s">
        <v>5731</v>
      </c>
      <c r="C230" s="123" t="s">
        <v>5731</v>
      </c>
      <c r="D230" s="123" t="s">
        <v>1246</v>
      </c>
      <c r="E230" s="123"/>
      <c r="F230" s="123" t="s">
        <v>366</v>
      </c>
      <c r="G230" s="123" t="s">
        <v>2524</v>
      </c>
      <c r="H230" s="123" t="s">
        <v>2524</v>
      </c>
      <c r="I230" s="123" t="s">
        <v>2524</v>
      </c>
      <c r="J230" s="123" t="s">
        <v>2524</v>
      </c>
      <c r="K230" s="123" t="s">
        <v>4217</v>
      </c>
      <c r="L230" s="123" t="s">
        <v>2524</v>
      </c>
      <c r="M230" s="124">
        <v>40297</v>
      </c>
      <c r="N230" s="123"/>
      <c r="O230" s="123"/>
    </row>
    <row r="231" spans="1:15" ht="16" x14ac:dyDescent="0.45">
      <c r="A231" s="123" t="s">
        <v>4218</v>
      </c>
      <c r="B231" s="123" t="s">
        <v>5732</v>
      </c>
      <c r="C231" s="123" t="s">
        <v>5733</v>
      </c>
      <c r="D231" s="123" t="s">
        <v>1246</v>
      </c>
      <c r="E231" s="123"/>
      <c r="F231" s="123" t="s">
        <v>366</v>
      </c>
      <c r="G231" s="123" t="s">
        <v>2524</v>
      </c>
      <c r="H231" s="123" t="s">
        <v>2524</v>
      </c>
      <c r="I231" s="123" t="s">
        <v>2524</v>
      </c>
      <c r="J231" s="123" t="s">
        <v>2524</v>
      </c>
      <c r="K231" s="123" t="s">
        <v>4218</v>
      </c>
      <c r="L231" s="123" t="s">
        <v>2524</v>
      </c>
      <c r="M231" s="124">
        <v>66198</v>
      </c>
      <c r="N231" s="123"/>
      <c r="O231" s="123"/>
    </row>
    <row r="232" spans="1:15" ht="16" x14ac:dyDescent="0.45">
      <c r="A232" s="123" t="s">
        <v>4219</v>
      </c>
      <c r="B232" s="123" t="s">
        <v>5734</v>
      </c>
      <c r="C232" s="123" t="s">
        <v>5735</v>
      </c>
      <c r="D232" s="123" t="s">
        <v>1246</v>
      </c>
      <c r="E232" s="123" t="s">
        <v>5543</v>
      </c>
      <c r="F232" s="123" t="s">
        <v>366</v>
      </c>
      <c r="G232" s="123" t="s">
        <v>2524</v>
      </c>
      <c r="H232" s="123" t="s">
        <v>2524</v>
      </c>
      <c r="I232" s="123" t="s">
        <v>2524</v>
      </c>
      <c r="J232" s="123" t="s">
        <v>2524</v>
      </c>
      <c r="K232" s="123" t="s">
        <v>4219</v>
      </c>
      <c r="L232" s="123" t="s">
        <v>2524</v>
      </c>
      <c r="M232" s="124">
        <v>38744</v>
      </c>
      <c r="N232" s="123"/>
      <c r="O232" s="123"/>
    </row>
    <row r="233" spans="1:15" ht="16" x14ac:dyDescent="0.45">
      <c r="A233" s="123" t="s">
        <v>4220</v>
      </c>
      <c r="B233" s="123" t="s">
        <v>5736</v>
      </c>
      <c r="C233" s="123" t="s">
        <v>5730</v>
      </c>
      <c r="D233" s="123" t="s">
        <v>1246</v>
      </c>
      <c r="E233" s="123" t="s">
        <v>5543</v>
      </c>
      <c r="F233" s="123" t="s">
        <v>366</v>
      </c>
      <c r="G233" s="123" t="s">
        <v>2524</v>
      </c>
      <c r="H233" s="123" t="s">
        <v>2524</v>
      </c>
      <c r="I233" s="123" t="s">
        <v>2524</v>
      </c>
      <c r="J233" s="123" t="s">
        <v>2524</v>
      </c>
      <c r="K233" s="123" t="s">
        <v>4220</v>
      </c>
      <c r="L233" s="123" t="s">
        <v>2524</v>
      </c>
      <c r="M233" s="124">
        <v>40284</v>
      </c>
      <c r="N233" s="123"/>
      <c r="O233" s="123"/>
    </row>
    <row r="234" spans="1:15" ht="16" x14ac:dyDescent="0.45">
      <c r="A234" s="123" t="s">
        <v>4221</v>
      </c>
      <c r="B234" s="123" t="s">
        <v>5737</v>
      </c>
      <c r="C234" s="123" t="s">
        <v>5738</v>
      </c>
      <c r="D234" s="123" t="s">
        <v>1246</v>
      </c>
      <c r="E234" s="123" t="s">
        <v>5543</v>
      </c>
      <c r="F234" s="123" t="s">
        <v>366</v>
      </c>
      <c r="G234" s="123" t="s">
        <v>5547</v>
      </c>
      <c r="H234" s="123" t="s">
        <v>2524</v>
      </c>
      <c r="I234" s="123" t="s">
        <v>2524</v>
      </c>
      <c r="J234" s="123" t="s">
        <v>2524</v>
      </c>
      <c r="K234" s="123" t="s">
        <v>4221</v>
      </c>
      <c r="L234" s="123" t="s">
        <v>2524</v>
      </c>
      <c r="M234" s="124">
        <v>77113</v>
      </c>
      <c r="N234" s="123"/>
      <c r="O234" s="123"/>
    </row>
    <row r="235" spans="1:15" ht="16" x14ac:dyDescent="0.45">
      <c r="A235" s="123" t="s">
        <v>4222</v>
      </c>
      <c r="B235" s="123" t="s">
        <v>5739</v>
      </c>
      <c r="C235" s="123" t="s">
        <v>5738</v>
      </c>
      <c r="D235" s="123" t="s">
        <v>1246</v>
      </c>
      <c r="E235" s="123" t="s">
        <v>5543</v>
      </c>
      <c r="F235" s="123" t="s">
        <v>366</v>
      </c>
      <c r="G235" s="123" t="s">
        <v>5549</v>
      </c>
      <c r="H235" s="123" t="s">
        <v>2524</v>
      </c>
      <c r="I235" s="123" t="s">
        <v>2524</v>
      </c>
      <c r="J235" s="123" t="s">
        <v>2524</v>
      </c>
      <c r="K235" s="123" t="s">
        <v>4222</v>
      </c>
      <c r="L235" s="123" t="s">
        <v>2524</v>
      </c>
      <c r="M235" s="124">
        <v>77108</v>
      </c>
      <c r="N235" s="123"/>
      <c r="O235" s="123"/>
    </row>
    <row r="236" spans="1:15" ht="16" x14ac:dyDescent="0.45">
      <c r="A236" s="123" t="s">
        <v>4223</v>
      </c>
      <c r="B236" s="123" t="s">
        <v>5740</v>
      </c>
      <c r="C236" s="123" t="s">
        <v>5738</v>
      </c>
      <c r="D236" s="123" t="s">
        <v>1246</v>
      </c>
      <c r="E236" s="123" t="s">
        <v>5543</v>
      </c>
      <c r="F236" s="123" t="s">
        <v>366</v>
      </c>
      <c r="G236" s="123" t="s">
        <v>5551</v>
      </c>
      <c r="H236" s="123" t="s">
        <v>2524</v>
      </c>
      <c r="I236" s="123" t="s">
        <v>2524</v>
      </c>
      <c r="J236" s="123" t="s">
        <v>2524</v>
      </c>
      <c r="K236" s="123" t="s">
        <v>4223</v>
      </c>
      <c r="L236" s="123" t="s">
        <v>2524</v>
      </c>
      <c r="M236" s="124">
        <v>77121</v>
      </c>
      <c r="N236" s="123"/>
      <c r="O236" s="123"/>
    </row>
    <row r="237" spans="1:15" ht="16" x14ac:dyDescent="0.45">
      <c r="A237" s="123" t="s">
        <v>4224</v>
      </c>
      <c r="B237" s="123" t="s">
        <v>5741</v>
      </c>
      <c r="C237" s="123" t="s">
        <v>5738</v>
      </c>
      <c r="D237" s="123" t="s">
        <v>1246</v>
      </c>
      <c r="E237" s="123" t="s">
        <v>5543</v>
      </c>
      <c r="F237" s="123" t="s">
        <v>366</v>
      </c>
      <c r="G237" s="123" t="s">
        <v>5553</v>
      </c>
      <c r="H237" s="123" t="s">
        <v>2524</v>
      </c>
      <c r="I237" s="123" t="s">
        <v>2524</v>
      </c>
      <c r="J237" s="123" t="s">
        <v>2524</v>
      </c>
      <c r="K237" s="123" t="s">
        <v>4224</v>
      </c>
      <c r="L237" s="123" t="s">
        <v>2524</v>
      </c>
      <c r="M237" s="124">
        <v>77117</v>
      </c>
      <c r="N237" s="123"/>
      <c r="O237" s="123"/>
    </row>
    <row r="238" spans="1:15" ht="16" x14ac:dyDescent="0.45">
      <c r="A238" s="123" t="s">
        <v>4225</v>
      </c>
      <c r="B238" s="123" t="s">
        <v>5742</v>
      </c>
      <c r="C238" s="123" t="s">
        <v>5743</v>
      </c>
      <c r="D238" s="123" t="s">
        <v>1246</v>
      </c>
      <c r="E238" s="123" t="s">
        <v>5543</v>
      </c>
      <c r="F238" s="123" t="s">
        <v>366</v>
      </c>
      <c r="G238" s="123" t="s">
        <v>3972</v>
      </c>
      <c r="H238" s="123" t="s">
        <v>2524</v>
      </c>
      <c r="I238" s="123" t="s">
        <v>2524</v>
      </c>
      <c r="J238" s="123" t="s">
        <v>2524</v>
      </c>
      <c r="K238" s="123" t="s">
        <v>4225</v>
      </c>
      <c r="L238" s="123" t="s">
        <v>2524</v>
      </c>
      <c r="M238" s="124">
        <v>38688</v>
      </c>
      <c r="N238" s="123"/>
      <c r="O238" s="123"/>
    </row>
    <row r="239" spans="1:15" ht="16" x14ac:dyDescent="0.45">
      <c r="A239" s="123" t="s">
        <v>4226</v>
      </c>
      <c r="B239" s="123" t="s">
        <v>5744</v>
      </c>
      <c r="C239" s="123" t="s">
        <v>5745</v>
      </c>
      <c r="D239" s="123" t="s">
        <v>1246</v>
      </c>
      <c r="E239" s="123" t="s">
        <v>5543</v>
      </c>
      <c r="F239" s="123" t="s">
        <v>366</v>
      </c>
      <c r="G239" s="123" t="s">
        <v>5547</v>
      </c>
      <c r="H239" s="123" t="s">
        <v>2524</v>
      </c>
      <c r="I239" s="123" t="s">
        <v>2524</v>
      </c>
      <c r="J239" s="123" t="s">
        <v>2524</v>
      </c>
      <c r="K239" s="123" t="s">
        <v>4226</v>
      </c>
      <c r="L239" s="123" t="s">
        <v>2524</v>
      </c>
      <c r="M239" s="124">
        <v>77098</v>
      </c>
      <c r="N239" s="123"/>
      <c r="O239" s="123"/>
    </row>
    <row r="240" spans="1:15" ht="16" x14ac:dyDescent="0.45">
      <c r="A240" s="123" t="s">
        <v>4227</v>
      </c>
      <c r="B240" s="123" t="s">
        <v>5746</v>
      </c>
      <c r="C240" s="123" t="s">
        <v>5745</v>
      </c>
      <c r="D240" s="123" t="s">
        <v>1246</v>
      </c>
      <c r="E240" s="123" t="s">
        <v>5543</v>
      </c>
      <c r="F240" s="123" t="s">
        <v>366</v>
      </c>
      <c r="G240" s="123" t="s">
        <v>5549</v>
      </c>
      <c r="H240" s="123" t="s">
        <v>2524</v>
      </c>
      <c r="I240" s="123" t="s">
        <v>2524</v>
      </c>
      <c r="J240" s="123" t="s">
        <v>2524</v>
      </c>
      <c r="K240" s="123" t="s">
        <v>4227</v>
      </c>
      <c r="L240" s="123" t="s">
        <v>2524</v>
      </c>
      <c r="M240" s="124">
        <v>77078</v>
      </c>
      <c r="N240" s="123"/>
      <c r="O240" s="123"/>
    </row>
    <row r="241" spans="1:15" ht="16" x14ac:dyDescent="0.45">
      <c r="A241" s="123" t="s">
        <v>4228</v>
      </c>
      <c r="B241" s="123" t="s">
        <v>5747</v>
      </c>
      <c r="C241" s="123" t="s">
        <v>5745</v>
      </c>
      <c r="D241" s="123" t="s">
        <v>1246</v>
      </c>
      <c r="E241" s="123" t="s">
        <v>5543</v>
      </c>
      <c r="F241" s="123" t="s">
        <v>366</v>
      </c>
      <c r="G241" s="123" t="s">
        <v>5551</v>
      </c>
      <c r="H241" s="123" t="s">
        <v>2524</v>
      </c>
      <c r="I241" s="123" t="s">
        <v>2524</v>
      </c>
      <c r="J241" s="123" t="s">
        <v>2524</v>
      </c>
      <c r="K241" s="123" t="s">
        <v>4228</v>
      </c>
      <c r="L241" s="123" t="s">
        <v>2524</v>
      </c>
      <c r="M241" s="124">
        <v>77102</v>
      </c>
      <c r="N241" s="123"/>
      <c r="O241" s="123"/>
    </row>
    <row r="242" spans="1:15" ht="16" x14ac:dyDescent="0.45">
      <c r="A242" s="123" t="s">
        <v>4229</v>
      </c>
      <c r="B242" s="123" t="s">
        <v>5748</v>
      </c>
      <c r="C242" s="123" t="s">
        <v>5749</v>
      </c>
      <c r="D242" s="123" t="s">
        <v>1246</v>
      </c>
      <c r="E242" s="123" t="s">
        <v>5543</v>
      </c>
      <c r="F242" s="123" t="s">
        <v>366</v>
      </c>
      <c r="G242" s="123" t="s">
        <v>5553</v>
      </c>
      <c r="H242" s="123" t="s">
        <v>2524</v>
      </c>
      <c r="I242" s="123" t="s">
        <v>2524</v>
      </c>
      <c r="J242" s="123" t="s">
        <v>2524</v>
      </c>
      <c r="K242" s="123" t="s">
        <v>4229</v>
      </c>
      <c r="L242" s="123" t="s">
        <v>2524</v>
      </c>
      <c r="M242" s="124">
        <v>38382</v>
      </c>
      <c r="N242" s="123"/>
      <c r="O242" s="123"/>
    </row>
    <row r="243" spans="1:15" ht="16" x14ac:dyDescent="0.45">
      <c r="A243" s="123" t="s">
        <v>4230</v>
      </c>
      <c r="B243" s="123" t="s">
        <v>5750</v>
      </c>
      <c r="C243" s="123" t="s">
        <v>5751</v>
      </c>
      <c r="D243" s="123" t="s">
        <v>1246</v>
      </c>
      <c r="E243" s="123" t="s">
        <v>5543</v>
      </c>
      <c r="F243" s="123" t="s">
        <v>366</v>
      </c>
      <c r="G243" s="123" t="s">
        <v>5553</v>
      </c>
      <c r="H243" s="123" t="s">
        <v>2524</v>
      </c>
      <c r="I243" s="123" t="s">
        <v>2524</v>
      </c>
      <c r="J243" s="123" t="s">
        <v>2524</v>
      </c>
      <c r="K243" s="123" t="s">
        <v>4230</v>
      </c>
      <c r="L243" s="123" t="s">
        <v>2524</v>
      </c>
      <c r="M243" s="124">
        <v>38457</v>
      </c>
      <c r="N243" s="123"/>
      <c r="O243" s="123"/>
    </row>
    <row r="244" spans="1:15" ht="16" x14ac:dyDescent="0.45">
      <c r="A244" s="123" t="s">
        <v>4231</v>
      </c>
      <c r="B244" s="123" t="s">
        <v>5752</v>
      </c>
      <c r="C244" s="123" t="s">
        <v>5745</v>
      </c>
      <c r="D244" s="123" t="s">
        <v>1246</v>
      </c>
      <c r="E244" s="123" t="s">
        <v>5543</v>
      </c>
      <c r="F244" s="123" t="s">
        <v>366</v>
      </c>
      <c r="G244" s="123" t="s">
        <v>5553</v>
      </c>
      <c r="H244" s="123" t="s">
        <v>2524</v>
      </c>
      <c r="I244" s="123" t="s">
        <v>2524</v>
      </c>
      <c r="J244" s="123" t="s">
        <v>2524</v>
      </c>
      <c r="K244" s="123" t="s">
        <v>4231</v>
      </c>
      <c r="L244" s="123" t="s">
        <v>2524</v>
      </c>
      <c r="M244" s="124">
        <v>59914</v>
      </c>
      <c r="N244" s="123"/>
      <c r="O244" s="123"/>
    </row>
    <row r="245" spans="1:15" ht="16" x14ac:dyDescent="0.45">
      <c r="A245" s="123" t="s">
        <v>4232</v>
      </c>
      <c r="B245" s="123" t="s">
        <v>5753</v>
      </c>
      <c r="C245" s="123" t="s">
        <v>5754</v>
      </c>
      <c r="D245" s="123" t="s">
        <v>1246</v>
      </c>
      <c r="E245" s="123" t="s">
        <v>5540</v>
      </c>
      <c r="F245" s="123" t="s">
        <v>366</v>
      </c>
      <c r="G245" s="123" t="s">
        <v>5553</v>
      </c>
      <c r="H245" s="123" t="s">
        <v>2524</v>
      </c>
      <c r="I245" s="123" t="s">
        <v>2524</v>
      </c>
      <c r="J245" s="123" t="s">
        <v>2524</v>
      </c>
      <c r="K245" s="123" t="s">
        <v>4232</v>
      </c>
      <c r="L245" s="123" t="s">
        <v>2524</v>
      </c>
      <c r="M245" s="124">
        <v>38423</v>
      </c>
      <c r="N245" s="123"/>
      <c r="O245" s="123"/>
    </row>
    <row r="246" spans="1:15" ht="16" x14ac:dyDescent="0.45">
      <c r="A246" s="123" t="s">
        <v>4233</v>
      </c>
      <c r="B246" s="123" t="s">
        <v>5755</v>
      </c>
      <c r="C246" s="123" t="s">
        <v>5756</v>
      </c>
      <c r="D246" s="123" t="s">
        <v>1246</v>
      </c>
      <c r="E246" s="123" t="s">
        <v>5540</v>
      </c>
      <c r="F246" s="123" t="s">
        <v>366</v>
      </c>
      <c r="G246" s="123" t="s">
        <v>5547</v>
      </c>
      <c r="H246" s="123" t="s">
        <v>2524</v>
      </c>
      <c r="I246" s="123" t="s">
        <v>2524</v>
      </c>
      <c r="J246" s="123" t="s">
        <v>2524</v>
      </c>
      <c r="K246" s="123" t="s">
        <v>4233</v>
      </c>
      <c r="L246" s="123" t="s">
        <v>2524</v>
      </c>
      <c r="M246" s="124">
        <v>76873</v>
      </c>
      <c r="N246" s="123"/>
      <c r="O246" s="123"/>
    </row>
    <row r="247" spans="1:15" ht="16" x14ac:dyDescent="0.45">
      <c r="A247" s="123" t="s">
        <v>4234</v>
      </c>
      <c r="B247" s="123" t="s">
        <v>5757</v>
      </c>
      <c r="C247" s="123" t="s">
        <v>5756</v>
      </c>
      <c r="D247" s="123" t="s">
        <v>1246</v>
      </c>
      <c r="E247" s="123" t="s">
        <v>5540</v>
      </c>
      <c r="F247" s="123" t="s">
        <v>366</v>
      </c>
      <c r="G247" s="123" t="s">
        <v>5549</v>
      </c>
      <c r="H247" s="123" t="s">
        <v>2524</v>
      </c>
      <c r="I247" s="123" t="s">
        <v>2524</v>
      </c>
      <c r="J247" s="123" t="s">
        <v>2524</v>
      </c>
      <c r="K247" s="123" t="s">
        <v>4234</v>
      </c>
      <c r="L247" s="123" t="s">
        <v>2524</v>
      </c>
      <c r="M247" s="124">
        <v>76853</v>
      </c>
      <c r="N247" s="123"/>
      <c r="O247" s="123"/>
    </row>
    <row r="248" spans="1:15" ht="16" x14ac:dyDescent="0.45">
      <c r="A248" s="123" t="s">
        <v>4235</v>
      </c>
      <c r="B248" s="123" t="s">
        <v>5758</v>
      </c>
      <c r="C248" s="123" t="s">
        <v>5759</v>
      </c>
      <c r="D248" s="123" t="s">
        <v>1246</v>
      </c>
      <c r="E248" s="123" t="s">
        <v>5540</v>
      </c>
      <c r="F248" s="123" t="s">
        <v>366</v>
      </c>
      <c r="G248" s="123" t="s">
        <v>5526</v>
      </c>
      <c r="H248" s="123" t="s">
        <v>2524</v>
      </c>
      <c r="I248" s="123" t="s">
        <v>2524</v>
      </c>
      <c r="J248" s="123" t="s">
        <v>2524</v>
      </c>
      <c r="K248" s="123" t="s">
        <v>4235</v>
      </c>
      <c r="L248" s="123" t="s">
        <v>2524</v>
      </c>
      <c r="M248" s="124">
        <v>38666</v>
      </c>
      <c r="N248" s="123"/>
      <c r="O248" s="123"/>
    </row>
    <row r="249" spans="1:15" ht="16" x14ac:dyDescent="0.45">
      <c r="A249" s="123" t="s">
        <v>4236</v>
      </c>
      <c r="B249" s="123" t="s">
        <v>5760</v>
      </c>
      <c r="C249" s="123" t="s">
        <v>5761</v>
      </c>
      <c r="D249" s="123" t="s">
        <v>1246</v>
      </c>
      <c r="E249" s="123"/>
      <c r="F249" s="123" t="s">
        <v>366</v>
      </c>
      <c r="G249" s="123" t="s">
        <v>2524</v>
      </c>
      <c r="H249" s="123" t="s">
        <v>2524</v>
      </c>
      <c r="I249" s="123" t="s">
        <v>2524</v>
      </c>
      <c r="J249" s="123" t="s">
        <v>2524</v>
      </c>
      <c r="K249" s="123" t="s">
        <v>4236</v>
      </c>
      <c r="L249" s="123" t="s">
        <v>2524</v>
      </c>
      <c r="M249" s="124">
        <v>40301</v>
      </c>
      <c r="N249" s="123"/>
      <c r="O249" s="123"/>
    </row>
    <row r="250" spans="1:15" ht="16" x14ac:dyDescent="0.45">
      <c r="A250" s="123" t="s">
        <v>4237</v>
      </c>
      <c r="B250" s="123" t="s">
        <v>5762</v>
      </c>
      <c r="C250" s="123" t="s">
        <v>5756</v>
      </c>
      <c r="D250" s="123" t="s">
        <v>1246</v>
      </c>
      <c r="E250" s="123" t="s">
        <v>5540</v>
      </c>
      <c r="F250" s="123" t="s">
        <v>366</v>
      </c>
      <c r="G250" s="123" t="s">
        <v>5551</v>
      </c>
      <c r="H250" s="123" t="s">
        <v>2524</v>
      </c>
      <c r="I250" s="123" t="s">
        <v>2524</v>
      </c>
      <c r="J250" s="123" t="s">
        <v>2524</v>
      </c>
      <c r="K250" s="123" t="s">
        <v>4237</v>
      </c>
      <c r="L250" s="123" t="s">
        <v>2524</v>
      </c>
      <c r="M250" s="124">
        <v>76894</v>
      </c>
      <c r="N250" s="123"/>
      <c r="O250" s="123"/>
    </row>
    <row r="251" spans="1:15" ht="16" x14ac:dyDescent="0.45">
      <c r="A251" s="123" t="s">
        <v>4238</v>
      </c>
      <c r="B251" s="123" t="s">
        <v>5763</v>
      </c>
      <c r="C251" s="123" t="s">
        <v>5756</v>
      </c>
      <c r="D251" s="123" t="s">
        <v>1246</v>
      </c>
      <c r="E251" s="123" t="s">
        <v>5540</v>
      </c>
      <c r="F251" s="123" t="s">
        <v>366</v>
      </c>
      <c r="G251" s="123" t="s">
        <v>3972</v>
      </c>
      <c r="H251" s="123" t="s">
        <v>2524</v>
      </c>
      <c r="I251" s="123" t="s">
        <v>2524</v>
      </c>
      <c r="J251" s="123" t="s">
        <v>2524</v>
      </c>
      <c r="K251" s="123" t="s">
        <v>4238</v>
      </c>
      <c r="L251" s="123" t="s">
        <v>2524</v>
      </c>
      <c r="M251" s="124">
        <v>38661</v>
      </c>
      <c r="N251" s="123"/>
      <c r="O251" s="123"/>
    </row>
    <row r="252" spans="1:15" ht="16" x14ac:dyDescent="0.45">
      <c r="A252" s="123" t="s">
        <v>4239</v>
      </c>
      <c r="B252" s="123" t="s">
        <v>5764</v>
      </c>
      <c r="C252" s="123" t="s">
        <v>5756</v>
      </c>
      <c r="D252" s="123" t="s">
        <v>1246</v>
      </c>
      <c r="E252" s="123" t="s">
        <v>5540</v>
      </c>
      <c r="F252" s="123" t="s">
        <v>366</v>
      </c>
      <c r="G252" s="123" t="s">
        <v>5553</v>
      </c>
      <c r="H252" s="123" t="s">
        <v>2524</v>
      </c>
      <c r="I252" s="123" t="s">
        <v>2524</v>
      </c>
      <c r="J252" s="123" t="s">
        <v>2524</v>
      </c>
      <c r="K252" s="123" t="s">
        <v>5765</v>
      </c>
      <c r="L252" s="123" t="s">
        <v>2524</v>
      </c>
      <c r="M252" s="124">
        <v>38389</v>
      </c>
      <c r="N252" s="123"/>
      <c r="O252" s="123"/>
    </row>
    <row r="253" spans="1:15" ht="16" x14ac:dyDescent="0.45">
      <c r="A253" s="123" t="s">
        <v>4240</v>
      </c>
      <c r="B253" s="123" t="s">
        <v>4240</v>
      </c>
      <c r="C253" s="123" t="s">
        <v>5766</v>
      </c>
      <c r="D253" s="123" t="s">
        <v>1357</v>
      </c>
      <c r="E253" s="123" t="s">
        <v>2524</v>
      </c>
      <c r="F253" s="123" t="s">
        <v>366</v>
      </c>
      <c r="G253" s="123" t="s">
        <v>102</v>
      </c>
      <c r="H253" s="123" t="s">
        <v>2524</v>
      </c>
      <c r="I253" s="123" t="s">
        <v>2524</v>
      </c>
      <c r="J253" s="123" t="s">
        <v>2524</v>
      </c>
      <c r="K253" s="123" t="s">
        <v>4240</v>
      </c>
      <c r="L253" s="123" t="s">
        <v>2524</v>
      </c>
      <c r="M253" s="124">
        <v>167847</v>
      </c>
      <c r="N253" s="123"/>
      <c r="O253" s="123"/>
    </row>
    <row r="254" spans="1:15" ht="16" x14ac:dyDescent="0.45">
      <c r="A254" s="123" t="s">
        <v>4241</v>
      </c>
      <c r="B254" s="123" t="s">
        <v>4241</v>
      </c>
      <c r="C254" s="123" t="s">
        <v>5767</v>
      </c>
      <c r="D254" s="123" t="s">
        <v>1357</v>
      </c>
      <c r="E254" s="123" t="s">
        <v>2524</v>
      </c>
      <c r="F254" s="123" t="s">
        <v>366</v>
      </c>
      <c r="G254" s="123" t="s">
        <v>102</v>
      </c>
      <c r="H254" s="123" t="s">
        <v>2524</v>
      </c>
      <c r="I254" s="123" t="s">
        <v>2524</v>
      </c>
      <c r="J254" s="123" t="s">
        <v>2524</v>
      </c>
      <c r="K254" s="123" t="s">
        <v>4241</v>
      </c>
      <c r="L254" s="123" t="s">
        <v>2524</v>
      </c>
      <c r="M254" s="124">
        <v>167852</v>
      </c>
      <c r="N254" s="123"/>
      <c r="O254" s="123"/>
    </row>
    <row r="255" spans="1:15" ht="16" x14ac:dyDescent="0.45">
      <c r="A255" s="123" t="s">
        <v>4242</v>
      </c>
      <c r="B255" s="123" t="s">
        <v>4242</v>
      </c>
      <c r="C255" s="123" t="s">
        <v>5768</v>
      </c>
      <c r="D255" s="123" t="s">
        <v>1357</v>
      </c>
      <c r="E255" s="123" t="s">
        <v>2524</v>
      </c>
      <c r="F255" s="123" t="s">
        <v>366</v>
      </c>
      <c r="G255" s="123" t="s">
        <v>102</v>
      </c>
      <c r="H255" s="123" t="s">
        <v>2524</v>
      </c>
      <c r="I255" s="123" t="s">
        <v>2524</v>
      </c>
      <c r="J255" s="123" t="s">
        <v>2524</v>
      </c>
      <c r="K255" s="123" t="s">
        <v>4242</v>
      </c>
      <c r="L255" s="123" t="s">
        <v>2524</v>
      </c>
      <c r="M255" s="124">
        <v>167856</v>
      </c>
      <c r="N255" s="123"/>
      <c r="O255" s="123"/>
    </row>
    <row r="256" spans="1:15" ht="16" x14ac:dyDescent="0.45">
      <c r="A256" s="123" t="s">
        <v>4243</v>
      </c>
      <c r="B256" s="123" t="s">
        <v>4243</v>
      </c>
      <c r="C256" s="123" t="s">
        <v>5769</v>
      </c>
      <c r="D256" s="123" t="s">
        <v>1357</v>
      </c>
      <c r="E256" s="123" t="s">
        <v>2524</v>
      </c>
      <c r="F256" s="123" t="s">
        <v>366</v>
      </c>
      <c r="G256" s="123" t="s">
        <v>102</v>
      </c>
      <c r="H256" s="123" t="s">
        <v>2524</v>
      </c>
      <c r="I256" s="123" t="s">
        <v>2524</v>
      </c>
      <c r="J256" s="123" t="s">
        <v>2524</v>
      </c>
      <c r="K256" s="123" t="s">
        <v>4243</v>
      </c>
      <c r="L256" s="123" t="s">
        <v>2524</v>
      </c>
      <c r="M256" s="124">
        <v>167860</v>
      </c>
      <c r="N256" s="123"/>
      <c r="O256" s="123"/>
    </row>
    <row r="257" spans="1:15" ht="16" x14ac:dyDescent="0.45">
      <c r="A257" s="123" t="s">
        <v>4244</v>
      </c>
      <c r="B257" s="123" t="s">
        <v>4244</v>
      </c>
      <c r="C257" s="123" t="s">
        <v>5770</v>
      </c>
      <c r="D257" s="123" t="s">
        <v>1357</v>
      </c>
      <c r="E257" s="123" t="s">
        <v>2524</v>
      </c>
      <c r="F257" s="123" t="s">
        <v>366</v>
      </c>
      <c r="G257" s="123" t="s">
        <v>102</v>
      </c>
      <c r="H257" s="123" t="s">
        <v>2524</v>
      </c>
      <c r="I257" s="123" t="s">
        <v>2524</v>
      </c>
      <c r="J257" s="123" t="s">
        <v>2524</v>
      </c>
      <c r="K257" s="123" t="s">
        <v>4244</v>
      </c>
      <c r="L257" s="123" t="s">
        <v>2524</v>
      </c>
      <c r="M257" s="124">
        <v>167864</v>
      </c>
      <c r="N257" s="123"/>
      <c r="O257" s="123"/>
    </row>
    <row r="258" spans="1:15" ht="16" x14ac:dyDescent="0.45">
      <c r="A258" s="123" t="s">
        <v>4245</v>
      </c>
      <c r="B258" s="123" t="s">
        <v>4245</v>
      </c>
      <c r="C258" s="123" t="s">
        <v>5771</v>
      </c>
      <c r="D258" s="123" t="s">
        <v>1357</v>
      </c>
      <c r="E258" s="123" t="s">
        <v>2524</v>
      </c>
      <c r="F258" s="123" t="s">
        <v>366</v>
      </c>
      <c r="G258" s="123" t="s">
        <v>102</v>
      </c>
      <c r="H258" s="123" t="s">
        <v>2524</v>
      </c>
      <c r="I258" s="123" t="s">
        <v>2524</v>
      </c>
      <c r="J258" s="123" t="s">
        <v>2524</v>
      </c>
      <c r="K258" s="123" t="s">
        <v>4245</v>
      </c>
      <c r="L258" s="123" t="s">
        <v>2524</v>
      </c>
      <c r="M258" s="124">
        <v>167868</v>
      </c>
      <c r="N258" s="123"/>
      <c r="O258" s="123"/>
    </row>
    <row r="259" spans="1:15" ht="16" x14ac:dyDescent="0.45">
      <c r="A259" s="123" t="s">
        <v>4246</v>
      </c>
      <c r="B259" s="123" t="s">
        <v>4246</v>
      </c>
      <c r="C259" s="123" t="s">
        <v>5772</v>
      </c>
      <c r="D259" s="123" t="s">
        <v>1357</v>
      </c>
      <c r="E259" s="123" t="s">
        <v>2524</v>
      </c>
      <c r="F259" s="123" t="s">
        <v>366</v>
      </c>
      <c r="G259" s="123" t="s">
        <v>102</v>
      </c>
      <c r="H259" s="123" t="s">
        <v>2524</v>
      </c>
      <c r="I259" s="123" t="s">
        <v>2524</v>
      </c>
      <c r="J259" s="123" t="s">
        <v>2524</v>
      </c>
      <c r="K259" s="123" t="s">
        <v>4246</v>
      </c>
      <c r="L259" s="123" t="s">
        <v>2524</v>
      </c>
      <c r="M259" s="124">
        <v>167872</v>
      </c>
      <c r="N259" s="123"/>
      <c r="O259" s="123"/>
    </row>
    <row r="260" spans="1:15" ht="16" x14ac:dyDescent="0.45">
      <c r="A260" s="123" t="s">
        <v>4247</v>
      </c>
      <c r="B260" s="123" t="s">
        <v>5773</v>
      </c>
      <c r="C260" s="123" t="s">
        <v>5774</v>
      </c>
      <c r="D260" s="123" t="s">
        <v>1357</v>
      </c>
      <c r="E260" s="123" t="s">
        <v>2524</v>
      </c>
      <c r="F260" s="123" t="s">
        <v>366</v>
      </c>
      <c r="G260" s="123" t="s">
        <v>2524</v>
      </c>
      <c r="H260" s="123" t="s">
        <v>2524</v>
      </c>
      <c r="I260" s="123" t="s">
        <v>2524</v>
      </c>
      <c r="J260" s="123" t="s">
        <v>2524</v>
      </c>
      <c r="K260" s="123" t="s">
        <v>4247</v>
      </c>
      <c r="L260" s="123" t="s">
        <v>2524</v>
      </c>
      <c r="M260" s="124">
        <v>153185</v>
      </c>
      <c r="N260" s="123"/>
      <c r="O260" s="123"/>
    </row>
    <row r="261" spans="1:15" ht="16" x14ac:dyDescent="0.45">
      <c r="A261" s="123" t="s">
        <v>4248</v>
      </c>
      <c r="B261" s="123" t="s">
        <v>5773</v>
      </c>
      <c r="C261" s="123" t="s">
        <v>5774</v>
      </c>
      <c r="D261" s="123" t="s">
        <v>1357</v>
      </c>
      <c r="E261" s="123" t="s">
        <v>2524</v>
      </c>
      <c r="F261" s="123" t="s">
        <v>366</v>
      </c>
      <c r="G261" s="123" t="s">
        <v>2524</v>
      </c>
      <c r="H261" s="123" t="s">
        <v>2524</v>
      </c>
      <c r="I261" s="123" t="s">
        <v>2524</v>
      </c>
      <c r="J261" s="123" t="s">
        <v>2524</v>
      </c>
      <c r="K261" s="123" t="s">
        <v>4248</v>
      </c>
      <c r="L261" s="123" t="s">
        <v>2524</v>
      </c>
      <c r="M261" s="124">
        <v>167045</v>
      </c>
      <c r="N261" s="123"/>
      <c r="O261" s="123"/>
    </row>
    <row r="262" spans="1:15" ht="16" x14ac:dyDescent="0.45">
      <c r="A262" s="123" t="s">
        <v>4249</v>
      </c>
      <c r="B262" s="123" t="s">
        <v>5773</v>
      </c>
      <c r="C262" s="123" t="s">
        <v>5775</v>
      </c>
      <c r="D262" s="123" t="s">
        <v>1357</v>
      </c>
      <c r="E262" s="123" t="s">
        <v>2524</v>
      </c>
      <c r="F262" s="123" t="s">
        <v>366</v>
      </c>
      <c r="G262" s="123" t="s">
        <v>2524</v>
      </c>
      <c r="H262" s="123" t="s">
        <v>2524</v>
      </c>
      <c r="I262" s="123" t="s">
        <v>2524</v>
      </c>
      <c r="J262" s="123" t="s">
        <v>2524</v>
      </c>
      <c r="K262" s="123" t="s">
        <v>4249</v>
      </c>
      <c r="L262" s="123" t="s">
        <v>2524</v>
      </c>
      <c r="M262" s="124">
        <v>167066</v>
      </c>
      <c r="N262" s="123"/>
      <c r="O262" s="123"/>
    </row>
    <row r="263" spans="1:15" ht="16" x14ac:dyDescent="0.45">
      <c r="A263" s="123" t="s">
        <v>4250</v>
      </c>
      <c r="B263" s="123" t="s">
        <v>5773</v>
      </c>
      <c r="C263" s="123" t="s">
        <v>5776</v>
      </c>
      <c r="D263" s="123" t="s">
        <v>1357</v>
      </c>
      <c r="E263" s="123" t="s">
        <v>2524</v>
      </c>
      <c r="F263" s="123" t="s">
        <v>366</v>
      </c>
      <c r="G263" s="123" t="s">
        <v>2524</v>
      </c>
      <c r="H263" s="123" t="s">
        <v>2524</v>
      </c>
      <c r="I263" s="123" t="s">
        <v>2524</v>
      </c>
      <c r="J263" s="123" t="s">
        <v>2524</v>
      </c>
      <c r="K263" s="123" t="s">
        <v>4250</v>
      </c>
      <c r="L263" s="123" t="s">
        <v>2524</v>
      </c>
      <c r="M263" s="124">
        <v>167105</v>
      </c>
      <c r="N263" s="123"/>
      <c r="O263" s="123"/>
    </row>
    <row r="264" spans="1:15" ht="16" x14ac:dyDescent="0.45">
      <c r="A264" s="123" t="s">
        <v>4251</v>
      </c>
      <c r="B264" s="123" t="s">
        <v>5773</v>
      </c>
      <c r="C264" s="123" t="s">
        <v>5777</v>
      </c>
      <c r="D264" s="123" t="s">
        <v>1357</v>
      </c>
      <c r="E264" s="123" t="s">
        <v>2524</v>
      </c>
      <c r="F264" s="123" t="s">
        <v>366</v>
      </c>
      <c r="G264" s="123" t="s">
        <v>2524</v>
      </c>
      <c r="H264" s="123" t="s">
        <v>2524</v>
      </c>
      <c r="I264" s="123" t="s">
        <v>2524</v>
      </c>
      <c r="J264" s="123" t="s">
        <v>2524</v>
      </c>
      <c r="K264" s="123" t="s">
        <v>4251</v>
      </c>
      <c r="L264" s="123" t="s">
        <v>2524</v>
      </c>
      <c r="M264" s="124">
        <v>167295</v>
      </c>
      <c r="N264" s="123"/>
      <c r="O264" s="123"/>
    </row>
    <row r="265" spans="1:15" ht="16" x14ac:dyDescent="0.45">
      <c r="A265" s="123" t="s">
        <v>97</v>
      </c>
      <c r="B265" s="123" t="s">
        <v>97</v>
      </c>
      <c r="C265" s="123" t="s">
        <v>2830</v>
      </c>
      <c r="D265" s="123" t="s">
        <v>185</v>
      </c>
      <c r="E265" s="123" t="s">
        <v>2524</v>
      </c>
      <c r="F265" s="123" t="s">
        <v>2798</v>
      </c>
      <c r="G265" s="123" t="s">
        <v>2524</v>
      </c>
      <c r="H265" s="123" t="s">
        <v>8852</v>
      </c>
      <c r="I265" s="123" t="s">
        <v>2524</v>
      </c>
      <c r="J265" s="123" t="s">
        <v>2833</v>
      </c>
      <c r="K265" s="123" t="s">
        <v>97</v>
      </c>
      <c r="L265" s="123" t="s">
        <v>2524</v>
      </c>
      <c r="M265" s="124">
        <v>4835379</v>
      </c>
      <c r="N265" s="123"/>
      <c r="O265" s="123"/>
    </row>
    <row r="266" spans="1:15" ht="16" x14ac:dyDescent="0.45">
      <c r="A266" s="123" t="s">
        <v>4252</v>
      </c>
      <c r="B266" s="123" t="s">
        <v>5778</v>
      </c>
      <c r="C266" s="123" t="s">
        <v>5779</v>
      </c>
      <c r="D266" s="123" t="s">
        <v>185</v>
      </c>
      <c r="E266" s="123" t="s">
        <v>2524</v>
      </c>
      <c r="F266" s="123" t="s">
        <v>366</v>
      </c>
      <c r="G266" s="123" t="s">
        <v>2524</v>
      </c>
      <c r="H266" s="123" t="s">
        <v>2524</v>
      </c>
      <c r="I266" s="123" t="s">
        <v>2524</v>
      </c>
      <c r="J266" s="123" t="s">
        <v>2524</v>
      </c>
      <c r="K266" s="123" t="s">
        <v>4252</v>
      </c>
      <c r="L266" s="123" t="s">
        <v>2524</v>
      </c>
      <c r="M266" s="124">
        <v>125520</v>
      </c>
      <c r="N266" s="123"/>
      <c r="O266" s="123"/>
    </row>
    <row r="267" spans="1:15" ht="16" x14ac:dyDescent="0.45">
      <c r="A267" s="123" t="s">
        <v>4253</v>
      </c>
      <c r="B267" s="123" t="s">
        <v>5780</v>
      </c>
      <c r="C267" s="123" t="s">
        <v>5781</v>
      </c>
      <c r="D267" s="123" t="s">
        <v>185</v>
      </c>
      <c r="E267" s="123" t="s">
        <v>2524</v>
      </c>
      <c r="F267" s="123" t="s">
        <v>366</v>
      </c>
      <c r="G267" s="123" t="s">
        <v>2524</v>
      </c>
      <c r="H267" s="123" t="s">
        <v>2524</v>
      </c>
      <c r="I267" s="123" t="s">
        <v>2524</v>
      </c>
      <c r="J267" s="123" t="s">
        <v>2524</v>
      </c>
      <c r="K267" s="123" t="s">
        <v>4253</v>
      </c>
      <c r="L267" s="123" t="s">
        <v>2524</v>
      </c>
      <c r="M267" s="124">
        <v>125532</v>
      </c>
      <c r="N267" s="123"/>
      <c r="O267" s="123"/>
    </row>
    <row r="268" spans="1:15" ht="16" x14ac:dyDescent="0.45">
      <c r="A268" s="123" t="s">
        <v>2113</v>
      </c>
      <c r="B268" s="123" t="s">
        <v>5782</v>
      </c>
      <c r="C268" s="123" t="s">
        <v>2926</v>
      </c>
      <c r="D268" s="123" t="s">
        <v>185</v>
      </c>
      <c r="E268" s="123" t="s">
        <v>2524</v>
      </c>
      <c r="F268" s="123" t="s">
        <v>2798</v>
      </c>
      <c r="G268" s="123" t="s">
        <v>2524</v>
      </c>
      <c r="H268" s="123" t="s">
        <v>2524</v>
      </c>
      <c r="I268" s="123" t="s">
        <v>2524</v>
      </c>
      <c r="J268" s="123" t="s">
        <v>2927</v>
      </c>
      <c r="K268" s="123" t="s">
        <v>2113</v>
      </c>
      <c r="L268" s="123" t="s">
        <v>2524</v>
      </c>
      <c r="M268" s="124">
        <v>1862946</v>
      </c>
      <c r="N268" s="123"/>
      <c r="O268" s="123"/>
    </row>
    <row r="269" spans="1:15" ht="16" x14ac:dyDescent="0.45">
      <c r="A269" s="123" t="s">
        <v>2742</v>
      </c>
      <c r="B269" s="123" t="s">
        <v>2742</v>
      </c>
      <c r="C269" s="123" t="s">
        <v>2747</v>
      </c>
      <c r="D269" s="123" t="s">
        <v>185</v>
      </c>
      <c r="E269" s="123" t="s">
        <v>2524</v>
      </c>
      <c r="F269" s="123" t="s">
        <v>366</v>
      </c>
      <c r="G269" s="123" t="s">
        <v>102</v>
      </c>
      <c r="H269" s="123" t="s">
        <v>2524</v>
      </c>
      <c r="I269" s="123" t="s">
        <v>2524</v>
      </c>
      <c r="J269" s="123" t="s">
        <v>2745</v>
      </c>
      <c r="K269" s="123" t="s">
        <v>2742</v>
      </c>
      <c r="L269" s="123" t="s">
        <v>2524</v>
      </c>
      <c r="M269" s="124">
        <v>6042138</v>
      </c>
      <c r="N269" s="123"/>
      <c r="O269" s="123"/>
    </row>
    <row r="270" spans="1:15" ht="16" x14ac:dyDescent="0.45">
      <c r="A270" s="123" t="s">
        <v>2743</v>
      </c>
      <c r="B270" s="123" t="s">
        <v>2743</v>
      </c>
      <c r="C270" s="123" t="s">
        <v>2748</v>
      </c>
      <c r="D270" s="123" t="s">
        <v>185</v>
      </c>
      <c r="E270" s="123" t="s">
        <v>2524</v>
      </c>
      <c r="F270" s="123" t="s">
        <v>366</v>
      </c>
      <c r="G270" s="123" t="s">
        <v>102</v>
      </c>
      <c r="H270" s="123" t="s">
        <v>2524</v>
      </c>
      <c r="I270" s="123" t="s">
        <v>2524</v>
      </c>
      <c r="J270" s="123" t="s">
        <v>2746</v>
      </c>
      <c r="K270" s="123" t="s">
        <v>2743</v>
      </c>
      <c r="L270" s="123" t="s">
        <v>2524</v>
      </c>
      <c r="M270" s="124">
        <v>6042149</v>
      </c>
      <c r="N270" s="123"/>
      <c r="O270" s="123"/>
    </row>
    <row r="271" spans="1:15" ht="16" x14ac:dyDescent="0.45">
      <c r="A271" s="123" t="s">
        <v>2921</v>
      </c>
      <c r="B271" s="123" t="s">
        <v>2921</v>
      </c>
      <c r="C271" s="123" t="s">
        <v>2921</v>
      </c>
      <c r="D271" s="123" t="s">
        <v>185</v>
      </c>
      <c r="E271" s="123" t="s">
        <v>2524</v>
      </c>
      <c r="F271" s="123" t="s">
        <v>2798</v>
      </c>
      <c r="G271" s="123" t="s">
        <v>2524</v>
      </c>
      <c r="H271" s="123" t="s">
        <v>2524</v>
      </c>
      <c r="I271" s="123" t="s">
        <v>2524</v>
      </c>
      <c r="J271" s="123" t="s">
        <v>2922</v>
      </c>
      <c r="K271" s="123" t="s">
        <v>2921</v>
      </c>
      <c r="L271" s="123" t="s">
        <v>2524</v>
      </c>
      <c r="M271" s="124">
        <v>5408972</v>
      </c>
      <c r="N271" s="123"/>
      <c r="O271" s="123"/>
    </row>
    <row r="272" spans="1:15" ht="16" x14ac:dyDescent="0.45">
      <c r="A272" s="123" t="s">
        <v>2826</v>
      </c>
      <c r="B272" s="123" t="s">
        <v>2826</v>
      </c>
      <c r="C272" s="123" t="s">
        <v>2826</v>
      </c>
      <c r="D272" s="123" t="s">
        <v>185</v>
      </c>
      <c r="E272" s="123" t="s">
        <v>2524</v>
      </c>
      <c r="F272" s="123" t="s">
        <v>2798</v>
      </c>
      <c r="G272" s="123" t="s">
        <v>2524</v>
      </c>
      <c r="H272" s="123" t="s">
        <v>2524</v>
      </c>
      <c r="I272" s="123" t="s">
        <v>2524</v>
      </c>
      <c r="J272" s="123" t="s">
        <v>2827</v>
      </c>
      <c r="K272" s="123" t="s">
        <v>2826</v>
      </c>
      <c r="L272" s="123" t="s">
        <v>2524</v>
      </c>
      <c r="M272" s="124">
        <v>125507</v>
      </c>
      <c r="N272" s="123"/>
      <c r="O272" s="123"/>
    </row>
    <row r="273" spans="1:15" ht="16" x14ac:dyDescent="0.45">
      <c r="A273" s="123" t="s">
        <v>80</v>
      </c>
      <c r="B273" s="123" t="s">
        <v>5783</v>
      </c>
      <c r="C273" s="123" t="s">
        <v>5784</v>
      </c>
      <c r="D273" s="123" t="s">
        <v>185</v>
      </c>
      <c r="E273" s="123" t="s">
        <v>2524</v>
      </c>
      <c r="F273" s="123" t="s">
        <v>2798</v>
      </c>
      <c r="G273" s="123" t="s">
        <v>102</v>
      </c>
      <c r="H273" s="123" t="s">
        <v>2524</v>
      </c>
      <c r="I273" s="123" t="s">
        <v>2524</v>
      </c>
      <c r="J273" s="123" t="s">
        <v>1875</v>
      </c>
      <c r="K273" s="123" t="s">
        <v>80</v>
      </c>
      <c r="L273" s="123" t="s">
        <v>2524</v>
      </c>
      <c r="M273" s="124">
        <v>1479162</v>
      </c>
      <c r="N273" s="123"/>
      <c r="O273" s="123"/>
    </row>
    <row r="274" spans="1:15" ht="16" x14ac:dyDescent="0.45">
      <c r="A274" s="123" t="s">
        <v>2215</v>
      </c>
      <c r="B274" s="123" t="s">
        <v>2215</v>
      </c>
      <c r="C274" s="123" t="s">
        <v>2929</v>
      </c>
      <c r="D274" s="123" t="s">
        <v>185</v>
      </c>
      <c r="E274" s="123" t="s">
        <v>2524</v>
      </c>
      <c r="F274" s="123" t="s">
        <v>2798</v>
      </c>
      <c r="G274" s="123" t="s">
        <v>2524</v>
      </c>
      <c r="H274" s="123" t="s">
        <v>2524</v>
      </c>
      <c r="I274" s="123" t="s">
        <v>2524</v>
      </c>
      <c r="J274" s="123" t="s">
        <v>2930</v>
      </c>
      <c r="K274" s="123" t="s">
        <v>2215</v>
      </c>
      <c r="L274" s="123" t="s">
        <v>2524</v>
      </c>
      <c r="M274" s="124">
        <v>827920</v>
      </c>
      <c r="N274" s="123"/>
      <c r="O274" s="123"/>
    </row>
    <row r="275" spans="1:15" ht="16" x14ac:dyDescent="0.45">
      <c r="A275" s="123" t="s">
        <v>4255</v>
      </c>
      <c r="B275" s="123" t="s">
        <v>5785</v>
      </c>
      <c r="C275" s="123" t="s">
        <v>5786</v>
      </c>
      <c r="D275" s="123" t="s">
        <v>185</v>
      </c>
      <c r="E275" s="123" t="s">
        <v>2524</v>
      </c>
      <c r="F275" s="123" t="s">
        <v>366</v>
      </c>
      <c r="G275" s="123" t="s">
        <v>2524</v>
      </c>
      <c r="H275" s="123" t="s">
        <v>2524</v>
      </c>
      <c r="I275" s="123" t="s">
        <v>2524</v>
      </c>
      <c r="J275" s="123" t="s">
        <v>2524</v>
      </c>
      <c r="K275" s="123" t="s">
        <v>4255</v>
      </c>
      <c r="L275" s="123" t="s">
        <v>2524</v>
      </c>
      <c r="M275" s="124">
        <v>125461</v>
      </c>
      <c r="N275" s="123"/>
      <c r="O275" s="123"/>
    </row>
    <row r="276" spans="1:15" ht="16" x14ac:dyDescent="0.45">
      <c r="A276" s="123" t="s">
        <v>4256</v>
      </c>
      <c r="B276" s="123" t="s">
        <v>5787</v>
      </c>
      <c r="C276" s="123" t="s">
        <v>5786</v>
      </c>
      <c r="D276" s="123" t="s">
        <v>185</v>
      </c>
      <c r="E276" s="123" t="s">
        <v>2524</v>
      </c>
      <c r="F276" s="123" t="s">
        <v>366</v>
      </c>
      <c r="G276" s="123" t="s">
        <v>2524</v>
      </c>
      <c r="H276" s="123" t="s">
        <v>2524</v>
      </c>
      <c r="I276" s="123" t="s">
        <v>2524</v>
      </c>
      <c r="J276" s="123" t="s">
        <v>2524</v>
      </c>
      <c r="K276" s="123" t="s">
        <v>4256</v>
      </c>
      <c r="L276" s="123" t="s">
        <v>2524</v>
      </c>
      <c r="M276" s="124">
        <v>125474</v>
      </c>
      <c r="N276" s="123"/>
      <c r="O276" s="123"/>
    </row>
    <row r="277" spans="1:15" ht="16" x14ac:dyDescent="0.45">
      <c r="A277" s="123" t="s">
        <v>4257</v>
      </c>
      <c r="B277" s="123" t="s">
        <v>5788</v>
      </c>
      <c r="C277" s="123" t="s">
        <v>5789</v>
      </c>
      <c r="D277" s="123" t="s">
        <v>185</v>
      </c>
      <c r="E277" s="123" t="s">
        <v>2524</v>
      </c>
      <c r="F277" s="123" t="s">
        <v>366</v>
      </c>
      <c r="G277" s="123" t="s">
        <v>2524</v>
      </c>
      <c r="H277" s="123" t="s">
        <v>2524</v>
      </c>
      <c r="I277" s="123" t="s">
        <v>2524</v>
      </c>
      <c r="J277" s="123" t="s">
        <v>2524</v>
      </c>
      <c r="K277" s="123" t="s">
        <v>4257</v>
      </c>
      <c r="L277" s="123" t="s">
        <v>2524</v>
      </c>
      <c r="M277" s="124">
        <v>125436</v>
      </c>
      <c r="N277" s="123"/>
      <c r="O277" s="123"/>
    </row>
    <row r="278" spans="1:15" ht="16" x14ac:dyDescent="0.45">
      <c r="A278" s="123" t="s">
        <v>4258</v>
      </c>
      <c r="B278" s="123" t="s">
        <v>5790</v>
      </c>
      <c r="C278" s="123" t="s">
        <v>5789</v>
      </c>
      <c r="D278" s="123" t="s">
        <v>185</v>
      </c>
      <c r="E278" s="123" t="s">
        <v>2524</v>
      </c>
      <c r="F278" s="123" t="s">
        <v>366</v>
      </c>
      <c r="G278" s="123" t="s">
        <v>2524</v>
      </c>
      <c r="H278" s="123" t="s">
        <v>2524</v>
      </c>
      <c r="I278" s="123" t="s">
        <v>2524</v>
      </c>
      <c r="J278" s="123" t="s">
        <v>2524</v>
      </c>
      <c r="K278" s="123" t="s">
        <v>4258</v>
      </c>
      <c r="L278" s="123" t="s">
        <v>2524</v>
      </c>
      <c r="M278" s="124">
        <v>125441</v>
      </c>
      <c r="N278" s="123"/>
      <c r="O278" s="123"/>
    </row>
    <row r="279" spans="1:15" ht="16" x14ac:dyDescent="0.45">
      <c r="A279" s="123" t="s">
        <v>4259</v>
      </c>
      <c r="B279" s="123" t="s">
        <v>5791</v>
      </c>
      <c r="C279" s="123" t="s">
        <v>5792</v>
      </c>
      <c r="D279" s="123" t="s">
        <v>1357</v>
      </c>
      <c r="E279" s="123" t="s">
        <v>2524</v>
      </c>
      <c r="F279" s="123" t="s">
        <v>366</v>
      </c>
      <c r="G279" s="123" t="s">
        <v>2524</v>
      </c>
      <c r="H279" s="123" t="s">
        <v>2524</v>
      </c>
      <c r="I279" s="123" t="s">
        <v>2524</v>
      </c>
      <c r="J279" s="123" t="s">
        <v>2524</v>
      </c>
      <c r="K279" s="123" t="s">
        <v>4259</v>
      </c>
      <c r="L279" s="123" t="s">
        <v>2524</v>
      </c>
      <c r="M279" s="124">
        <v>153688</v>
      </c>
      <c r="N279" s="123"/>
      <c r="O279" s="123"/>
    </row>
    <row r="280" spans="1:15" ht="16" x14ac:dyDescent="0.45">
      <c r="A280" s="123" t="s">
        <v>4260</v>
      </c>
      <c r="B280" s="123" t="s">
        <v>5791</v>
      </c>
      <c r="C280" s="123" t="s">
        <v>5793</v>
      </c>
      <c r="D280" s="123" t="s">
        <v>1357</v>
      </c>
      <c r="E280" s="123" t="s">
        <v>2524</v>
      </c>
      <c r="F280" s="123" t="s">
        <v>366</v>
      </c>
      <c r="G280" s="123" t="s">
        <v>2524</v>
      </c>
      <c r="H280" s="123" t="s">
        <v>2524</v>
      </c>
      <c r="I280" s="123" t="s">
        <v>2524</v>
      </c>
      <c r="J280" s="123" t="s">
        <v>2524</v>
      </c>
      <c r="K280" s="123" t="s">
        <v>4260</v>
      </c>
      <c r="L280" s="123" t="s">
        <v>2524</v>
      </c>
      <c r="M280" s="124">
        <v>167071</v>
      </c>
      <c r="N280" s="123"/>
      <c r="O280" s="123"/>
    </row>
    <row r="281" spans="1:15" ht="16" x14ac:dyDescent="0.45">
      <c r="A281" s="123" t="s">
        <v>4261</v>
      </c>
      <c r="B281" s="123" t="s">
        <v>5791</v>
      </c>
      <c r="C281" s="123" t="s">
        <v>5794</v>
      </c>
      <c r="D281" s="123" t="s">
        <v>1357</v>
      </c>
      <c r="E281" s="123" t="s">
        <v>2524</v>
      </c>
      <c r="F281" s="123" t="s">
        <v>366</v>
      </c>
      <c r="G281" s="123" t="s">
        <v>2524</v>
      </c>
      <c r="H281" s="123" t="s">
        <v>2524</v>
      </c>
      <c r="I281" s="123" t="s">
        <v>2524</v>
      </c>
      <c r="J281" s="123" t="s">
        <v>2524</v>
      </c>
      <c r="K281" s="123" t="s">
        <v>4261</v>
      </c>
      <c r="L281" s="123" t="s">
        <v>2524</v>
      </c>
      <c r="M281" s="124">
        <v>167080</v>
      </c>
      <c r="N281" s="123"/>
      <c r="O281" s="123"/>
    </row>
    <row r="282" spans="1:15" ht="16" x14ac:dyDescent="0.45">
      <c r="A282" s="123" t="s">
        <v>4262</v>
      </c>
      <c r="B282" s="123" t="s">
        <v>5791</v>
      </c>
      <c r="C282" s="123" t="s">
        <v>5795</v>
      </c>
      <c r="D282" s="123" t="s">
        <v>1357</v>
      </c>
      <c r="E282" s="123" t="s">
        <v>2524</v>
      </c>
      <c r="F282" s="123" t="s">
        <v>366</v>
      </c>
      <c r="G282" s="123" t="s">
        <v>2524</v>
      </c>
      <c r="H282" s="123" t="s">
        <v>2524</v>
      </c>
      <c r="I282" s="123" t="s">
        <v>2524</v>
      </c>
      <c r="J282" s="123" t="s">
        <v>2524</v>
      </c>
      <c r="K282" s="123" t="s">
        <v>4262</v>
      </c>
      <c r="L282" s="123" t="s">
        <v>2524</v>
      </c>
      <c r="M282" s="124">
        <v>167109</v>
      </c>
      <c r="N282" s="123"/>
      <c r="O282" s="123"/>
    </row>
    <row r="283" spans="1:15" ht="16" x14ac:dyDescent="0.45">
      <c r="A283" s="123" t="s">
        <v>4263</v>
      </c>
      <c r="B283" s="123" t="s">
        <v>5791</v>
      </c>
      <c r="C283" s="123" t="s">
        <v>5796</v>
      </c>
      <c r="D283" s="123" t="s">
        <v>1357</v>
      </c>
      <c r="E283" s="123" t="s">
        <v>2524</v>
      </c>
      <c r="F283" s="123" t="s">
        <v>366</v>
      </c>
      <c r="G283" s="123" t="s">
        <v>2524</v>
      </c>
      <c r="H283" s="123" t="s">
        <v>2524</v>
      </c>
      <c r="I283" s="123" t="s">
        <v>2524</v>
      </c>
      <c r="J283" s="123" t="s">
        <v>2524</v>
      </c>
      <c r="K283" s="123" t="s">
        <v>4263</v>
      </c>
      <c r="L283" s="123" t="s">
        <v>2524</v>
      </c>
      <c r="M283" s="124">
        <v>167306</v>
      </c>
      <c r="N283" s="123"/>
      <c r="O283" s="123"/>
    </row>
    <row r="284" spans="1:15" ht="16" x14ac:dyDescent="0.45">
      <c r="A284" s="123" t="s">
        <v>2173</v>
      </c>
      <c r="B284" s="123" t="s">
        <v>8731</v>
      </c>
      <c r="C284" s="123" t="s">
        <v>3241</v>
      </c>
      <c r="D284" s="123" t="s">
        <v>185</v>
      </c>
      <c r="E284" s="123" t="s">
        <v>2524</v>
      </c>
      <c r="F284" s="123" t="s">
        <v>2798</v>
      </c>
      <c r="G284" s="123" t="s">
        <v>2524</v>
      </c>
      <c r="H284" s="123" t="s">
        <v>8851</v>
      </c>
      <c r="I284" s="123" t="s">
        <v>2524</v>
      </c>
      <c r="J284" s="123" t="s">
        <v>3243</v>
      </c>
      <c r="K284" s="123" t="s">
        <v>3240</v>
      </c>
      <c r="L284" s="123" t="s">
        <v>2524</v>
      </c>
      <c r="M284" s="124">
        <v>2170038</v>
      </c>
      <c r="N284" s="123"/>
      <c r="O284" s="123"/>
    </row>
    <row r="285" spans="1:15" ht="16" x14ac:dyDescent="0.45">
      <c r="A285" s="123" t="s">
        <v>116</v>
      </c>
      <c r="B285" s="123" t="s">
        <v>5797</v>
      </c>
      <c r="C285" s="123" t="s">
        <v>5798</v>
      </c>
      <c r="D285" s="123" t="s">
        <v>185</v>
      </c>
      <c r="E285" s="123" t="s">
        <v>2524</v>
      </c>
      <c r="F285" s="123" t="s">
        <v>366</v>
      </c>
      <c r="G285" s="123" t="s">
        <v>2524</v>
      </c>
      <c r="H285" s="123" t="s">
        <v>2524</v>
      </c>
      <c r="I285" s="123" t="s">
        <v>2524</v>
      </c>
      <c r="J285" s="123" t="s">
        <v>1825</v>
      </c>
      <c r="K285" s="123" t="s">
        <v>116</v>
      </c>
      <c r="L285" s="123" t="s">
        <v>2524</v>
      </c>
      <c r="M285" s="124">
        <v>20947</v>
      </c>
      <c r="N285" s="123"/>
      <c r="O285" s="123"/>
    </row>
    <row r="286" spans="1:15" ht="16" x14ac:dyDescent="0.45">
      <c r="A286" s="123" t="s">
        <v>4265</v>
      </c>
      <c r="B286" s="123" t="s">
        <v>4265</v>
      </c>
      <c r="C286" s="123" t="s">
        <v>5799</v>
      </c>
      <c r="D286" s="123" t="s">
        <v>185</v>
      </c>
      <c r="E286" s="123" t="s">
        <v>2524</v>
      </c>
      <c r="F286" s="123" t="s">
        <v>366</v>
      </c>
      <c r="G286" s="123" t="s">
        <v>404</v>
      </c>
      <c r="H286" s="123" t="s">
        <v>2524</v>
      </c>
      <c r="I286" s="123" t="s">
        <v>2524</v>
      </c>
      <c r="J286" s="123" t="s">
        <v>2524</v>
      </c>
      <c r="K286" s="123" t="s">
        <v>4265</v>
      </c>
      <c r="L286" s="123" t="s">
        <v>2524</v>
      </c>
      <c r="M286" s="124">
        <v>20944</v>
      </c>
      <c r="N286" s="123"/>
      <c r="O286" s="123"/>
    </row>
    <row r="287" spans="1:15" ht="16" x14ac:dyDescent="0.45">
      <c r="A287" s="123" t="s">
        <v>86</v>
      </c>
      <c r="B287" s="123" t="s">
        <v>86</v>
      </c>
      <c r="C287" s="123" t="s">
        <v>5800</v>
      </c>
      <c r="D287" s="123" t="s">
        <v>1357</v>
      </c>
      <c r="E287" s="123" t="s">
        <v>2524</v>
      </c>
      <c r="F287" s="123" t="s">
        <v>366</v>
      </c>
      <c r="G287" s="123" t="s">
        <v>2524</v>
      </c>
      <c r="H287" s="123" t="s">
        <v>2524</v>
      </c>
      <c r="I287" s="123" t="s">
        <v>2524</v>
      </c>
      <c r="J287" s="123" t="s">
        <v>1817</v>
      </c>
      <c r="K287" s="123" t="s">
        <v>86</v>
      </c>
      <c r="L287" s="123" t="s">
        <v>2524</v>
      </c>
      <c r="M287" s="124">
        <v>2064434</v>
      </c>
      <c r="N287" s="123"/>
      <c r="O287" s="123"/>
    </row>
    <row r="288" spans="1:15" ht="16" x14ac:dyDescent="0.45">
      <c r="A288" s="123" t="s">
        <v>7710</v>
      </c>
      <c r="B288" s="123" t="s">
        <v>7710</v>
      </c>
      <c r="C288" s="123" t="s">
        <v>7710</v>
      </c>
      <c r="D288" s="123" t="s">
        <v>1357</v>
      </c>
      <c r="E288" s="123" t="s">
        <v>2524</v>
      </c>
      <c r="F288" s="123" t="s">
        <v>366</v>
      </c>
      <c r="G288" s="123" t="s">
        <v>2524</v>
      </c>
      <c r="H288" s="123" t="s">
        <v>2524</v>
      </c>
      <c r="I288" s="123" t="s">
        <v>2524</v>
      </c>
      <c r="J288" s="123" t="s">
        <v>2524</v>
      </c>
      <c r="K288" s="123" t="s">
        <v>7710</v>
      </c>
      <c r="L288" s="123" t="s">
        <v>2524</v>
      </c>
      <c r="M288" s="124">
        <v>5451920</v>
      </c>
      <c r="N288" s="123"/>
      <c r="O288" s="123"/>
    </row>
    <row r="289" spans="1:15" ht="16" x14ac:dyDescent="0.45">
      <c r="A289" s="123" t="s">
        <v>4266</v>
      </c>
      <c r="B289" s="123" t="s">
        <v>4266</v>
      </c>
      <c r="C289" s="123" t="s">
        <v>5801</v>
      </c>
      <c r="D289" s="123" t="s">
        <v>1357</v>
      </c>
      <c r="E289" s="123" t="s">
        <v>2524</v>
      </c>
      <c r="F289" s="123" t="s">
        <v>366</v>
      </c>
      <c r="G289" s="123" t="s">
        <v>2524</v>
      </c>
      <c r="H289" s="123" t="s">
        <v>2524</v>
      </c>
      <c r="I289" s="123" t="s">
        <v>2524</v>
      </c>
      <c r="J289" s="123" t="s">
        <v>2524</v>
      </c>
      <c r="K289" s="123" t="s">
        <v>4266</v>
      </c>
      <c r="L289" s="123" t="s">
        <v>2524</v>
      </c>
      <c r="M289" s="124">
        <v>3298981</v>
      </c>
      <c r="N289" s="123"/>
      <c r="O289" s="123"/>
    </row>
    <row r="290" spans="1:15" ht="16" x14ac:dyDescent="0.45">
      <c r="A290" s="123" t="s">
        <v>4267</v>
      </c>
      <c r="B290" s="123" t="s">
        <v>4267</v>
      </c>
      <c r="C290" s="123" t="s">
        <v>5802</v>
      </c>
      <c r="D290" s="123" t="s">
        <v>1357</v>
      </c>
      <c r="E290" s="123" t="s">
        <v>2524</v>
      </c>
      <c r="F290" s="123" t="s">
        <v>366</v>
      </c>
      <c r="G290" s="123" t="s">
        <v>2524</v>
      </c>
      <c r="H290" s="123" t="s">
        <v>2524</v>
      </c>
      <c r="I290" s="123" t="s">
        <v>2524</v>
      </c>
      <c r="J290" s="123" t="s">
        <v>2524</v>
      </c>
      <c r="K290" s="123" t="s">
        <v>4267</v>
      </c>
      <c r="L290" s="123" t="s">
        <v>2524</v>
      </c>
      <c r="M290" s="124">
        <v>3425922</v>
      </c>
      <c r="N290" s="123"/>
      <c r="O290" s="123"/>
    </row>
    <row r="291" spans="1:15" ht="16" x14ac:dyDescent="0.45">
      <c r="A291" s="123" t="s">
        <v>4268</v>
      </c>
      <c r="B291" s="123" t="s">
        <v>4268</v>
      </c>
      <c r="C291" s="123" t="s">
        <v>5803</v>
      </c>
      <c r="D291" s="123" t="s">
        <v>1357</v>
      </c>
      <c r="E291" s="123" t="s">
        <v>2524</v>
      </c>
      <c r="F291" s="123" t="s">
        <v>366</v>
      </c>
      <c r="G291" s="123" t="s">
        <v>2524</v>
      </c>
      <c r="H291" s="123" t="s">
        <v>2524</v>
      </c>
      <c r="I291" s="123" t="s">
        <v>2524</v>
      </c>
      <c r="J291" s="123" t="s">
        <v>2524</v>
      </c>
      <c r="K291" s="123" t="s">
        <v>4268</v>
      </c>
      <c r="L291" s="123" t="s">
        <v>2524</v>
      </c>
      <c r="M291" s="124">
        <v>3425927</v>
      </c>
      <c r="N291" s="123"/>
      <c r="O291" s="123"/>
    </row>
    <row r="292" spans="1:15" ht="16" x14ac:dyDescent="0.45">
      <c r="A292" s="123" t="s">
        <v>4269</v>
      </c>
      <c r="B292" s="123" t="s">
        <v>4269</v>
      </c>
      <c r="C292" s="123" t="s">
        <v>5804</v>
      </c>
      <c r="D292" s="123" t="s">
        <v>1357</v>
      </c>
      <c r="E292" s="123" t="s">
        <v>2524</v>
      </c>
      <c r="F292" s="123" t="s">
        <v>366</v>
      </c>
      <c r="G292" s="123" t="s">
        <v>2524</v>
      </c>
      <c r="H292" s="123" t="s">
        <v>2524</v>
      </c>
      <c r="I292" s="123" t="s">
        <v>2524</v>
      </c>
      <c r="J292" s="123" t="s">
        <v>2524</v>
      </c>
      <c r="K292" s="123" t="s">
        <v>4269</v>
      </c>
      <c r="L292" s="123" t="s">
        <v>2524</v>
      </c>
      <c r="M292" s="124">
        <v>3425984</v>
      </c>
      <c r="N292" s="123"/>
      <c r="O292" s="123"/>
    </row>
    <row r="293" spans="1:15" ht="16" x14ac:dyDescent="0.45">
      <c r="A293" s="123" t="s">
        <v>4270</v>
      </c>
      <c r="B293" s="123" t="s">
        <v>4270</v>
      </c>
      <c r="C293" s="123" t="s">
        <v>5805</v>
      </c>
      <c r="D293" s="123" t="s">
        <v>1357</v>
      </c>
      <c r="E293" s="123" t="s">
        <v>2524</v>
      </c>
      <c r="F293" s="123" t="s">
        <v>366</v>
      </c>
      <c r="G293" s="123" t="s">
        <v>2524</v>
      </c>
      <c r="H293" s="123" t="s">
        <v>2524</v>
      </c>
      <c r="I293" s="123" t="s">
        <v>2524</v>
      </c>
      <c r="J293" s="123" t="s">
        <v>2524</v>
      </c>
      <c r="K293" s="123" t="s">
        <v>4270</v>
      </c>
      <c r="L293" s="123" t="s">
        <v>2524</v>
      </c>
      <c r="M293" s="124">
        <v>3425989</v>
      </c>
      <c r="N293" s="123"/>
      <c r="O293" s="123"/>
    </row>
    <row r="294" spans="1:15" ht="16" x14ac:dyDescent="0.45">
      <c r="A294" s="123" t="s">
        <v>4271</v>
      </c>
      <c r="B294" s="123" t="s">
        <v>4271</v>
      </c>
      <c r="C294" s="123" t="s">
        <v>5806</v>
      </c>
      <c r="D294" s="123" t="s">
        <v>1357</v>
      </c>
      <c r="E294" s="123" t="s">
        <v>2524</v>
      </c>
      <c r="F294" s="123" t="s">
        <v>366</v>
      </c>
      <c r="G294" s="123" t="s">
        <v>2524</v>
      </c>
      <c r="H294" s="123" t="s">
        <v>2524</v>
      </c>
      <c r="I294" s="123" t="s">
        <v>2524</v>
      </c>
      <c r="J294" s="123" t="s">
        <v>2524</v>
      </c>
      <c r="K294" s="123" t="s">
        <v>4271</v>
      </c>
      <c r="L294" s="123" t="s">
        <v>2524</v>
      </c>
      <c r="M294" s="124">
        <v>3425994</v>
      </c>
      <c r="N294" s="123"/>
      <c r="O294" s="123"/>
    </row>
    <row r="295" spans="1:15" ht="16" x14ac:dyDescent="0.45">
      <c r="A295" s="123" t="s">
        <v>4272</v>
      </c>
      <c r="B295" s="123" t="s">
        <v>4272</v>
      </c>
      <c r="C295" s="123" t="s">
        <v>5807</v>
      </c>
      <c r="D295" s="123" t="s">
        <v>1357</v>
      </c>
      <c r="E295" s="123" t="s">
        <v>2524</v>
      </c>
      <c r="F295" s="123" t="s">
        <v>366</v>
      </c>
      <c r="G295" s="123" t="s">
        <v>2524</v>
      </c>
      <c r="H295" s="123" t="s">
        <v>2524</v>
      </c>
      <c r="I295" s="123" t="s">
        <v>2524</v>
      </c>
      <c r="J295" s="123" t="s">
        <v>2524</v>
      </c>
      <c r="K295" s="123" t="s">
        <v>4272</v>
      </c>
      <c r="L295" s="123" t="s">
        <v>2524</v>
      </c>
      <c r="M295" s="124">
        <v>3425999</v>
      </c>
      <c r="N295" s="123"/>
      <c r="O295" s="123"/>
    </row>
    <row r="296" spans="1:15" ht="16" x14ac:dyDescent="0.45">
      <c r="A296" s="123" t="s">
        <v>4273</v>
      </c>
      <c r="B296" s="123" t="s">
        <v>4273</v>
      </c>
      <c r="C296" s="123" t="s">
        <v>5808</v>
      </c>
      <c r="D296" s="123" t="s">
        <v>1357</v>
      </c>
      <c r="E296" s="123" t="s">
        <v>2524</v>
      </c>
      <c r="F296" s="123" t="s">
        <v>366</v>
      </c>
      <c r="G296" s="123" t="s">
        <v>2524</v>
      </c>
      <c r="H296" s="123" t="s">
        <v>2524</v>
      </c>
      <c r="I296" s="123" t="s">
        <v>2524</v>
      </c>
      <c r="J296" s="123" t="s">
        <v>2524</v>
      </c>
      <c r="K296" s="123" t="s">
        <v>4273</v>
      </c>
      <c r="L296" s="123" t="s">
        <v>2524</v>
      </c>
      <c r="M296" s="124">
        <v>3426005</v>
      </c>
      <c r="N296" s="123"/>
      <c r="O296" s="123"/>
    </row>
    <row r="297" spans="1:15" ht="16" x14ac:dyDescent="0.45">
      <c r="A297" s="123" t="s">
        <v>4274</v>
      </c>
      <c r="B297" s="123" t="s">
        <v>4274</v>
      </c>
      <c r="C297" s="123" t="s">
        <v>5809</v>
      </c>
      <c r="D297" s="123" t="s">
        <v>1357</v>
      </c>
      <c r="E297" s="123" t="s">
        <v>2524</v>
      </c>
      <c r="F297" s="123" t="s">
        <v>366</v>
      </c>
      <c r="G297" s="123" t="s">
        <v>2524</v>
      </c>
      <c r="H297" s="123" t="s">
        <v>2524</v>
      </c>
      <c r="I297" s="123" t="s">
        <v>2524</v>
      </c>
      <c r="J297" s="123" t="s">
        <v>2524</v>
      </c>
      <c r="K297" s="123" t="s">
        <v>4274</v>
      </c>
      <c r="L297" s="123" t="s">
        <v>2524</v>
      </c>
      <c r="M297" s="124">
        <v>3426010</v>
      </c>
      <c r="N297" s="123"/>
      <c r="O297" s="123"/>
    </row>
    <row r="298" spans="1:15" ht="16" x14ac:dyDescent="0.45">
      <c r="A298" s="123" t="s">
        <v>4275</v>
      </c>
      <c r="B298" s="123" t="s">
        <v>4275</v>
      </c>
      <c r="C298" s="123" t="s">
        <v>5810</v>
      </c>
      <c r="D298" s="123" t="s">
        <v>1357</v>
      </c>
      <c r="E298" s="123" t="s">
        <v>2524</v>
      </c>
      <c r="F298" s="123" t="s">
        <v>366</v>
      </c>
      <c r="G298" s="123" t="s">
        <v>2524</v>
      </c>
      <c r="H298" s="123" t="s">
        <v>2524</v>
      </c>
      <c r="I298" s="123" t="s">
        <v>2524</v>
      </c>
      <c r="J298" s="123" t="s">
        <v>2524</v>
      </c>
      <c r="K298" s="123" t="s">
        <v>4275</v>
      </c>
      <c r="L298" s="123" t="s">
        <v>2524</v>
      </c>
      <c r="M298" s="124">
        <v>3426015</v>
      </c>
      <c r="N298" s="123"/>
      <c r="O298" s="123"/>
    </row>
    <row r="299" spans="1:15" ht="16" x14ac:dyDescent="0.45">
      <c r="A299" s="123" t="s">
        <v>4276</v>
      </c>
      <c r="B299" s="123" t="s">
        <v>4276</v>
      </c>
      <c r="C299" s="123" t="s">
        <v>5811</v>
      </c>
      <c r="D299" s="123" t="s">
        <v>1357</v>
      </c>
      <c r="E299" s="123" t="s">
        <v>2524</v>
      </c>
      <c r="F299" s="123" t="s">
        <v>366</v>
      </c>
      <c r="G299" s="123" t="s">
        <v>2524</v>
      </c>
      <c r="H299" s="123" t="s">
        <v>2524</v>
      </c>
      <c r="I299" s="123" t="s">
        <v>2524</v>
      </c>
      <c r="J299" s="123" t="s">
        <v>2524</v>
      </c>
      <c r="K299" s="123" t="s">
        <v>4276</v>
      </c>
      <c r="L299" s="123" t="s">
        <v>2524</v>
      </c>
      <c r="M299" s="124">
        <v>3426020</v>
      </c>
      <c r="N299" s="123"/>
      <c r="O299" s="123"/>
    </row>
    <row r="300" spans="1:15" ht="16" x14ac:dyDescent="0.45">
      <c r="A300" s="123" t="s">
        <v>4277</v>
      </c>
      <c r="B300" s="123" t="s">
        <v>4277</v>
      </c>
      <c r="C300" s="123" t="s">
        <v>5812</v>
      </c>
      <c r="D300" s="123" t="s">
        <v>1357</v>
      </c>
      <c r="E300" s="123" t="s">
        <v>2524</v>
      </c>
      <c r="F300" s="123" t="s">
        <v>366</v>
      </c>
      <c r="G300" s="123" t="s">
        <v>2524</v>
      </c>
      <c r="H300" s="123" t="s">
        <v>2524</v>
      </c>
      <c r="I300" s="123" t="s">
        <v>2524</v>
      </c>
      <c r="J300" s="123" t="s">
        <v>2524</v>
      </c>
      <c r="K300" s="123" t="s">
        <v>4277</v>
      </c>
      <c r="L300" s="123" t="s">
        <v>2524</v>
      </c>
      <c r="M300" s="124">
        <v>3426025</v>
      </c>
      <c r="N300" s="123"/>
      <c r="O300" s="123"/>
    </row>
    <row r="301" spans="1:15" ht="16" x14ac:dyDescent="0.45">
      <c r="A301" s="123" t="s">
        <v>4278</v>
      </c>
      <c r="B301" s="123" t="s">
        <v>4278</v>
      </c>
      <c r="C301" s="123" t="s">
        <v>5813</v>
      </c>
      <c r="D301" s="123" t="s">
        <v>1357</v>
      </c>
      <c r="E301" s="123" t="s">
        <v>2524</v>
      </c>
      <c r="F301" s="123" t="s">
        <v>366</v>
      </c>
      <c r="G301" s="123" t="s">
        <v>2524</v>
      </c>
      <c r="H301" s="123" t="s">
        <v>2524</v>
      </c>
      <c r="I301" s="123" t="s">
        <v>2524</v>
      </c>
      <c r="J301" s="123" t="s">
        <v>2524</v>
      </c>
      <c r="K301" s="123" t="s">
        <v>4278</v>
      </c>
      <c r="L301" s="123" t="s">
        <v>2524</v>
      </c>
      <c r="M301" s="124">
        <v>3426030</v>
      </c>
      <c r="N301" s="123"/>
      <c r="O301" s="123"/>
    </row>
    <row r="302" spans="1:15" ht="16" x14ac:dyDescent="0.45">
      <c r="A302" s="123" t="s">
        <v>4279</v>
      </c>
      <c r="B302" s="123" t="s">
        <v>4279</v>
      </c>
      <c r="C302" s="123" t="s">
        <v>5814</v>
      </c>
      <c r="D302" s="123" t="s">
        <v>1357</v>
      </c>
      <c r="E302" s="123" t="s">
        <v>2524</v>
      </c>
      <c r="F302" s="123" t="s">
        <v>366</v>
      </c>
      <c r="G302" s="123" t="s">
        <v>2524</v>
      </c>
      <c r="H302" s="123" t="s">
        <v>2524</v>
      </c>
      <c r="I302" s="123" t="s">
        <v>2524</v>
      </c>
      <c r="J302" s="123" t="s">
        <v>2524</v>
      </c>
      <c r="K302" s="123" t="s">
        <v>4279</v>
      </c>
      <c r="L302" s="123" t="s">
        <v>2524</v>
      </c>
      <c r="M302" s="124">
        <v>3426037</v>
      </c>
      <c r="N302" s="123"/>
      <c r="O302" s="123"/>
    </row>
    <row r="303" spans="1:15" ht="16" x14ac:dyDescent="0.45">
      <c r="A303" s="123" t="s">
        <v>117</v>
      </c>
      <c r="B303" s="123" t="s">
        <v>5815</v>
      </c>
      <c r="C303" s="123" t="s">
        <v>5816</v>
      </c>
      <c r="D303" s="123" t="s">
        <v>185</v>
      </c>
      <c r="E303" s="123" t="s">
        <v>2524</v>
      </c>
      <c r="F303" s="123" t="s">
        <v>366</v>
      </c>
      <c r="G303" s="123" t="s">
        <v>2524</v>
      </c>
      <c r="H303" s="123" t="s">
        <v>2524</v>
      </c>
      <c r="I303" s="123" t="s">
        <v>2524</v>
      </c>
      <c r="J303" s="123" t="s">
        <v>2524</v>
      </c>
      <c r="K303" s="123" t="s">
        <v>117</v>
      </c>
      <c r="L303" s="123" t="s">
        <v>2524</v>
      </c>
      <c r="M303" s="124">
        <v>1569</v>
      </c>
      <c r="N303" s="123"/>
      <c r="O303" s="123"/>
    </row>
    <row r="304" spans="1:15" ht="16" x14ac:dyDescent="0.45">
      <c r="A304" s="123" t="s">
        <v>119</v>
      </c>
      <c r="B304" s="123" t="s">
        <v>5817</v>
      </c>
      <c r="C304" s="123" t="s">
        <v>5818</v>
      </c>
      <c r="D304" s="123" t="s">
        <v>185</v>
      </c>
      <c r="E304" s="123" t="s">
        <v>2524</v>
      </c>
      <c r="F304" s="123" t="s">
        <v>366</v>
      </c>
      <c r="G304" s="123" t="s">
        <v>2524</v>
      </c>
      <c r="H304" s="123" t="s">
        <v>2524</v>
      </c>
      <c r="I304" s="123" t="s">
        <v>2524</v>
      </c>
      <c r="J304" s="123" t="s">
        <v>2524</v>
      </c>
      <c r="K304" s="123" t="s">
        <v>119</v>
      </c>
      <c r="L304" s="123" t="s">
        <v>2524</v>
      </c>
      <c r="M304" s="124">
        <v>1566</v>
      </c>
      <c r="N304" s="123"/>
      <c r="O304" s="123"/>
    </row>
    <row r="305" spans="1:15" ht="16" x14ac:dyDescent="0.45">
      <c r="A305" s="123" t="s">
        <v>7</v>
      </c>
      <c r="B305" s="123" t="s">
        <v>5819</v>
      </c>
      <c r="C305" s="123" t="s">
        <v>1617</v>
      </c>
      <c r="D305" s="123" t="s">
        <v>185</v>
      </c>
      <c r="E305" s="123" t="s">
        <v>2524</v>
      </c>
      <c r="F305" s="123" t="s">
        <v>2798</v>
      </c>
      <c r="G305" s="123" t="s">
        <v>102</v>
      </c>
      <c r="H305" s="123" t="s">
        <v>8852</v>
      </c>
      <c r="I305" s="123" t="s">
        <v>8852</v>
      </c>
      <c r="J305" s="123" t="s">
        <v>1985</v>
      </c>
      <c r="K305" s="123" t="s">
        <v>431</v>
      </c>
      <c r="L305" s="123" t="s">
        <v>2524</v>
      </c>
      <c r="M305" s="124">
        <v>179</v>
      </c>
      <c r="N305" s="123"/>
      <c r="O305" s="123"/>
    </row>
    <row r="306" spans="1:15" ht="16" x14ac:dyDescent="0.45">
      <c r="A306" s="123" t="s">
        <v>1247</v>
      </c>
      <c r="B306" s="123" t="s">
        <v>5820</v>
      </c>
      <c r="C306" s="123" t="s">
        <v>5820</v>
      </c>
      <c r="D306" s="123" t="s">
        <v>185</v>
      </c>
      <c r="E306" s="123" t="s">
        <v>2524</v>
      </c>
      <c r="F306" s="123" t="s">
        <v>366</v>
      </c>
      <c r="G306" s="123" t="s">
        <v>2524</v>
      </c>
      <c r="H306" s="123" t="s">
        <v>2524</v>
      </c>
      <c r="I306" s="123" t="s">
        <v>2524</v>
      </c>
      <c r="J306" s="123" t="s">
        <v>2034</v>
      </c>
      <c r="K306" s="123" t="s">
        <v>1247</v>
      </c>
      <c r="L306" s="123" t="s">
        <v>2524</v>
      </c>
      <c r="M306" s="124">
        <v>3101560</v>
      </c>
      <c r="N306" s="123"/>
      <c r="O306" s="123"/>
    </row>
    <row r="307" spans="1:15" ht="16" x14ac:dyDescent="0.45">
      <c r="A307" s="123" t="s">
        <v>4280</v>
      </c>
      <c r="B307" s="123" t="s">
        <v>5821</v>
      </c>
      <c r="C307" s="123" t="s">
        <v>5822</v>
      </c>
      <c r="D307" s="123" t="s">
        <v>1357</v>
      </c>
      <c r="E307" s="123" t="s">
        <v>2524</v>
      </c>
      <c r="F307" s="123" t="s">
        <v>366</v>
      </c>
      <c r="G307" s="123" t="s">
        <v>102</v>
      </c>
      <c r="H307" s="123" t="s">
        <v>2524</v>
      </c>
      <c r="I307" s="123" t="s">
        <v>2524</v>
      </c>
      <c r="J307" s="123" t="s">
        <v>2524</v>
      </c>
      <c r="K307" s="123" t="s">
        <v>4280</v>
      </c>
      <c r="L307" s="123" t="s">
        <v>2524</v>
      </c>
      <c r="M307" s="124">
        <v>1512155</v>
      </c>
      <c r="N307" s="123"/>
      <c r="O307" s="123"/>
    </row>
    <row r="308" spans="1:15" ht="16" x14ac:dyDescent="0.45">
      <c r="A308" s="123" t="s">
        <v>4281</v>
      </c>
      <c r="B308" s="123" t="s">
        <v>5823</v>
      </c>
      <c r="C308" s="123" t="s">
        <v>5824</v>
      </c>
      <c r="D308" s="123" t="s">
        <v>1357</v>
      </c>
      <c r="E308" s="123" t="s">
        <v>2524</v>
      </c>
      <c r="F308" s="123" t="s">
        <v>366</v>
      </c>
      <c r="G308" s="123" t="s">
        <v>102</v>
      </c>
      <c r="H308" s="123" t="s">
        <v>2524</v>
      </c>
      <c r="I308" s="123" t="s">
        <v>2524</v>
      </c>
      <c r="J308" s="123" t="s">
        <v>2524</v>
      </c>
      <c r="K308" s="123" t="s">
        <v>4281</v>
      </c>
      <c r="L308" s="123" t="s">
        <v>2524</v>
      </c>
      <c r="M308" s="124">
        <v>1512069</v>
      </c>
      <c r="N308" s="123"/>
      <c r="O308" s="123"/>
    </row>
    <row r="309" spans="1:15" ht="16" x14ac:dyDescent="0.45">
      <c r="A309" s="123" t="s">
        <v>8695</v>
      </c>
      <c r="B309" s="123" t="s">
        <v>8732</v>
      </c>
      <c r="C309" s="123" t="s">
        <v>1617</v>
      </c>
      <c r="D309" s="123" t="s">
        <v>185</v>
      </c>
      <c r="E309" s="123" t="s">
        <v>2524</v>
      </c>
      <c r="F309" s="123" t="s">
        <v>2798</v>
      </c>
      <c r="G309" s="123" t="s">
        <v>102</v>
      </c>
      <c r="H309" s="123" t="s">
        <v>8852</v>
      </c>
      <c r="I309" s="123" t="s">
        <v>8852</v>
      </c>
      <c r="J309" s="123" t="s">
        <v>8806</v>
      </c>
      <c r="K309" s="123" t="s">
        <v>8695</v>
      </c>
      <c r="L309" s="123" t="s">
        <v>2524</v>
      </c>
      <c r="M309" s="124">
        <v>8823030</v>
      </c>
      <c r="N309" s="123"/>
      <c r="O309" s="123"/>
    </row>
    <row r="310" spans="1:15" ht="16" x14ac:dyDescent="0.45">
      <c r="A310" s="123" t="s">
        <v>183</v>
      </c>
      <c r="B310" s="123" t="s">
        <v>5825</v>
      </c>
      <c r="C310" s="123" t="s">
        <v>1370</v>
      </c>
      <c r="D310" s="123" t="s">
        <v>185</v>
      </c>
      <c r="E310" s="123" t="s">
        <v>2524</v>
      </c>
      <c r="F310" s="123" t="s">
        <v>366</v>
      </c>
      <c r="G310" s="123" t="s">
        <v>2524</v>
      </c>
      <c r="H310" s="123" t="s">
        <v>8852</v>
      </c>
      <c r="I310" s="123" t="s">
        <v>8852</v>
      </c>
      <c r="J310" s="123" t="s">
        <v>1987</v>
      </c>
      <c r="K310" s="123" t="s">
        <v>183</v>
      </c>
      <c r="L310" s="123" t="s">
        <v>2524</v>
      </c>
      <c r="M310" s="124">
        <v>3099458</v>
      </c>
      <c r="N310" s="123"/>
      <c r="O310" s="123"/>
    </row>
    <row r="311" spans="1:15" ht="16" x14ac:dyDescent="0.45">
      <c r="A311" s="123" t="s">
        <v>1391</v>
      </c>
      <c r="B311" s="123" t="s">
        <v>5826</v>
      </c>
      <c r="C311" s="123" t="s">
        <v>1370</v>
      </c>
      <c r="D311" s="123" t="s">
        <v>185</v>
      </c>
      <c r="E311" s="123" t="s">
        <v>2524</v>
      </c>
      <c r="F311" s="123" t="s">
        <v>2798</v>
      </c>
      <c r="G311" s="123" t="s">
        <v>2524</v>
      </c>
      <c r="H311" s="123" t="s">
        <v>8852</v>
      </c>
      <c r="I311" s="123" t="s">
        <v>8852</v>
      </c>
      <c r="J311" s="123" t="s">
        <v>1659</v>
      </c>
      <c r="K311" s="123" t="s">
        <v>1391</v>
      </c>
      <c r="L311" s="123" t="s">
        <v>2524</v>
      </c>
      <c r="M311" s="124">
        <v>3183067</v>
      </c>
      <c r="N311" s="123"/>
      <c r="O311" s="123"/>
    </row>
    <row r="312" spans="1:15" ht="16" x14ac:dyDescent="0.45">
      <c r="A312" s="123" t="s">
        <v>8</v>
      </c>
      <c r="B312" s="123" t="s">
        <v>5827</v>
      </c>
      <c r="C312" s="123" t="s">
        <v>1618</v>
      </c>
      <c r="D312" s="123" t="s">
        <v>185</v>
      </c>
      <c r="E312" s="123" t="s">
        <v>2524</v>
      </c>
      <c r="F312" s="123" t="s">
        <v>2798</v>
      </c>
      <c r="G312" s="123" t="s">
        <v>102</v>
      </c>
      <c r="H312" s="123" t="s">
        <v>8852</v>
      </c>
      <c r="I312" s="123" t="s">
        <v>8852</v>
      </c>
      <c r="J312" s="123" t="s">
        <v>1986</v>
      </c>
      <c r="K312" s="123" t="s">
        <v>432</v>
      </c>
      <c r="L312" s="123" t="s">
        <v>2524</v>
      </c>
      <c r="M312" s="124">
        <v>182</v>
      </c>
      <c r="N312" s="123"/>
      <c r="O312" s="123"/>
    </row>
    <row r="313" spans="1:15" ht="16" x14ac:dyDescent="0.45">
      <c r="A313" s="123" t="s">
        <v>1248</v>
      </c>
      <c r="B313" s="123" t="s">
        <v>5828</v>
      </c>
      <c r="C313" s="123" t="s">
        <v>5828</v>
      </c>
      <c r="D313" s="123" t="s">
        <v>185</v>
      </c>
      <c r="E313" s="123" t="s">
        <v>2524</v>
      </c>
      <c r="F313" s="123" t="s">
        <v>366</v>
      </c>
      <c r="G313" s="123" t="s">
        <v>2524</v>
      </c>
      <c r="H313" s="123" t="s">
        <v>2524</v>
      </c>
      <c r="I313" s="123" t="s">
        <v>2524</v>
      </c>
      <c r="J313" s="123" t="s">
        <v>2035</v>
      </c>
      <c r="K313" s="123" t="s">
        <v>1248</v>
      </c>
      <c r="L313" s="123" t="s">
        <v>2524</v>
      </c>
      <c r="M313" s="124">
        <v>3101566</v>
      </c>
      <c r="N313" s="123"/>
      <c r="O313" s="123"/>
    </row>
    <row r="314" spans="1:15" ht="16" x14ac:dyDescent="0.45">
      <c r="A314" s="123" t="s">
        <v>4282</v>
      </c>
      <c r="B314" s="123" t="s">
        <v>5829</v>
      </c>
      <c r="C314" s="123" t="s">
        <v>5830</v>
      </c>
      <c r="D314" s="123" t="s">
        <v>1357</v>
      </c>
      <c r="E314" s="123" t="s">
        <v>2524</v>
      </c>
      <c r="F314" s="123" t="s">
        <v>366</v>
      </c>
      <c r="G314" s="123" t="s">
        <v>102</v>
      </c>
      <c r="H314" s="123" t="s">
        <v>2524</v>
      </c>
      <c r="I314" s="123" t="s">
        <v>2524</v>
      </c>
      <c r="J314" s="123" t="s">
        <v>2524</v>
      </c>
      <c r="K314" s="123" t="s">
        <v>4282</v>
      </c>
      <c r="L314" s="123" t="s">
        <v>2524</v>
      </c>
      <c r="M314" s="124">
        <v>1512209</v>
      </c>
      <c r="N314" s="123"/>
      <c r="O314" s="123"/>
    </row>
    <row r="315" spans="1:15" ht="16" x14ac:dyDescent="0.45">
      <c r="A315" s="123" t="s">
        <v>4283</v>
      </c>
      <c r="B315" s="123" t="s">
        <v>5831</v>
      </c>
      <c r="C315" s="123" t="s">
        <v>5832</v>
      </c>
      <c r="D315" s="123" t="s">
        <v>1357</v>
      </c>
      <c r="E315" s="123" t="s">
        <v>2524</v>
      </c>
      <c r="F315" s="123" t="s">
        <v>366</v>
      </c>
      <c r="G315" s="123" t="s">
        <v>102</v>
      </c>
      <c r="H315" s="123" t="s">
        <v>2524</v>
      </c>
      <c r="I315" s="123" t="s">
        <v>2524</v>
      </c>
      <c r="J315" s="123" t="s">
        <v>2524</v>
      </c>
      <c r="K315" s="123" t="s">
        <v>4283</v>
      </c>
      <c r="L315" s="123" t="s">
        <v>2524</v>
      </c>
      <c r="M315" s="124">
        <v>1512073</v>
      </c>
      <c r="N315" s="123"/>
      <c r="O315" s="123"/>
    </row>
    <row r="316" spans="1:15" ht="16" x14ac:dyDescent="0.45">
      <c r="A316" s="123" t="s">
        <v>8696</v>
      </c>
      <c r="B316" s="123" t="s">
        <v>8733</v>
      </c>
      <c r="C316" s="123" t="s">
        <v>1618</v>
      </c>
      <c r="D316" s="123" t="s">
        <v>185</v>
      </c>
      <c r="E316" s="123" t="s">
        <v>2524</v>
      </c>
      <c r="F316" s="123" t="s">
        <v>2798</v>
      </c>
      <c r="G316" s="123" t="s">
        <v>102</v>
      </c>
      <c r="H316" s="123" t="s">
        <v>8852</v>
      </c>
      <c r="I316" s="123" t="s">
        <v>8852</v>
      </c>
      <c r="J316" s="123" t="s">
        <v>8807</v>
      </c>
      <c r="K316" s="123" t="s">
        <v>8696</v>
      </c>
      <c r="L316" s="123" t="s">
        <v>2524</v>
      </c>
      <c r="M316" s="124">
        <v>8823039</v>
      </c>
      <c r="N316" s="123"/>
      <c r="O316" s="123"/>
    </row>
    <row r="317" spans="1:15" ht="16" x14ac:dyDescent="0.45">
      <c r="A317" s="123" t="s">
        <v>184</v>
      </c>
      <c r="B317" s="123" t="s">
        <v>5833</v>
      </c>
      <c r="C317" s="123" t="s">
        <v>1371</v>
      </c>
      <c r="D317" s="123" t="s">
        <v>185</v>
      </c>
      <c r="E317" s="123" t="s">
        <v>2524</v>
      </c>
      <c r="F317" s="123" t="s">
        <v>366</v>
      </c>
      <c r="G317" s="123" t="s">
        <v>2524</v>
      </c>
      <c r="H317" s="123" t="s">
        <v>8852</v>
      </c>
      <c r="I317" s="123" t="s">
        <v>8852</v>
      </c>
      <c r="J317" s="123" t="s">
        <v>1988</v>
      </c>
      <c r="K317" s="123" t="s">
        <v>184</v>
      </c>
      <c r="L317" s="123" t="s">
        <v>2524</v>
      </c>
      <c r="M317" s="124">
        <v>3099469</v>
      </c>
      <c r="N317" s="123"/>
      <c r="O317" s="123"/>
    </row>
    <row r="318" spans="1:15" ht="16" x14ac:dyDescent="0.45">
      <c r="A318" s="123" t="s">
        <v>1392</v>
      </c>
      <c r="B318" s="123" t="s">
        <v>5834</v>
      </c>
      <c r="C318" s="123" t="s">
        <v>1371</v>
      </c>
      <c r="D318" s="123" t="s">
        <v>185</v>
      </c>
      <c r="E318" s="123" t="s">
        <v>2524</v>
      </c>
      <c r="F318" s="123" t="s">
        <v>2798</v>
      </c>
      <c r="G318" s="123" t="s">
        <v>2524</v>
      </c>
      <c r="H318" s="123" t="s">
        <v>8852</v>
      </c>
      <c r="I318" s="123" t="s">
        <v>8852</v>
      </c>
      <c r="J318" s="123" t="s">
        <v>1660</v>
      </c>
      <c r="K318" s="123" t="s">
        <v>1392</v>
      </c>
      <c r="L318" s="123" t="s">
        <v>2524</v>
      </c>
      <c r="M318" s="124">
        <v>3183073</v>
      </c>
      <c r="N318" s="123"/>
      <c r="O318" s="123"/>
    </row>
    <row r="319" spans="1:15" ht="16" x14ac:dyDescent="0.45">
      <c r="A319" s="123" t="s">
        <v>8156</v>
      </c>
      <c r="B319" s="123" t="s">
        <v>8303</v>
      </c>
      <c r="C319" s="123" t="s">
        <v>8304</v>
      </c>
      <c r="D319" s="123" t="s">
        <v>1357</v>
      </c>
      <c r="E319" s="123"/>
      <c r="F319" s="123" t="s">
        <v>366</v>
      </c>
      <c r="G319" s="123" t="s">
        <v>102</v>
      </c>
      <c r="H319" s="123" t="s">
        <v>2524</v>
      </c>
      <c r="I319" s="123" t="s">
        <v>2524</v>
      </c>
      <c r="J319" s="123" t="s">
        <v>8162</v>
      </c>
      <c r="K319" s="123" t="s">
        <v>8156</v>
      </c>
      <c r="L319" s="123" t="s">
        <v>2524</v>
      </c>
      <c r="M319" s="124">
        <v>7356656</v>
      </c>
      <c r="N319" s="123"/>
      <c r="O319" s="123"/>
    </row>
    <row r="320" spans="1:15" ht="16" x14ac:dyDescent="0.45">
      <c r="A320" s="123" t="s">
        <v>8157</v>
      </c>
      <c r="B320" s="123" t="s">
        <v>8305</v>
      </c>
      <c r="C320" s="123" t="s">
        <v>8306</v>
      </c>
      <c r="D320" s="123" t="s">
        <v>1357</v>
      </c>
      <c r="E320" s="123"/>
      <c r="F320" s="123" t="s">
        <v>366</v>
      </c>
      <c r="G320" s="123" t="s">
        <v>102</v>
      </c>
      <c r="H320" s="123" t="s">
        <v>2524</v>
      </c>
      <c r="I320" s="123" t="s">
        <v>2524</v>
      </c>
      <c r="J320" s="123" t="s">
        <v>8163</v>
      </c>
      <c r="K320" s="123" t="s">
        <v>8157</v>
      </c>
      <c r="L320" s="123" t="s">
        <v>2524</v>
      </c>
      <c r="M320" s="124">
        <v>7356666</v>
      </c>
      <c r="N320" s="123"/>
      <c r="O320" s="123"/>
    </row>
    <row r="321" spans="1:15" ht="16" x14ac:dyDescent="0.45">
      <c r="A321" s="123" t="s">
        <v>17</v>
      </c>
      <c r="B321" s="123" t="s">
        <v>5835</v>
      </c>
      <c r="C321" s="123" t="s">
        <v>340</v>
      </c>
      <c r="D321" s="123" t="s">
        <v>185</v>
      </c>
      <c r="E321" s="123"/>
      <c r="F321" s="123" t="s">
        <v>366</v>
      </c>
      <c r="G321" s="123" t="s">
        <v>102</v>
      </c>
      <c r="H321" s="123" t="s">
        <v>8852</v>
      </c>
      <c r="I321" s="123" t="s">
        <v>8852</v>
      </c>
      <c r="J321" s="123" t="s">
        <v>1657</v>
      </c>
      <c r="K321" s="123" t="s">
        <v>17</v>
      </c>
      <c r="L321" s="123" t="s">
        <v>2524</v>
      </c>
      <c r="M321" s="124">
        <v>74887</v>
      </c>
      <c r="N321" s="123"/>
      <c r="O321" s="123"/>
    </row>
    <row r="322" spans="1:15" ht="16" x14ac:dyDescent="0.45">
      <c r="A322" s="123" t="s">
        <v>241</v>
      </c>
      <c r="B322" s="123" t="s">
        <v>241</v>
      </c>
      <c r="C322" s="123" t="s">
        <v>5836</v>
      </c>
      <c r="D322" s="123" t="s">
        <v>185</v>
      </c>
      <c r="E322" s="123" t="s">
        <v>2524</v>
      </c>
      <c r="F322" s="123" t="s">
        <v>366</v>
      </c>
      <c r="G322" s="123" t="s">
        <v>2524</v>
      </c>
      <c r="H322" s="123" t="s">
        <v>2524</v>
      </c>
      <c r="I322" s="123" t="s">
        <v>2524</v>
      </c>
      <c r="J322" s="123" t="s">
        <v>1661</v>
      </c>
      <c r="K322" s="123" t="s">
        <v>241</v>
      </c>
      <c r="L322" s="123" t="s">
        <v>2524</v>
      </c>
      <c r="M322" s="124">
        <v>3099554</v>
      </c>
      <c r="N322" s="123"/>
      <c r="O322" s="123"/>
    </row>
    <row r="323" spans="1:15" ht="16" x14ac:dyDescent="0.45">
      <c r="A323" s="123" t="s">
        <v>1309</v>
      </c>
      <c r="B323" s="123" t="s">
        <v>1309</v>
      </c>
      <c r="C323" s="123" t="s">
        <v>5837</v>
      </c>
      <c r="D323" s="123" t="s">
        <v>1357</v>
      </c>
      <c r="E323" s="123" t="s">
        <v>2524</v>
      </c>
      <c r="F323" s="123" t="s">
        <v>366</v>
      </c>
      <c r="G323" s="123" t="s">
        <v>2524</v>
      </c>
      <c r="H323" s="123" t="s">
        <v>2524</v>
      </c>
      <c r="I323" s="123" t="s">
        <v>2524</v>
      </c>
      <c r="J323" s="123" t="s">
        <v>1667</v>
      </c>
      <c r="K323" s="123" t="s">
        <v>1309</v>
      </c>
      <c r="L323" s="123" t="s">
        <v>2524</v>
      </c>
      <c r="M323" s="124">
        <v>3134698</v>
      </c>
      <c r="N323" s="123"/>
      <c r="O323" s="123"/>
    </row>
    <row r="324" spans="1:15" ht="16" x14ac:dyDescent="0.45">
      <c r="A324" s="123" t="s">
        <v>1311</v>
      </c>
      <c r="B324" s="123" t="s">
        <v>1311</v>
      </c>
      <c r="C324" s="123" t="s">
        <v>8571</v>
      </c>
      <c r="D324" s="123" t="s">
        <v>1357</v>
      </c>
      <c r="E324" s="123" t="s">
        <v>2524</v>
      </c>
      <c r="F324" s="123" t="s">
        <v>366</v>
      </c>
      <c r="G324" s="123" t="s">
        <v>2524</v>
      </c>
      <c r="H324" s="123" t="s">
        <v>8852</v>
      </c>
      <c r="I324" s="123" t="s">
        <v>8852</v>
      </c>
      <c r="J324" s="123" t="s">
        <v>1669</v>
      </c>
      <c r="K324" s="123" t="s">
        <v>1311</v>
      </c>
      <c r="L324" s="123" t="s">
        <v>2524</v>
      </c>
      <c r="M324" s="124">
        <v>3134738</v>
      </c>
      <c r="N324" s="123"/>
      <c r="O324" s="123"/>
    </row>
    <row r="325" spans="1:15" ht="16" x14ac:dyDescent="0.45">
      <c r="A325" s="123" t="s">
        <v>18</v>
      </c>
      <c r="B325" s="123" t="s">
        <v>5838</v>
      </c>
      <c r="C325" s="123" t="s">
        <v>341</v>
      </c>
      <c r="D325" s="123" t="s">
        <v>185</v>
      </c>
      <c r="E325" s="123"/>
      <c r="F325" s="123" t="s">
        <v>366</v>
      </c>
      <c r="G325" s="123" t="s">
        <v>102</v>
      </c>
      <c r="H325" s="123" t="s">
        <v>8852</v>
      </c>
      <c r="I325" s="123" t="s">
        <v>8852</v>
      </c>
      <c r="J325" s="123" t="s">
        <v>1658</v>
      </c>
      <c r="K325" s="123" t="s">
        <v>18</v>
      </c>
      <c r="L325" s="123" t="s">
        <v>2524</v>
      </c>
      <c r="M325" s="124">
        <v>74892</v>
      </c>
      <c r="N325" s="123"/>
      <c r="O325" s="123"/>
    </row>
    <row r="326" spans="1:15" ht="16" x14ac:dyDescent="0.45">
      <c r="A326" s="123" t="s">
        <v>242</v>
      </c>
      <c r="B326" s="123" t="s">
        <v>242</v>
      </c>
      <c r="C326" s="123" t="s">
        <v>5839</v>
      </c>
      <c r="D326" s="123" t="s">
        <v>185</v>
      </c>
      <c r="E326" s="123" t="s">
        <v>2524</v>
      </c>
      <c r="F326" s="123" t="s">
        <v>366</v>
      </c>
      <c r="G326" s="123" t="s">
        <v>2524</v>
      </c>
      <c r="H326" s="123" t="s">
        <v>2524</v>
      </c>
      <c r="I326" s="123" t="s">
        <v>2524</v>
      </c>
      <c r="J326" s="123" t="s">
        <v>1662</v>
      </c>
      <c r="K326" s="123" t="s">
        <v>242</v>
      </c>
      <c r="L326" s="123" t="s">
        <v>2524</v>
      </c>
      <c r="M326" s="124">
        <v>3099560</v>
      </c>
      <c r="N326" s="123"/>
      <c r="O326" s="123"/>
    </row>
    <row r="327" spans="1:15" ht="16" x14ac:dyDescent="0.45">
      <c r="A327" s="123" t="s">
        <v>1310</v>
      </c>
      <c r="B327" s="123" t="s">
        <v>1310</v>
      </c>
      <c r="C327" s="123" t="s">
        <v>5840</v>
      </c>
      <c r="D327" s="123" t="s">
        <v>1357</v>
      </c>
      <c r="E327" s="123" t="s">
        <v>2524</v>
      </c>
      <c r="F327" s="123" t="s">
        <v>366</v>
      </c>
      <c r="G327" s="123" t="s">
        <v>2524</v>
      </c>
      <c r="H327" s="123" t="s">
        <v>2524</v>
      </c>
      <c r="I327" s="123" t="s">
        <v>2524</v>
      </c>
      <c r="J327" s="123" t="s">
        <v>1668</v>
      </c>
      <c r="K327" s="123" t="s">
        <v>1310</v>
      </c>
      <c r="L327" s="123" t="s">
        <v>2524</v>
      </c>
      <c r="M327" s="124">
        <v>3134709</v>
      </c>
      <c r="N327" s="123"/>
      <c r="O327" s="123"/>
    </row>
    <row r="328" spans="1:15" ht="16" x14ac:dyDescent="0.45">
      <c r="A328" s="123" t="s">
        <v>1312</v>
      </c>
      <c r="B328" s="123" t="s">
        <v>1312</v>
      </c>
      <c r="C328" s="123" t="s">
        <v>8572</v>
      </c>
      <c r="D328" s="123" t="s">
        <v>1357</v>
      </c>
      <c r="E328" s="123" t="s">
        <v>2524</v>
      </c>
      <c r="F328" s="123" t="s">
        <v>366</v>
      </c>
      <c r="G328" s="123" t="s">
        <v>2524</v>
      </c>
      <c r="H328" s="123" t="s">
        <v>8852</v>
      </c>
      <c r="I328" s="123" t="s">
        <v>8852</v>
      </c>
      <c r="J328" s="123" t="s">
        <v>1670</v>
      </c>
      <c r="K328" s="123" t="s">
        <v>1312</v>
      </c>
      <c r="L328" s="123" t="s">
        <v>2524</v>
      </c>
      <c r="M328" s="124">
        <v>3134746</v>
      </c>
      <c r="N328" s="123"/>
      <c r="O328" s="123"/>
    </row>
    <row r="329" spans="1:15" ht="16" x14ac:dyDescent="0.45">
      <c r="A329" s="123" t="s">
        <v>108</v>
      </c>
      <c r="B329" s="123" t="s">
        <v>108</v>
      </c>
      <c r="C329" s="123" t="s">
        <v>5841</v>
      </c>
      <c r="D329" s="123" t="s">
        <v>1357</v>
      </c>
      <c r="E329" s="123" t="s">
        <v>2524</v>
      </c>
      <c r="F329" s="123" t="s">
        <v>366</v>
      </c>
      <c r="G329" s="123" t="s">
        <v>2524</v>
      </c>
      <c r="H329" s="123" t="s">
        <v>2524</v>
      </c>
      <c r="I329" s="123" t="s">
        <v>2524</v>
      </c>
      <c r="J329" s="123" t="s">
        <v>2524</v>
      </c>
      <c r="K329" s="123" t="s">
        <v>108</v>
      </c>
      <c r="L329" s="123" t="s">
        <v>2524</v>
      </c>
      <c r="M329" s="124">
        <v>157001</v>
      </c>
      <c r="N329" s="123"/>
      <c r="O329" s="123"/>
    </row>
    <row r="330" spans="1:15" ht="16" x14ac:dyDescent="0.45">
      <c r="A330" s="123" t="s">
        <v>7711</v>
      </c>
      <c r="B330" s="123" t="s">
        <v>7711</v>
      </c>
      <c r="C330" s="123" t="s">
        <v>7451</v>
      </c>
      <c r="D330" s="123" t="s">
        <v>1357</v>
      </c>
      <c r="E330" s="123" t="s">
        <v>2524</v>
      </c>
      <c r="F330" s="123" t="s">
        <v>366</v>
      </c>
      <c r="G330" s="123" t="s">
        <v>2524</v>
      </c>
      <c r="H330" s="123" t="s">
        <v>2524</v>
      </c>
      <c r="I330" s="123" t="s">
        <v>2524</v>
      </c>
      <c r="J330" s="123" t="s">
        <v>2524</v>
      </c>
      <c r="K330" s="123" t="s">
        <v>7711</v>
      </c>
      <c r="L330" s="123" t="s">
        <v>2524</v>
      </c>
      <c r="M330" s="124">
        <v>3298357</v>
      </c>
      <c r="N330" s="123"/>
      <c r="O330" s="123"/>
    </row>
    <row r="331" spans="1:15" ht="16" x14ac:dyDescent="0.45">
      <c r="A331" s="123" t="s">
        <v>106</v>
      </c>
      <c r="B331" s="123" t="s">
        <v>5842</v>
      </c>
      <c r="C331" s="123" t="s">
        <v>1408</v>
      </c>
      <c r="D331" s="123" t="s">
        <v>1357</v>
      </c>
      <c r="E331" s="123" t="s">
        <v>2524</v>
      </c>
      <c r="F331" s="123" t="s">
        <v>366</v>
      </c>
      <c r="G331" s="123" t="s">
        <v>102</v>
      </c>
      <c r="H331" s="123" t="s">
        <v>2524</v>
      </c>
      <c r="I331" s="123" t="s">
        <v>2524</v>
      </c>
      <c r="J331" s="123" t="s">
        <v>2524</v>
      </c>
      <c r="K331" s="123" t="s">
        <v>106</v>
      </c>
      <c r="L331" s="123" t="s">
        <v>2524</v>
      </c>
      <c r="M331" s="124">
        <v>153171</v>
      </c>
      <c r="N331" s="123"/>
      <c r="O331" s="123"/>
    </row>
    <row r="332" spans="1:15" ht="16" x14ac:dyDescent="0.45">
      <c r="A332" s="123" t="s">
        <v>1401</v>
      </c>
      <c r="B332" s="123" t="s">
        <v>1401</v>
      </c>
      <c r="C332" s="123" t="s">
        <v>1408</v>
      </c>
      <c r="D332" s="123" t="s">
        <v>1357</v>
      </c>
      <c r="E332" s="123" t="s">
        <v>2524</v>
      </c>
      <c r="F332" s="123" t="s">
        <v>366</v>
      </c>
      <c r="G332" s="123" t="s">
        <v>2524</v>
      </c>
      <c r="H332" s="123" t="s">
        <v>8852</v>
      </c>
      <c r="I332" s="123" t="s">
        <v>8852</v>
      </c>
      <c r="J332" s="123" t="s">
        <v>2279</v>
      </c>
      <c r="K332" s="123" t="s">
        <v>1401</v>
      </c>
      <c r="L332" s="123" t="s">
        <v>2524</v>
      </c>
      <c r="M332" s="124">
        <v>3137938</v>
      </c>
      <c r="N332" s="123"/>
      <c r="O332" s="123"/>
    </row>
    <row r="333" spans="1:15" ht="16" x14ac:dyDescent="0.45">
      <c r="A333" s="123" t="s">
        <v>4284</v>
      </c>
      <c r="B333" s="123" t="s">
        <v>4284</v>
      </c>
      <c r="C333" s="123" t="s">
        <v>5843</v>
      </c>
      <c r="D333" s="123" t="s">
        <v>185</v>
      </c>
      <c r="E333" s="123" t="s">
        <v>2524</v>
      </c>
      <c r="F333" s="123" t="s">
        <v>366</v>
      </c>
      <c r="G333" s="123" t="s">
        <v>2524</v>
      </c>
      <c r="H333" s="123" t="s">
        <v>2524</v>
      </c>
      <c r="I333" s="123" t="s">
        <v>2524</v>
      </c>
      <c r="J333" s="123" t="s">
        <v>2524</v>
      </c>
      <c r="K333" s="123" t="s">
        <v>4284</v>
      </c>
      <c r="L333" s="123" t="s">
        <v>2524</v>
      </c>
      <c r="M333" s="124">
        <v>1415</v>
      </c>
      <c r="N333" s="123"/>
      <c r="O333" s="123"/>
    </row>
    <row r="334" spans="1:15" ht="16" x14ac:dyDescent="0.45">
      <c r="A334" s="123" t="s">
        <v>4285</v>
      </c>
      <c r="B334" s="123" t="s">
        <v>4285</v>
      </c>
      <c r="C334" s="123" t="s">
        <v>5844</v>
      </c>
      <c r="D334" s="123" t="s">
        <v>185</v>
      </c>
      <c r="E334" s="123" t="s">
        <v>2524</v>
      </c>
      <c r="F334" s="123" t="s">
        <v>366</v>
      </c>
      <c r="G334" s="123" t="s">
        <v>2524</v>
      </c>
      <c r="H334" s="123" t="s">
        <v>2524</v>
      </c>
      <c r="I334" s="123" t="s">
        <v>2524</v>
      </c>
      <c r="J334" s="123" t="s">
        <v>2524</v>
      </c>
      <c r="K334" s="123" t="s">
        <v>4285</v>
      </c>
      <c r="L334" s="123" t="s">
        <v>2524</v>
      </c>
      <c r="M334" s="124">
        <v>1504</v>
      </c>
      <c r="N334" s="123"/>
      <c r="O334" s="123"/>
    </row>
    <row r="335" spans="1:15" ht="16" x14ac:dyDescent="0.45">
      <c r="A335" s="123" t="s">
        <v>4286</v>
      </c>
      <c r="B335" s="123" t="s">
        <v>4286</v>
      </c>
      <c r="C335" s="123" t="s">
        <v>5845</v>
      </c>
      <c r="D335" s="123" t="s">
        <v>185</v>
      </c>
      <c r="E335" s="123" t="s">
        <v>2524</v>
      </c>
      <c r="F335" s="123" t="s">
        <v>366</v>
      </c>
      <c r="G335" s="123" t="s">
        <v>2524</v>
      </c>
      <c r="H335" s="123" t="s">
        <v>2524</v>
      </c>
      <c r="I335" s="123" t="s">
        <v>2524</v>
      </c>
      <c r="J335" s="123" t="s">
        <v>2524</v>
      </c>
      <c r="K335" s="123" t="s">
        <v>4286</v>
      </c>
      <c r="L335" s="123" t="s">
        <v>2524</v>
      </c>
      <c r="M335" s="124">
        <v>1427</v>
      </c>
      <c r="N335" s="123"/>
      <c r="O335" s="123"/>
    </row>
    <row r="336" spans="1:15" ht="16" x14ac:dyDescent="0.45">
      <c r="A336" s="123" t="s">
        <v>4287</v>
      </c>
      <c r="B336" s="123" t="s">
        <v>4287</v>
      </c>
      <c r="C336" s="123" t="s">
        <v>5846</v>
      </c>
      <c r="D336" s="123" t="s">
        <v>185</v>
      </c>
      <c r="E336" s="123" t="s">
        <v>2524</v>
      </c>
      <c r="F336" s="123" t="s">
        <v>366</v>
      </c>
      <c r="G336" s="123" t="s">
        <v>2524</v>
      </c>
      <c r="H336" s="123" t="s">
        <v>2524</v>
      </c>
      <c r="I336" s="123" t="s">
        <v>2524</v>
      </c>
      <c r="J336" s="123" t="s">
        <v>2524</v>
      </c>
      <c r="K336" s="123" t="s">
        <v>4287</v>
      </c>
      <c r="L336" s="123" t="s">
        <v>2524</v>
      </c>
      <c r="M336" s="124">
        <v>1643</v>
      </c>
      <c r="N336" s="123"/>
      <c r="O336" s="123"/>
    </row>
    <row r="337" spans="1:15" ht="16" x14ac:dyDescent="0.45">
      <c r="A337" s="123" t="s">
        <v>48</v>
      </c>
      <c r="B337" s="123" t="s">
        <v>5847</v>
      </c>
      <c r="C337" s="123" t="s">
        <v>320</v>
      </c>
      <c r="D337" s="123" t="s">
        <v>185</v>
      </c>
      <c r="E337" s="123" t="s">
        <v>2524</v>
      </c>
      <c r="F337" s="123" t="s">
        <v>2798</v>
      </c>
      <c r="G337" s="123" t="s">
        <v>404</v>
      </c>
      <c r="H337" s="123" t="s">
        <v>8852</v>
      </c>
      <c r="I337" s="123" t="s">
        <v>8852</v>
      </c>
      <c r="J337" s="123" t="s">
        <v>1781</v>
      </c>
      <c r="K337" s="123" t="s">
        <v>48</v>
      </c>
      <c r="L337" s="123" t="s">
        <v>2524</v>
      </c>
      <c r="M337" s="124">
        <v>1618</v>
      </c>
      <c r="N337" s="123"/>
      <c r="O337" s="123"/>
    </row>
    <row r="338" spans="1:15" ht="16" x14ac:dyDescent="0.45">
      <c r="A338" s="123" t="s">
        <v>115</v>
      </c>
      <c r="B338" s="123" t="s">
        <v>5848</v>
      </c>
      <c r="C338" s="123" t="s">
        <v>319</v>
      </c>
      <c r="D338" s="123" t="s">
        <v>185</v>
      </c>
      <c r="E338" s="123" t="s">
        <v>2524</v>
      </c>
      <c r="F338" s="123" t="s">
        <v>2798</v>
      </c>
      <c r="G338" s="123" t="s">
        <v>404</v>
      </c>
      <c r="H338" s="123" t="s">
        <v>8852</v>
      </c>
      <c r="I338" s="123" t="s">
        <v>8852</v>
      </c>
      <c r="J338" s="123" t="s">
        <v>1782</v>
      </c>
      <c r="K338" s="123" t="s">
        <v>115</v>
      </c>
      <c r="L338" s="123" t="s">
        <v>2524</v>
      </c>
      <c r="M338" s="124">
        <v>26692</v>
      </c>
      <c r="N338" s="123"/>
      <c r="O338" s="123"/>
    </row>
    <row r="339" spans="1:15" ht="16" x14ac:dyDescent="0.45">
      <c r="A339" s="123" t="s">
        <v>1413</v>
      </c>
      <c r="B339" s="123" t="s">
        <v>5849</v>
      </c>
      <c r="C339" s="123" t="s">
        <v>1380</v>
      </c>
      <c r="D339" s="123" t="s">
        <v>185</v>
      </c>
      <c r="E339" s="123" t="s">
        <v>2524</v>
      </c>
      <c r="F339" s="123" t="s">
        <v>2798</v>
      </c>
      <c r="G339" s="123" t="s">
        <v>2524</v>
      </c>
      <c r="H339" s="123" t="s">
        <v>8852</v>
      </c>
      <c r="I339" s="123" t="s">
        <v>8852</v>
      </c>
      <c r="J339" s="123" t="s">
        <v>1829</v>
      </c>
      <c r="K339" s="123" t="s">
        <v>47</v>
      </c>
      <c r="L339" s="123" t="s">
        <v>2524</v>
      </c>
      <c r="M339" s="124">
        <v>1621</v>
      </c>
      <c r="N339" s="123"/>
      <c r="O339" s="123"/>
    </row>
    <row r="340" spans="1:15" ht="16" x14ac:dyDescent="0.45">
      <c r="A340" s="123" t="s">
        <v>4288</v>
      </c>
      <c r="B340" s="123" t="s">
        <v>4288</v>
      </c>
      <c r="C340" s="123" t="s">
        <v>5850</v>
      </c>
      <c r="D340" s="123" t="s">
        <v>185</v>
      </c>
      <c r="E340" s="123" t="s">
        <v>2524</v>
      </c>
      <c r="F340" s="123" t="s">
        <v>366</v>
      </c>
      <c r="G340" s="123" t="s">
        <v>2524</v>
      </c>
      <c r="H340" s="123" t="s">
        <v>2524</v>
      </c>
      <c r="I340" s="123" t="s">
        <v>2524</v>
      </c>
      <c r="J340" s="123" t="s">
        <v>2524</v>
      </c>
      <c r="K340" s="123" t="s">
        <v>4288</v>
      </c>
      <c r="L340" s="123" t="s">
        <v>2524</v>
      </c>
      <c r="M340" s="124">
        <v>6441</v>
      </c>
      <c r="N340" s="123"/>
      <c r="O340" s="123"/>
    </row>
    <row r="341" spans="1:15" ht="16" x14ac:dyDescent="0.45">
      <c r="A341" s="123" t="s">
        <v>33</v>
      </c>
      <c r="B341" s="123" t="s">
        <v>33</v>
      </c>
      <c r="C341" s="123" t="s">
        <v>5851</v>
      </c>
      <c r="D341" s="123" t="s">
        <v>185</v>
      </c>
      <c r="E341" s="123" t="s">
        <v>2524</v>
      </c>
      <c r="F341" s="123" t="s">
        <v>2798</v>
      </c>
      <c r="G341" s="123" t="s">
        <v>5852</v>
      </c>
      <c r="H341" s="123" t="s">
        <v>2524</v>
      </c>
      <c r="I341" s="123" t="s">
        <v>2524</v>
      </c>
      <c r="J341" s="123" t="s">
        <v>1762</v>
      </c>
      <c r="K341" s="123" t="s">
        <v>33</v>
      </c>
      <c r="L341" s="123" t="s">
        <v>2524</v>
      </c>
      <c r="M341" s="124">
        <v>264</v>
      </c>
      <c r="N341" s="123"/>
      <c r="O341" s="123"/>
    </row>
    <row r="342" spans="1:15" ht="16" x14ac:dyDescent="0.45">
      <c r="A342" s="123" t="s">
        <v>34</v>
      </c>
      <c r="B342" s="123" t="s">
        <v>34</v>
      </c>
      <c r="C342" s="123" t="s">
        <v>5853</v>
      </c>
      <c r="D342" s="123" t="s">
        <v>185</v>
      </c>
      <c r="E342" s="123" t="s">
        <v>2524</v>
      </c>
      <c r="F342" s="123" t="s">
        <v>2798</v>
      </c>
      <c r="G342" s="123" t="s">
        <v>5852</v>
      </c>
      <c r="H342" s="123" t="s">
        <v>2524</v>
      </c>
      <c r="I342" s="123" t="s">
        <v>2524</v>
      </c>
      <c r="J342" s="123" t="s">
        <v>1763</v>
      </c>
      <c r="K342" s="123" t="s">
        <v>34</v>
      </c>
      <c r="L342" s="123" t="s">
        <v>2524</v>
      </c>
      <c r="M342" s="124">
        <v>267</v>
      </c>
      <c r="N342" s="123"/>
      <c r="O342" s="123"/>
    </row>
    <row r="343" spans="1:15" ht="16" x14ac:dyDescent="0.45">
      <c r="A343" s="123" t="s">
        <v>4289</v>
      </c>
      <c r="B343" s="123" t="s">
        <v>5854</v>
      </c>
      <c r="C343" s="123" t="s">
        <v>5855</v>
      </c>
      <c r="D343" s="123" t="s">
        <v>1357</v>
      </c>
      <c r="E343" s="123" t="s">
        <v>2524</v>
      </c>
      <c r="F343" s="123" t="s">
        <v>366</v>
      </c>
      <c r="G343" s="123" t="s">
        <v>2524</v>
      </c>
      <c r="H343" s="123" t="s">
        <v>2524</v>
      </c>
      <c r="I343" s="123" t="s">
        <v>2524</v>
      </c>
      <c r="J343" s="123" t="s">
        <v>2524</v>
      </c>
      <c r="K343" s="123" t="s">
        <v>4289</v>
      </c>
      <c r="L343" s="123" t="s">
        <v>2524</v>
      </c>
      <c r="M343" s="124">
        <v>153678</v>
      </c>
      <c r="N343" s="123"/>
      <c r="O343" s="123"/>
    </row>
    <row r="344" spans="1:15" ht="16" x14ac:dyDescent="0.45">
      <c r="A344" s="123" t="s">
        <v>2156</v>
      </c>
      <c r="B344" s="123" t="s">
        <v>2156</v>
      </c>
      <c r="C344" s="123" t="s">
        <v>5856</v>
      </c>
      <c r="D344" s="123" t="s">
        <v>185</v>
      </c>
      <c r="E344" s="123" t="s">
        <v>2524</v>
      </c>
      <c r="F344" s="123" t="s">
        <v>2798</v>
      </c>
      <c r="G344" s="123" t="s">
        <v>5449</v>
      </c>
      <c r="H344" s="123" t="s">
        <v>8851</v>
      </c>
      <c r="I344" s="123" t="s">
        <v>2524</v>
      </c>
      <c r="J344" s="123" t="s">
        <v>3121</v>
      </c>
      <c r="K344" s="123" t="s">
        <v>2156</v>
      </c>
      <c r="L344" s="123" t="s">
        <v>2524</v>
      </c>
      <c r="M344" s="124">
        <v>280276</v>
      </c>
      <c r="N344" s="123"/>
      <c r="O344" s="123"/>
    </row>
    <row r="345" spans="1:15" ht="16" x14ac:dyDescent="0.45">
      <c r="A345" s="123" t="s">
        <v>3118</v>
      </c>
      <c r="B345" s="123" t="s">
        <v>5857</v>
      </c>
      <c r="C345" s="123" t="s">
        <v>3119</v>
      </c>
      <c r="D345" s="123" t="s">
        <v>185</v>
      </c>
      <c r="E345" s="123" t="s">
        <v>2524</v>
      </c>
      <c r="F345" s="123" t="s">
        <v>2798</v>
      </c>
      <c r="G345" s="123" t="s">
        <v>5449</v>
      </c>
      <c r="H345" s="123" t="s">
        <v>2524</v>
      </c>
      <c r="I345" s="123" t="s">
        <v>2524</v>
      </c>
      <c r="J345" s="123" t="s">
        <v>3120</v>
      </c>
      <c r="K345" s="123" t="s">
        <v>3118</v>
      </c>
      <c r="L345" s="123" t="s">
        <v>2524</v>
      </c>
      <c r="M345" s="124">
        <v>280280</v>
      </c>
      <c r="N345" s="123"/>
      <c r="O345" s="123"/>
    </row>
    <row r="346" spans="1:15" ht="16" x14ac:dyDescent="0.45">
      <c r="A346" s="123" t="s">
        <v>4291</v>
      </c>
      <c r="B346" s="123" t="s">
        <v>5858</v>
      </c>
      <c r="C346" s="123" t="s">
        <v>5859</v>
      </c>
      <c r="D346" s="123" t="s">
        <v>185</v>
      </c>
      <c r="E346" s="123" t="s">
        <v>2524</v>
      </c>
      <c r="F346" s="123" t="s">
        <v>366</v>
      </c>
      <c r="G346" s="123" t="s">
        <v>2524</v>
      </c>
      <c r="H346" s="123" t="s">
        <v>2524</v>
      </c>
      <c r="I346" s="123" t="s">
        <v>2524</v>
      </c>
      <c r="J346" s="123" t="s">
        <v>2524</v>
      </c>
      <c r="K346" s="123" t="s">
        <v>4291</v>
      </c>
      <c r="L346" s="123" t="s">
        <v>2524</v>
      </c>
      <c r="M346" s="124">
        <v>146817</v>
      </c>
      <c r="N346" s="123"/>
      <c r="O346" s="123"/>
    </row>
    <row r="347" spans="1:15" ht="16" x14ac:dyDescent="0.45">
      <c r="A347" s="123" t="s">
        <v>4292</v>
      </c>
      <c r="B347" s="123" t="s">
        <v>5860</v>
      </c>
      <c r="C347" s="123" t="s">
        <v>2524</v>
      </c>
      <c r="D347" s="123" t="s">
        <v>185</v>
      </c>
      <c r="E347" s="123" t="s">
        <v>2524</v>
      </c>
      <c r="F347" s="123" t="s">
        <v>366</v>
      </c>
      <c r="G347" s="123" t="s">
        <v>2524</v>
      </c>
      <c r="H347" s="123" t="s">
        <v>2524</v>
      </c>
      <c r="I347" s="123" t="s">
        <v>2524</v>
      </c>
      <c r="J347" s="123" t="s">
        <v>2524</v>
      </c>
      <c r="K347" s="123" t="s">
        <v>4292</v>
      </c>
      <c r="L347" s="123" t="s">
        <v>2524</v>
      </c>
      <c r="M347" s="124">
        <v>90218</v>
      </c>
      <c r="N347" s="123"/>
      <c r="O347" s="123"/>
    </row>
    <row r="348" spans="1:15" ht="16" x14ac:dyDescent="0.45">
      <c r="A348" s="123" t="s">
        <v>8653</v>
      </c>
      <c r="B348" s="123" t="s">
        <v>8734</v>
      </c>
      <c r="C348" s="123" t="s">
        <v>8735</v>
      </c>
      <c r="D348" s="123" t="s">
        <v>185</v>
      </c>
      <c r="E348" s="123" t="s">
        <v>2524</v>
      </c>
      <c r="F348" s="123" t="s">
        <v>2798</v>
      </c>
      <c r="G348" s="123" t="s">
        <v>2524</v>
      </c>
      <c r="H348" s="123" t="s">
        <v>2524</v>
      </c>
      <c r="I348" s="123" t="s">
        <v>2524</v>
      </c>
      <c r="J348" s="123" t="s">
        <v>8654</v>
      </c>
      <c r="K348" s="123" t="s">
        <v>8653</v>
      </c>
      <c r="L348" s="123" t="s">
        <v>2524</v>
      </c>
      <c r="M348" s="124">
        <v>7931494</v>
      </c>
      <c r="N348" s="123"/>
      <c r="O348" s="123"/>
    </row>
    <row r="349" spans="1:15" ht="16" x14ac:dyDescent="0.45">
      <c r="A349" s="123" t="s">
        <v>4293</v>
      </c>
      <c r="B349" s="123" t="s">
        <v>5861</v>
      </c>
      <c r="C349" s="123" t="s">
        <v>5862</v>
      </c>
      <c r="D349" s="123" t="s">
        <v>185</v>
      </c>
      <c r="E349" s="123" t="s">
        <v>2524</v>
      </c>
      <c r="F349" s="123" t="s">
        <v>2798</v>
      </c>
      <c r="G349" s="123" t="s">
        <v>2524</v>
      </c>
      <c r="H349" s="123" t="s">
        <v>2524</v>
      </c>
      <c r="I349" s="123" t="s">
        <v>2524</v>
      </c>
      <c r="J349" s="123" t="s">
        <v>1870</v>
      </c>
      <c r="K349" s="123" t="s">
        <v>4293</v>
      </c>
      <c r="L349" s="123" t="s">
        <v>2524</v>
      </c>
      <c r="M349" s="124">
        <v>3099537</v>
      </c>
      <c r="N349" s="123"/>
      <c r="O349" s="123"/>
    </row>
    <row r="350" spans="1:15" ht="16" x14ac:dyDescent="0.45">
      <c r="A350" s="123" t="s">
        <v>4294</v>
      </c>
      <c r="B350" s="123" t="s">
        <v>5863</v>
      </c>
      <c r="C350" s="123" t="s">
        <v>5864</v>
      </c>
      <c r="D350" s="123" t="s">
        <v>185</v>
      </c>
      <c r="E350" s="123" t="s">
        <v>2524</v>
      </c>
      <c r="F350" s="123" t="s">
        <v>2798</v>
      </c>
      <c r="G350" s="123" t="s">
        <v>2524</v>
      </c>
      <c r="H350" s="123" t="s">
        <v>2524</v>
      </c>
      <c r="I350" s="123" t="s">
        <v>2524</v>
      </c>
      <c r="J350" s="123" t="s">
        <v>1871</v>
      </c>
      <c r="K350" s="123" t="s">
        <v>4294</v>
      </c>
      <c r="L350" s="123" t="s">
        <v>2524</v>
      </c>
      <c r="M350" s="124">
        <v>3099547</v>
      </c>
      <c r="N350" s="123"/>
      <c r="O350" s="123"/>
    </row>
    <row r="351" spans="1:15" ht="16" x14ac:dyDescent="0.45">
      <c r="A351" s="123" t="s">
        <v>4295</v>
      </c>
      <c r="B351" s="123" t="s">
        <v>4295</v>
      </c>
      <c r="C351" s="123" t="s">
        <v>5865</v>
      </c>
      <c r="D351" s="123" t="s">
        <v>1246</v>
      </c>
      <c r="E351" s="123"/>
      <c r="F351" s="123" t="s">
        <v>366</v>
      </c>
      <c r="G351" s="123" t="s">
        <v>2524</v>
      </c>
      <c r="H351" s="123" t="s">
        <v>2524</v>
      </c>
      <c r="I351" s="123" t="s">
        <v>2524</v>
      </c>
      <c r="J351" s="123" t="s">
        <v>2524</v>
      </c>
      <c r="K351" s="123" t="s">
        <v>4295</v>
      </c>
      <c r="L351" s="123" t="s">
        <v>2524</v>
      </c>
      <c r="M351" s="124">
        <v>4140</v>
      </c>
      <c r="N351" s="123"/>
      <c r="O351" s="123"/>
    </row>
    <row r="352" spans="1:15" ht="16" x14ac:dyDescent="0.45">
      <c r="A352" s="123" t="s">
        <v>4296</v>
      </c>
      <c r="B352" s="123" t="s">
        <v>5866</v>
      </c>
      <c r="C352" s="123" t="s">
        <v>2524</v>
      </c>
      <c r="D352" s="123" t="s">
        <v>185</v>
      </c>
      <c r="E352" s="123" t="s">
        <v>2524</v>
      </c>
      <c r="F352" s="123" t="s">
        <v>366</v>
      </c>
      <c r="G352" s="123" t="s">
        <v>2524</v>
      </c>
      <c r="H352" s="123" t="s">
        <v>2524</v>
      </c>
      <c r="I352" s="123" t="s">
        <v>2524</v>
      </c>
      <c r="J352" s="123" t="s">
        <v>2524</v>
      </c>
      <c r="K352" s="123" t="s">
        <v>4296</v>
      </c>
      <c r="L352" s="123" t="s">
        <v>2524</v>
      </c>
      <c r="M352" s="124">
        <v>90316</v>
      </c>
      <c r="N352" s="123"/>
      <c r="O352" s="123"/>
    </row>
    <row r="353" spans="1:15" ht="16" x14ac:dyDescent="0.45">
      <c r="A353" s="123" t="s">
        <v>8655</v>
      </c>
      <c r="B353" s="123" t="s">
        <v>8736</v>
      </c>
      <c r="C353" s="123" t="s">
        <v>8737</v>
      </c>
      <c r="D353" s="123" t="s">
        <v>185</v>
      </c>
      <c r="E353" s="123" t="s">
        <v>2524</v>
      </c>
      <c r="F353" s="123" t="s">
        <v>2798</v>
      </c>
      <c r="G353" s="123" t="s">
        <v>2524</v>
      </c>
      <c r="H353" s="123" t="s">
        <v>2524</v>
      </c>
      <c r="I353" s="123" t="s">
        <v>2524</v>
      </c>
      <c r="J353" s="123" t="s">
        <v>8656</v>
      </c>
      <c r="K353" s="123" t="s">
        <v>8655</v>
      </c>
      <c r="L353" s="123" t="s">
        <v>2524</v>
      </c>
      <c r="M353" s="124">
        <v>7931484</v>
      </c>
      <c r="N353" s="123"/>
      <c r="O353" s="123"/>
    </row>
    <row r="354" spans="1:15" ht="16" x14ac:dyDescent="0.45">
      <c r="A354" s="123" t="s">
        <v>4297</v>
      </c>
      <c r="B354" s="123" t="s">
        <v>5867</v>
      </c>
      <c r="C354" s="123" t="s">
        <v>5868</v>
      </c>
      <c r="D354" s="123" t="s">
        <v>185</v>
      </c>
      <c r="E354" s="123" t="s">
        <v>2524</v>
      </c>
      <c r="F354" s="123" t="s">
        <v>2798</v>
      </c>
      <c r="G354" s="123" t="s">
        <v>2524</v>
      </c>
      <c r="H354" s="123" t="s">
        <v>2524</v>
      </c>
      <c r="I354" s="123" t="s">
        <v>2524</v>
      </c>
      <c r="J354" s="123" t="s">
        <v>1868</v>
      </c>
      <c r="K354" s="123" t="s">
        <v>4297</v>
      </c>
      <c r="L354" s="123" t="s">
        <v>2524</v>
      </c>
      <c r="M354" s="124">
        <v>3099527</v>
      </c>
      <c r="N354" s="123"/>
      <c r="O354" s="123"/>
    </row>
    <row r="355" spans="1:15" ht="16" x14ac:dyDescent="0.45">
      <c r="A355" s="123" t="s">
        <v>4298</v>
      </c>
      <c r="B355" s="123" t="s">
        <v>5869</v>
      </c>
      <c r="C355" s="123" t="s">
        <v>5870</v>
      </c>
      <c r="D355" s="123" t="s">
        <v>185</v>
      </c>
      <c r="E355" s="123" t="s">
        <v>2524</v>
      </c>
      <c r="F355" s="123" t="s">
        <v>2798</v>
      </c>
      <c r="G355" s="123" t="s">
        <v>2524</v>
      </c>
      <c r="H355" s="123" t="s">
        <v>2524</v>
      </c>
      <c r="I355" s="123" t="s">
        <v>2524</v>
      </c>
      <c r="J355" s="123" t="s">
        <v>1869</v>
      </c>
      <c r="K355" s="123" t="s">
        <v>4298</v>
      </c>
      <c r="L355" s="123" t="s">
        <v>2524</v>
      </c>
      <c r="M355" s="124">
        <v>3099532</v>
      </c>
      <c r="N355" s="123"/>
      <c r="O355" s="123"/>
    </row>
    <row r="356" spans="1:15" ht="16" x14ac:dyDescent="0.45">
      <c r="A356" s="123" t="s">
        <v>4299</v>
      </c>
      <c r="B356" s="123" t="s">
        <v>5871</v>
      </c>
      <c r="C356" s="123" t="s">
        <v>5872</v>
      </c>
      <c r="D356" s="123" t="s">
        <v>185</v>
      </c>
      <c r="E356" s="123" t="s">
        <v>2524</v>
      </c>
      <c r="F356" s="123" t="s">
        <v>366</v>
      </c>
      <c r="G356" s="123" t="s">
        <v>2524</v>
      </c>
      <c r="H356" s="123" t="s">
        <v>2524</v>
      </c>
      <c r="I356" s="123" t="s">
        <v>2524</v>
      </c>
      <c r="J356" s="123" t="s">
        <v>2524</v>
      </c>
      <c r="K356" s="123" t="s">
        <v>4299</v>
      </c>
      <c r="L356" s="123" t="s">
        <v>2524</v>
      </c>
      <c r="M356" s="124">
        <v>1542</v>
      </c>
      <c r="N356" s="123"/>
      <c r="O356" s="123"/>
    </row>
    <row r="357" spans="1:15" ht="16" x14ac:dyDescent="0.45">
      <c r="A357" s="123" t="s">
        <v>4300</v>
      </c>
      <c r="B357" s="123" t="s">
        <v>5873</v>
      </c>
      <c r="C357" s="123" t="s">
        <v>5874</v>
      </c>
      <c r="D357" s="123" t="s">
        <v>185</v>
      </c>
      <c r="E357" s="123" t="s">
        <v>2524</v>
      </c>
      <c r="F357" s="123" t="s">
        <v>366</v>
      </c>
      <c r="G357" s="123" t="s">
        <v>2524</v>
      </c>
      <c r="H357" s="123" t="s">
        <v>2524</v>
      </c>
      <c r="I357" s="123" t="s">
        <v>2524</v>
      </c>
      <c r="J357" s="123" t="s">
        <v>2524</v>
      </c>
      <c r="K357" s="123" t="s">
        <v>4300</v>
      </c>
      <c r="L357" s="123" t="s">
        <v>2524</v>
      </c>
      <c r="M357" s="124">
        <v>1539</v>
      </c>
      <c r="N357" s="123"/>
      <c r="O357" s="123"/>
    </row>
    <row r="358" spans="1:15" ht="16" x14ac:dyDescent="0.45">
      <c r="A358" s="123" t="s">
        <v>4301</v>
      </c>
      <c r="B358" s="123" t="s">
        <v>4301</v>
      </c>
      <c r="C358" s="123" t="s">
        <v>5875</v>
      </c>
      <c r="D358" s="123" t="s">
        <v>185</v>
      </c>
      <c r="E358" s="123" t="s">
        <v>2524</v>
      </c>
      <c r="F358" s="123" t="s">
        <v>366</v>
      </c>
      <c r="G358" s="123" t="s">
        <v>2524</v>
      </c>
      <c r="H358" s="123" t="s">
        <v>2524</v>
      </c>
      <c r="I358" s="123" t="s">
        <v>2524</v>
      </c>
      <c r="J358" s="123" t="s">
        <v>2524</v>
      </c>
      <c r="K358" s="123" t="s">
        <v>4301</v>
      </c>
      <c r="L358" s="123" t="s">
        <v>2524</v>
      </c>
      <c r="M358" s="124">
        <v>6454</v>
      </c>
      <c r="N358" s="123"/>
      <c r="O358" s="123"/>
    </row>
    <row r="359" spans="1:15" ht="16" x14ac:dyDescent="0.45">
      <c r="A359" s="123" t="s">
        <v>2906</v>
      </c>
      <c r="B359" s="123" t="s">
        <v>2810</v>
      </c>
      <c r="C359" s="123" t="s">
        <v>2900</v>
      </c>
      <c r="D359" s="123" t="s">
        <v>185</v>
      </c>
      <c r="E359" s="123" t="s">
        <v>2524</v>
      </c>
      <c r="F359" s="123" t="s">
        <v>2798</v>
      </c>
      <c r="G359" s="123" t="s">
        <v>2524</v>
      </c>
      <c r="H359" s="123" t="s">
        <v>2524</v>
      </c>
      <c r="I359" s="123" t="s">
        <v>2524</v>
      </c>
      <c r="J359" s="123" t="s">
        <v>2907</v>
      </c>
      <c r="K359" s="123" t="s">
        <v>2906</v>
      </c>
      <c r="L359" s="123" t="s">
        <v>2524</v>
      </c>
      <c r="M359" s="124">
        <v>5489</v>
      </c>
      <c r="N359" s="123"/>
      <c r="O359" s="123"/>
    </row>
    <row r="360" spans="1:15" ht="16" x14ac:dyDescent="0.45">
      <c r="A360" s="123" t="s">
        <v>4302</v>
      </c>
      <c r="B360" s="123" t="s">
        <v>5876</v>
      </c>
      <c r="C360" s="123" t="s">
        <v>5876</v>
      </c>
      <c r="D360" s="123" t="s">
        <v>1357</v>
      </c>
      <c r="E360" s="123" t="s">
        <v>2524</v>
      </c>
      <c r="F360" s="123" t="s">
        <v>366</v>
      </c>
      <c r="G360" s="123" t="s">
        <v>102</v>
      </c>
      <c r="H360" s="123" t="s">
        <v>2524</v>
      </c>
      <c r="I360" s="123" t="s">
        <v>2524</v>
      </c>
      <c r="J360" s="123" t="s">
        <v>2524</v>
      </c>
      <c r="K360" s="123" t="s">
        <v>4302</v>
      </c>
      <c r="L360" s="123" t="s">
        <v>2524</v>
      </c>
      <c r="M360" s="124">
        <v>199610</v>
      </c>
      <c r="N360" s="123"/>
      <c r="O360" s="123"/>
    </row>
    <row r="361" spans="1:15" ht="16" x14ac:dyDescent="0.45">
      <c r="A361" s="123" t="s">
        <v>2899</v>
      </c>
      <c r="B361" s="123" t="s">
        <v>2800</v>
      </c>
      <c r="C361" s="123" t="s">
        <v>2900</v>
      </c>
      <c r="D361" s="123" t="s">
        <v>185</v>
      </c>
      <c r="E361" s="123" t="s">
        <v>2524</v>
      </c>
      <c r="F361" s="123" t="s">
        <v>2798</v>
      </c>
      <c r="G361" s="123" t="s">
        <v>2524</v>
      </c>
      <c r="H361" s="123" t="s">
        <v>2524</v>
      </c>
      <c r="I361" s="123" t="s">
        <v>2524</v>
      </c>
      <c r="J361" s="123" t="s">
        <v>2901</v>
      </c>
      <c r="K361" s="123" t="s">
        <v>2899</v>
      </c>
      <c r="L361" s="123" t="s">
        <v>2524</v>
      </c>
      <c r="M361" s="124">
        <v>5477</v>
      </c>
      <c r="N361" s="123"/>
      <c r="O361" s="123"/>
    </row>
    <row r="362" spans="1:15" ht="16" x14ac:dyDescent="0.45">
      <c r="A362" s="123" t="s">
        <v>2904</v>
      </c>
      <c r="B362" s="123" t="s">
        <v>5877</v>
      </c>
      <c r="C362" s="123" t="s">
        <v>2900</v>
      </c>
      <c r="D362" s="123" t="s">
        <v>185</v>
      </c>
      <c r="E362" s="123" t="s">
        <v>2524</v>
      </c>
      <c r="F362" s="123" t="s">
        <v>2798</v>
      </c>
      <c r="G362" s="123" t="s">
        <v>2524</v>
      </c>
      <c r="H362" s="123" t="s">
        <v>2524</v>
      </c>
      <c r="I362" s="123" t="s">
        <v>2524</v>
      </c>
      <c r="J362" s="123" t="s">
        <v>2905</v>
      </c>
      <c r="K362" s="123" t="s">
        <v>2904</v>
      </c>
      <c r="L362" s="123" t="s">
        <v>2524</v>
      </c>
      <c r="M362" s="124">
        <v>5484</v>
      </c>
      <c r="N362" s="123"/>
      <c r="O362" s="123"/>
    </row>
    <row r="363" spans="1:15" ht="16" x14ac:dyDescent="0.45">
      <c r="A363" s="123" t="s">
        <v>4303</v>
      </c>
      <c r="B363" s="123" t="s">
        <v>4303</v>
      </c>
      <c r="C363" s="123" t="s">
        <v>2524</v>
      </c>
      <c r="D363" s="123" t="s">
        <v>185</v>
      </c>
      <c r="E363" s="123" t="s">
        <v>2524</v>
      </c>
      <c r="F363" s="123" t="s">
        <v>366</v>
      </c>
      <c r="G363" s="123" t="s">
        <v>2524</v>
      </c>
      <c r="H363" s="123" t="s">
        <v>2524</v>
      </c>
      <c r="I363" s="123" t="s">
        <v>2524</v>
      </c>
      <c r="J363" s="123" t="s">
        <v>2524</v>
      </c>
      <c r="K363" s="123" t="s">
        <v>4303</v>
      </c>
      <c r="L363" s="123" t="s">
        <v>2524</v>
      </c>
      <c r="M363" s="124">
        <v>1512</v>
      </c>
      <c r="N363" s="123"/>
      <c r="O363" s="123"/>
    </row>
    <row r="364" spans="1:15" ht="16" x14ac:dyDescent="0.45">
      <c r="A364" s="123" t="s">
        <v>2816</v>
      </c>
      <c r="B364" s="123" t="s">
        <v>5878</v>
      </c>
      <c r="C364" s="123" t="s">
        <v>2817</v>
      </c>
      <c r="D364" s="123" t="s">
        <v>185</v>
      </c>
      <c r="E364" s="123" t="s">
        <v>2524</v>
      </c>
      <c r="F364" s="123" t="s">
        <v>2798</v>
      </c>
      <c r="G364" s="123" t="s">
        <v>2524</v>
      </c>
      <c r="H364" s="123" t="s">
        <v>2524</v>
      </c>
      <c r="I364" s="123" t="s">
        <v>2524</v>
      </c>
      <c r="J364" s="123" t="s">
        <v>2818</v>
      </c>
      <c r="K364" s="123" t="s">
        <v>2815</v>
      </c>
      <c r="L364" s="123" t="s">
        <v>2524</v>
      </c>
      <c r="M364" s="124">
        <v>1938</v>
      </c>
      <c r="N364" s="123"/>
      <c r="O364" s="123"/>
    </row>
    <row r="365" spans="1:15" ht="16" x14ac:dyDescent="0.45">
      <c r="A365" s="123" t="s">
        <v>4304</v>
      </c>
      <c r="B365" s="123" t="s">
        <v>4304</v>
      </c>
      <c r="C365" s="123" t="s">
        <v>5879</v>
      </c>
      <c r="D365" s="123" t="s">
        <v>185</v>
      </c>
      <c r="E365" s="123" t="s">
        <v>2524</v>
      </c>
      <c r="F365" s="123" t="s">
        <v>366</v>
      </c>
      <c r="G365" s="123" t="s">
        <v>2524</v>
      </c>
      <c r="H365" s="123" t="s">
        <v>2524</v>
      </c>
      <c r="I365" s="123" t="s">
        <v>2524</v>
      </c>
      <c r="J365" s="123" t="s">
        <v>2524</v>
      </c>
      <c r="K365" s="123" t="s">
        <v>5880</v>
      </c>
      <c r="L365" s="123" t="s">
        <v>2524</v>
      </c>
      <c r="M365" s="124">
        <v>1941</v>
      </c>
      <c r="N365" s="123"/>
      <c r="O365" s="123"/>
    </row>
    <row r="366" spans="1:15" ht="16" x14ac:dyDescent="0.45">
      <c r="A366" s="123" t="s">
        <v>4305</v>
      </c>
      <c r="B366" s="123" t="s">
        <v>4305</v>
      </c>
      <c r="C366" s="123" t="s">
        <v>5881</v>
      </c>
      <c r="D366" s="123" t="s">
        <v>185</v>
      </c>
      <c r="E366" s="123" t="s">
        <v>2524</v>
      </c>
      <c r="F366" s="123" t="s">
        <v>366</v>
      </c>
      <c r="G366" s="123" t="s">
        <v>2524</v>
      </c>
      <c r="H366" s="123" t="s">
        <v>2524</v>
      </c>
      <c r="I366" s="123" t="s">
        <v>2524</v>
      </c>
      <c r="J366" s="123" t="s">
        <v>2524</v>
      </c>
      <c r="K366" s="123" t="s">
        <v>4305</v>
      </c>
      <c r="L366" s="123" t="s">
        <v>2524</v>
      </c>
      <c r="M366" s="124">
        <v>5499</v>
      </c>
      <c r="N366" s="123"/>
      <c r="O366" s="123"/>
    </row>
    <row r="367" spans="1:15" ht="16" x14ac:dyDescent="0.45">
      <c r="A367" s="123" t="s">
        <v>2908</v>
      </c>
      <c r="B367" s="123" t="s">
        <v>2813</v>
      </c>
      <c r="C367" s="123" t="s">
        <v>2900</v>
      </c>
      <c r="D367" s="123" t="s">
        <v>185</v>
      </c>
      <c r="E367" s="123" t="s">
        <v>2524</v>
      </c>
      <c r="F367" s="123" t="s">
        <v>2798</v>
      </c>
      <c r="G367" s="123" t="s">
        <v>2524</v>
      </c>
      <c r="H367" s="123" t="s">
        <v>2524</v>
      </c>
      <c r="I367" s="123" t="s">
        <v>2524</v>
      </c>
      <c r="J367" s="123" t="s">
        <v>2909</v>
      </c>
      <c r="K367" s="123" t="s">
        <v>2908</v>
      </c>
      <c r="L367" s="123" t="s">
        <v>2524</v>
      </c>
      <c r="M367" s="124">
        <v>5494</v>
      </c>
      <c r="N367" s="123"/>
      <c r="O367" s="123"/>
    </row>
    <row r="368" spans="1:15" ht="16" x14ac:dyDescent="0.45">
      <c r="A368" s="123" t="s">
        <v>8177</v>
      </c>
      <c r="B368" s="123" t="s">
        <v>8177</v>
      </c>
      <c r="C368" s="123" t="s">
        <v>8307</v>
      </c>
      <c r="D368" s="123" t="s">
        <v>1357</v>
      </c>
      <c r="E368" s="123" t="s">
        <v>2524</v>
      </c>
      <c r="F368" s="123" t="s">
        <v>366</v>
      </c>
      <c r="G368" s="123" t="s">
        <v>2524</v>
      </c>
      <c r="H368" s="123" t="s">
        <v>2524</v>
      </c>
      <c r="I368" s="123" t="s">
        <v>2524</v>
      </c>
      <c r="J368" s="123" t="s">
        <v>8562</v>
      </c>
      <c r="K368" s="123" t="s">
        <v>8177</v>
      </c>
      <c r="L368" s="123" t="s">
        <v>2524</v>
      </c>
      <c r="M368" s="124">
        <v>7530293</v>
      </c>
      <c r="N368" s="123"/>
      <c r="O368" s="123"/>
    </row>
    <row r="369" spans="1:15" ht="16" x14ac:dyDescent="0.45">
      <c r="A369" s="123" t="s">
        <v>4306</v>
      </c>
      <c r="B369" s="123" t="s">
        <v>5882</v>
      </c>
      <c r="C369" s="123" t="s">
        <v>5882</v>
      </c>
      <c r="D369" s="123" t="s">
        <v>1357</v>
      </c>
      <c r="E369" s="123" t="s">
        <v>2524</v>
      </c>
      <c r="F369" s="123" t="s">
        <v>366</v>
      </c>
      <c r="G369" s="123" t="s">
        <v>102</v>
      </c>
      <c r="H369" s="123" t="s">
        <v>2524</v>
      </c>
      <c r="I369" s="123" t="s">
        <v>2524</v>
      </c>
      <c r="J369" s="123" t="s">
        <v>2524</v>
      </c>
      <c r="K369" s="123" t="s">
        <v>4306</v>
      </c>
      <c r="L369" s="123" t="s">
        <v>2524</v>
      </c>
      <c r="M369" s="124">
        <v>199604</v>
      </c>
      <c r="N369" s="123"/>
      <c r="O369" s="123"/>
    </row>
    <row r="370" spans="1:15" ht="16" x14ac:dyDescent="0.45">
      <c r="A370" s="123" t="s">
        <v>8158</v>
      </c>
      <c r="B370" s="123" t="s">
        <v>8158</v>
      </c>
      <c r="C370" s="123" t="s">
        <v>8308</v>
      </c>
      <c r="D370" s="123" t="s">
        <v>1357</v>
      </c>
      <c r="E370" s="123" t="s">
        <v>2524</v>
      </c>
      <c r="F370" s="123" t="s">
        <v>366</v>
      </c>
      <c r="G370" s="123" t="s">
        <v>102</v>
      </c>
      <c r="H370" s="123" t="s">
        <v>2524</v>
      </c>
      <c r="I370" s="123" t="s">
        <v>2524</v>
      </c>
      <c r="J370" s="123" t="s">
        <v>8164</v>
      </c>
      <c r="K370" s="123" t="s">
        <v>8158</v>
      </c>
      <c r="L370" s="123" t="s">
        <v>2524</v>
      </c>
      <c r="M370" s="124">
        <v>7356935</v>
      </c>
      <c r="N370" s="123"/>
      <c r="O370" s="123"/>
    </row>
    <row r="371" spans="1:15" ht="16" x14ac:dyDescent="0.45">
      <c r="A371" s="123" t="s">
        <v>2216</v>
      </c>
      <c r="B371" s="123" t="s">
        <v>5883</v>
      </c>
      <c r="C371" s="123" t="s">
        <v>5884</v>
      </c>
      <c r="D371" s="123" t="s">
        <v>185</v>
      </c>
      <c r="E371" s="123" t="s">
        <v>2524</v>
      </c>
      <c r="F371" s="123" t="s">
        <v>2798</v>
      </c>
      <c r="G371" s="123" t="s">
        <v>2524</v>
      </c>
      <c r="H371" s="123" t="s">
        <v>2524</v>
      </c>
      <c r="I371" s="123" t="s">
        <v>2524</v>
      </c>
      <c r="J371" s="123" t="s">
        <v>2524</v>
      </c>
      <c r="K371" s="123" t="s">
        <v>5885</v>
      </c>
      <c r="L371" s="123" t="s">
        <v>2524</v>
      </c>
      <c r="M371" s="124">
        <v>90881</v>
      </c>
      <c r="N371" s="123"/>
      <c r="O371" s="123"/>
    </row>
    <row r="372" spans="1:15" ht="16" x14ac:dyDescent="0.45">
      <c r="A372" s="123" t="s">
        <v>8159</v>
      </c>
      <c r="B372" s="123" t="s">
        <v>8159</v>
      </c>
      <c r="C372" s="123" t="s">
        <v>8309</v>
      </c>
      <c r="D372" s="123" t="s">
        <v>1357</v>
      </c>
      <c r="E372" s="123" t="s">
        <v>2524</v>
      </c>
      <c r="F372" s="123" t="s">
        <v>366</v>
      </c>
      <c r="G372" s="123" t="s">
        <v>102</v>
      </c>
      <c r="H372" s="123" t="s">
        <v>2524</v>
      </c>
      <c r="I372" s="123" t="s">
        <v>2524</v>
      </c>
      <c r="J372" s="123" t="s">
        <v>8165</v>
      </c>
      <c r="K372" s="123" t="s">
        <v>8159</v>
      </c>
      <c r="L372" s="123" t="s">
        <v>2524</v>
      </c>
      <c r="M372" s="124">
        <v>7356997</v>
      </c>
      <c r="N372" s="123"/>
      <c r="O372" s="123"/>
    </row>
    <row r="373" spans="1:15" ht="16" x14ac:dyDescent="0.45">
      <c r="A373" s="123" t="s">
        <v>8160</v>
      </c>
      <c r="B373" s="123" t="s">
        <v>8160</v>
      </c>
      <c r="C373" s="123" t="s">
        <v>8310</v>
      </c>
      <c r="D373" s="123" t="s">
        <v>1357</v>
      </c>
      <c r="E373" s="123" t="s">
        <v>2524</v>
      </c>
      <c r="F373" s="123" t="s">
        <v>366</v>
      </c>
      <c r="G373" s="123" t="s">
        <v>102</v>
      </c>
      <c r="H373" s="123" t="s">
        <v>2524</v>
      </c>
      <c r="I373" s="123" t="s">
        <v>2524</v>
      </c>
      <c r="J373" s="123" t="s">
        <v>8166</v>
      </c>
      <c r="K373" s="123" t="s">
        <v>8160</v>
      </c>
      <c r="L373" s="123" t="s">
        <v>2524</v>
      </c>
      <c r="M373" s="124">
        <v>7357067</v>
      </c>
      <c r="N373" s="123"/>
      <c r="O373" s="123"/>
    </row>
    <row r="374" spans="1:15" ht="16" x14ac:dyDescent="0.45">
      <c r="A374" s="123" t="s">
        <v>8161</v>
      </c>
      <c r="B374" s="123" t="s">
        <v>8311</v>
      </c>
      <c r="C374" s="123" t="s">
        <v>8312</v>
      </c>
      <c r="D374" s="123" t="s">
        <v>1357</v>
      </c>
      <c r="E374" s="123" t="s">
        <v>2524</v>
      </c>
      <c r="F374" s="123" t="s">
        <v>366</v>
      </c>
      <c r="G374" s="123" t="s">
        <v>102</v>
      </c>
      <c r="H374" s="123" t="s">
        <v>2524</v>
      </c>
      <c r="I374" s="123" t="s">
        <v>2524</v>
      </c>
      <c r="J374" s="123" t="s">
        <v>8167</v>
      </c>
      <c r="K374" s="123" t="s">
        <v>8161</v>
      </c>
      <c r="L374" s="123" t="s">
        <v>2524</v>
      </c>
      <c r="M374" s="124">
        <v>7357121</v>
      </c>
      <c r="N374" s="123"/>
      <c r="O374" s="123"/>
    </row>
    <row r="375" spans="1:15" ht="16" x14ac:dyDescent="0.45">
      <c r="A375" s="123" t="s">
        <v>2167</v>
      </c>
      <c r="B375" s="123" t="s">
        <v>5886</v>
      </c>
      <c r="C375" s="123" t="s">
        <v>3205</v>
      </c>
      <c r="D375" s="123" t="s">
        <v>185</v>
      </c>
      <c r="E375" s="123"/>
      <c r="F375" s="123" t="s">
        <v>2798</v>
      </c>
      <c r="G375" s="123" t="s">
        <v>404</v>
      </c>
      <c r="H375" s="123" t="s">
        <v>8852</v>
      </c>
      <c r="I375" s="123" t="s">
        <v>2524</v>
      </c>
      <c r="J375" s="123" t="s">
        <v>3206</v>
      </c>
      <c r="K375" s="123" t="s">
        <v>3204</v>
      </c>
      <c r="L375" s="123" t="s">
        <v>2524</v>
      </c>
      <c r="M375" s="124">
        <v>4257</v>
      </c>
      <c r="N375" s="123"/>
      <c r="O375" s="123"/>
    </row>
    <row r="376" spans="1:15" ht="16" x14ac:dyDescent="0.45">
      <c r="A376" s="123" t="s">
        <v>4309</v>
      </c>
      <c r="B376" s="123" t="s">
        <v>4309</v>
      </c>
      <c r="C376" s="123" t="s">
        <v>5887</v>
      </c>
      <c r="D376" s="123" t="s">
        <v>1357</v>
      </c>
      <c r="E376" s="123" t="s">
        <v>2524</v>
      </c>
      <c r="F376" s="123" t="s">
        <v>366</v>
      </c>
      <c r="G376" s="123" t="s">
        <v>2524</v>
      </c>
      <c r="H376" s="123" t="s">
        <v>2524</v>
      </c>
      <c r="I376" s="123" t="s">
        <v>2524</v>
      </c>
      <c r="J376" s="123" t="s">
        <v>2524</v>
      </c>
      <c r="K376" s="123" t="s">
        <v>5888</v>
      </c>
      <c r="L376" s="123" t="s">
        <v>2524</v>
      </c>
      <c r="M376" s="124">
        <v>4263</v>
      </c>
      <c r="N376" s="123"/>
      <c r="O376" s="123"/>
    </row>
    <row r="377" spans="1:15" ht="16" x14ac:dyDescent="0.45">
      <c r="A377" s="123" t="s">
        <v>4310</v>
      </c>
      <c r="B377" s="123" t="s">
        <v>4310</v>
      </c>
      <c r="C377" s="123" t="s">
        <v>5889</v>
      </c>
      <c r="D377" s="123" t="s">
        <v>1357</v>
      </c>
      <c r="E377" s="123" t="s">
        <v>2524</v>
      </c>
      <c r="F377" s="123" t="s">
        <v>366</v>
      </c>
      <c r="G377" s="123" t="s">
        <v>2524</v>
      </c>
      <c r="H377" s="123" t="s">
        <v>2524</v>
      </c>
      <c r="I377" s="123" t="s">
        <v>2524</v>
      </c>
      <c r="J377" s="123" t="s">
        <v>2524</v>
      </c>
      <c r="K377" s="123" t="s">
        <v>4310</v>
      </c>
      <c r="L377" s="123" t="s">
        <v>2524</v>
      </c>
      <c r="M377" s="124">
        <v>3432690</v>
      </c>
      <c r="N377" s="123"/>
      <c r="O377" s="123"/>
    </row>
    <row r="378" spans="1:15" ht="16" x14ac:dyDescent="0.45">
      <c r="A378" s="123" t="s">
        <v>4311</v>
      </c>
      <c r="B378" s="123" t="s">
        <v>4311</v>
      </c>
      <c r="C378" s="123" t="s">
        <v>5890</v>
      </c>
      <c r="D378" s="123" t="s">
        <v>1357</v>
      </c>
      <c r="E378" s="123" t="s">
        <v>2524</v>
      </c>
      <c r="F378" s="123" t="s">
        <v>366</v>
      </c>
      <c r="G378" s="123" t="s">
        <v>2524</v>
      </c>
      <c r="H378" s="123" t="s">
        <v>2524</v>
      </c>
      <c r="I378" s="123" t="s">
        <v>2524</v>
      </c>
      <c r="J378" s="123" t="s">
        <v>2524</v>
      </c>
      <c r="K378" s="123" t="s">
        <v>4311</v>
      </c>
      <c r="L378" s="123" t="s">
        <v>2524</v>
      </c>
      <c r="M378" s="124">
        <v>3432909</v>
      </c>
      <c r="N378" s="123"/>
      <c r="O378" s="123"/>
    </row>
    <row r="379" spans="1:15" ht="16" x14ac:dyDescent="0.45">
      <c r="A379" s="123" t="s">
        <v>4312</v>
      </c>
      <c r="B379" s="123" t="s">
        <v>4312</v>
      </c>
      <c r="C379" s="123" t="s">
        <v>5891</v>
      </c>
      <c r="D379" s="123" t="s">
        <v>1357</v>
      </c>
      <c r="E379" s="123" t="s">
        <v>2524</v>
      </c>
      <c r="F379" s="123" t="s">
        <v>366</v>
      </c>
      <c r="G379" s="123" t="s">
        <v>2524</v>
      </c>
      <c r="H379" s="123" t="s">
        <v>2524</v>
      </c>
      <c r="I379" s="123" t="s">
        <v>2524</v>
      </c>
      <c r="J379" s="123" t="s">
        <v>2524</v>
      </c>
      <c r="K379" s="123" t="s">
        <v>4312</v>
      </c>
      <c r="L379" s="123" t="s">
        <v>2524</v>
      </c>
      <c r="M379" s="124">
        <v>3426429</v>
      </c>
      <c r="N379" s="123"/>
      <c r="O379" s="123"/>
    </row>
    <row r="380" spans="1:15" ht="16" x14ac:dyDescent="0.45">
      <c r="A380" s="123" t="s">
        <v>4313</v>
      </c>
      <c r="B380" s="123" t="s">
        <v>5892</v>
      </c>
      <c r="C380" s="123" t="s">
        <v>5893</v>
      </c>
      <c r="D380" s="123" t="s">
        <v>185</v>
      </c>
      <c r="E380" s="123" t="s">
        <v>2524</v>
      </c>
      <c r="F380" s="123" t="s">
        <v>366</v>
      </c>
      <c r="G380" s="123" t="s">
        <v>2524</v>
      </c>
      <c r="H380" s="123" t="s">
        <v>2524</v>
      </c>
      <c r="I380" s="123" t="s">
        <v>2524</v>
      </c>
      <c r="J380" s="123" t="s">
        <v>2524</v>
      </c>
      <c r="K380" s="123" t="s">
        <v>4313</v>
      </c>
      <c r="L380" s="123" t="s">
        <v>2524</v>
      </c>
      <c r="M380" s="124">
        <v>90571</v>
      </c>
      <c r="N380" s="123"/>
      <c r="O380" s="123"/>
    </row>
    <row r="381" spans="1:15" ht="16" x14ac:dyDescent="0.45">
      <c r="A381" s="123" t="s">
        <v>101</v>
      </c>
      <c r="B381" s="123" t="s">
        <v>101</v>
      </c>
      <c r="C381" s="123" t="s">
        <v>172</v>
      </c>
      <c r="D381" s="123" t="s">
        <v>185</v>
      </c>
      <c r="E381" s="123" t="s">
        <v>2524</v>
      </c>
      <c r="F381" s="123" t="s">
        <v>2798</v>
      </c>
      <c r="G381" s="123" t="s">
        <v>102</v>
      </c>
      <c r="H381" s="123" t="s">
        <v>8852</v>
      </c>
      <c r="I381" s="123" t="s">
        <v>8852</v>
      </c>
      <c r="J381" s="123" t="s">
        <v>1994</v>
      </c>
      <c r="K381" s="123" t="s">
        <v>101</v>
      </c>
      <c r="L381" s="123" t="s">
        <v>2524</v>
      </c>
      <c r="M381" s="124">
        <v>144</v>
      </c>
      <c r="N381" s="123"/>
      <c r="O381" s="123"/>
    </row>
    <row r="382" spans="1:15" ht="16" x14ac:dyDescent="0.45">
      <c r="A382" s="123" t="s">
        <v>5894</v>
      </c>
      <c r="B382" s="123" t="s">
        <v>5894</v>
      </c>
      <c r="C382" s="123" t="s">
        <v>5895</v>
      </c>
      <c r="D382" s="123" t="s">
        <v>1357</v>
      </c>
      <c r="E382" s="123" t="s">
        <v>2524</v>
      </c>
      <c r="F382" s="123" t="s">
        <v>366</v>
      </c>
      <c r="G382" s="123" t="s">
        <v>2524</v>
      </c>
      <c r="H382" s="123" t="s">
        <v>2524</v>
      </c>
      <c r="I382" s="123" t="s">
        <v>2524</v>
      </c>
      <c r="J382" s="123" t="s">
        <v>2524</v>
      </c>
      <c r="K382" s="123" t="s">
        <v>5894</v>
      </c>
      <c r="L382" s="123" t="s">
        <v>2524</v>
      </c>
      <c r="M382" s="124">
        <v>3225081</v>
      </c>
      <c r="N382" s="123"/>
      <c r="O382" s="123"/>
    </row>
    <row r="383" spans="1:15" ht="16" x14ac:dyDescent="0.45">
      <c r="A383" s="123" t="s">
        <v>4314</v>
      </c>
      <c r="B383" s="123" t="s">
        <v>4314</v>
      </c>
      <c r="C383" s="123" t="s">
        <v>5896</v>
      </c>
      <c r="D383" s="123" t="s">
        <v>1357</v>
      </c>
      <c r="E383" s="123" t="s">
        <v>2524</v>
      </c>
      <c r="F383" s="123" t="s">
        <v>366</v>
      </c>
      <c r="G383" s="123" t="s">
        <v>2524</v>
      </c>
      <c r="H383" s="123" t="s">
        <v>2524</v>
      </c>
      <c r="I383" s="123" t="s">
        <v>2524</v>
      </c>
      <c r="J383" s="123" t="s">
        <v>2524</v>
      </c>
      <c r="K383" s="123" t="s">
        <v>4314</v>
      </c>
      <c r="L383" s="123" t="s">
        <v>2524</v>
      </c>
      <c r="M383" s="124">
        <v>3225028</v>
      </c>
      <c r="N383" s="123"/>
      <c r="O383" s="123"/>
    </row>
    <row r="384" spans="1:15" ht="16" x14ac:dyDescent="0.45">
      <c r="A384" s="123" t="s">
        <v>4315</v>
      </c>
      <c r="B384" s="123" t="s">
        <v>4315</v>
      </c>
      <c r="C384" s="123" t="s">
        <v>5897</v>
      </c>
      <c r="D384" s="123" t="s">
        <v>1357</v>
      </c>
      <c r="E384" s="123" t="s">
        <v>2524</v>
      </c>
      <c r="F384" s="123" t="s">
        <v>366</v>
      </c>
      <c r="G384" s="123" t="s">
        <v>2524</v>
      </c>
      <c r="H384" s="123" t="s">
        <v>2524</v>
      </c>
      <c r="I384" s="123" t="s">
        <v>2524</v>
      </c>
      <c r="J384" s="123" t="s">
        <v>2524</v>
      </c>
      <c r="K384" s="123" t="s">
        <v>4315</v>
      </c>
      <c r="L384" s="123" t="s">
        <v>2524</v>
      </c>
      <c r="M384" s="124">
        <v>3225076</v>
      </c>
      <c r="N384" s="123"/>
      <c r="O384" s="123"/>
    </row>
    <row r="385" spans="1:15" ht="16" x14ac:dyDescent="0.45">
      <c r="A385" s="123" t="s">
        <v>4316</v>
      </c>
      <c r="B385" s="123" t="s">
        <v>4316</v>
      </c>
      <c r="C385" s="123" t="s">
        <v>5898</v>
      </c>
      <c r="D385" s="123" t="s">
        <v>1357</v>
      </c>
      <c r="E385" s="123" t="s">
        <v>2524</v>
      </c>
      <c r="F385" s="123" t="s">
        <v>366</v>
      </c>
      <c r="G385" s="123" t="s">
        <v>2524</v>
      </c>
      <c r="H385" s="123" t="s">
        <v>2524</v>
      </c>
      <c r="I385" s="123" t="s">
        <v>2524</v>
      </c>
      <c r="J385" s="123" t="s">
        <v>2524</v>
      </c>
      <c r="K385" s="123" t="s">
        <v>4316</v>
      </c>
      <c r="L385" s="123" t="s">
        <v>2524</v>
      </c>
      <c r="M385" s="124">
        <v>3225106</v>
      </c>
      <c r="N385" s="123"/>
      <c r="O385" s="123"/>
    </row>
    <row r="386" spans="1:15" ht="16" x14ac:dyDescent="0.45">
      <c r="A386" s="123" t="s">
        <v>4317</v>
      </c>
      <c r="B386" s="123" t="s">
        <v>4317</v>
      </c>
      <c r="C386" s="123" t="s">
        <v>5899</v>
      </c>
      <c r="D386" s="123" t="s">
        <v>1357</v>
      </c>
      <c r="E386" s="123" t="s">
        <v>2524</v>
      </c>
      <c r="F386" s="123" t="s">
        <v>366</v>
      </c>
      <c r="G386" s="123" t="s">
        <v>2524</v>
      </c>
      <c r="H386" s="123" t="s">
        <v>2524</v>
      </c>
      <c r="I386" s="123" t="s">
        <v>2524</v>
      </c>
      <c r="J386" s="123" t="s">
        <v>2524</v>
      </c>
      <c r="K386" s="123" t="s">
        <v>4317</v>
      </c>
      <c r="L386" s="123" t="s">
        <v>2524</v>
      </c>
      <c r="M386" s="124">
        <v>3426435</v>
      </c>
      <c r="N386" s="123"/>
      <c r="O386" s="123"/>
    </row>
    <row r="387" spans="1:15" ht="16" x14ac:dyDescent="0.45">
      <c r="A387" s="123" t="s">
        <v>4318</v>
      </c>
      <c r="B387" s="123" t="s">
        <v>4318</v>
      </c>
      <c r="C387" s="123" t="s">
        <v>5900</v>
      </c>
      <c r="D387" s="123" t="s">
        <v>1357</v>
      </c>
      <c r="E387" s="123" t="s">
        <v>2524</v>
      </c>
      <c r="F387" s="123" t="s">
        <v>366</v>
      </c>
      <c r="G387" s="123" t="s">
        <v>2524</v>
      </c>
      <c r="H387" s="123" t="s">
        <v>2524</v>
      </c>
      <c r="I387" s="123" t="s">
        <v>2524</v>
      </c>
      <c r="J387" s="123" t="s">
        <v>2524</v>
      </c>
      <c r="K387" s="123" t="s">
        <v>4318</v>
      </c>
      <c r="L387" s="123" t="s">
        <v>2524</v>
      </c>
      <c r="M387" s="124">
        <v>3426440</v>
      </c>
      <c r="N387" s="123"/>
      <c r="O387" s="123"/>
    </row>
    <row r="388" spans="1:15" ht="16" x14ac:dyDescent="0.45">
      <c r="A388" s="123" t="s">
        <v>4319</v>
      </c>
      <c r="B388" s="123" t="s">
        <v>5901</v>
      </c>
      <c r="C388" s="123" t="s">
        <v>5902</v>
      </c>
      <c r="D388" s="123" t="s">
        <v>185</v>
      </c>
      <c r="E388" s="123" t="s">
        <v>2524</v>
      </c>
      <c r="F388" s="123" t="s">
        <v>366</v>
      </c>
      <c r="G388" s="123" t="s">
        <v>2524</v>
      </c>
      <c r="H388" s="123" t="s">
        <v>2524</v>
      </c>
      <c r="I388" s="123" t="s">
        <v>2524</v>
      </c>
      <c r="J388" s="123" t="s">
        <v>2524</v>
      </c>
      <c r="K388" s="123" t="s">
        <v>4319</v>
      </c>
      <c r="L388" s="123" t="s">
        <v>2524</v>
      </c>
      <c r="M388" s="124">
        <v>90580</v>
      </c>
      <c r="N388" s="123"/>
      <c r="O388" s="123"/>
    </row>
    <row r="389" spans="1:15" ht="16" x14ac:dyDescent="0.45">
      <c r="A389" s="123" t="s">
        <v>4320</v>
      </c>
      <c r="B389" s="123" t="s">
        <v>4320</v>
      </c>
      <c r="C389" s="123" t="s">
        <v>5903</v>
      </c>
      <c r="D389" s="123" t="s">
        <v>1357</v>
      </c>
      <c r="E389" s="123" t="s">
        <v>2524</v>
      </c>
      <c r="F389" s="123" t="s">
        <v>366</v>
      </c>
      <c r="G389" s="123" t="s">
        <v>2524</v>
      </c>
      <c r="H389" s="123" t="s">
        <v>2524</v>
      </c>
      <c r="I389" s="123" t="s">
        <v>2524</v>
      </c>
      <c r="J389" s="123" t="s">
        <v>2524</v>
      </c>
      <c r="K389" s="123" t="s">
        <v>4320</v>
      </c>
      <c r="L389" s="123" t="s">
        <v>2524</v>
      </c>
      <c r="M389" s="124">
        <v>3426446</v>
      </c>
      <c r="N389" s="123"/>
      <c r="O389" s="123"/>
    </row>
    <row r="390" spans="1:15" ht="16" x14ac:dyDescent="0.45">
      <c r="A390" s="123" t="s">
        <v>4321</v>
      </c>
      <c r="B390" s="123" t="s">
        <v>4321</v>
      </c>
      <c r="C390" s="123" t="s">
        <v>5904</v>
      </c>
      <c r="D390" s="123" t="s">
        <v>1357</v>
      </c>
      <c r="E390" s="123" t="s">
        <v>2524</v>
      </c>
      <c r="F390" s="123" t="s">
        <v>366</v>
      </c>
      <c r="G390" s="123" t="s">
        <v>2524</v>
      </c>
      <c r="H390" s="123" t="s">
        <v>2524</v>
      </c>
      <c r="I390" s="123" t="s">
        <v>2524</v>
      </c>
      <c r="J390" s="123" t="s">
        <v>2524</v>
      </c>
      <c r="K390" s="123" t="s">
        <v>4321</v>
      </c>
      <c r="L390" s="123" t="s">
        <v>2524</v>
      </c>
      <c r="M390" s="124">
        <v>3426452</v>
      </c>
      <c r="N390" s="123"/>
      <c r="O390" s="123"/>
    </row>
    <row r="391" spans="1:15" ht="16" x14ac:dyDescent="0.45">
      <c r="A391" s="123" t="s">
        <v>4322</v>
      </c>
      <c r="B391" s="123" t="s">
        <v>5905</v>
      </c>
      <c r="C391" s="123" t="s">
        <v>5906</v>
      </c>
      <c r="D391" s="123" t="s">
        <v>185</v>
      </c>
      <c r="E391" s="123" t="s">
        <v>2524</v>
      </c>
      <c r="F391" s="123" t="s">
        <v>366</v>
      </c>
      <c r="G391" s="123" t="s">
        <v>2524</v>
      </c>
      <c r="H391" s="123" t="s">
        <v>2524</v>
      </c>
      <c r="I391" s="123" t="s">
        <v>2524</v>
      </c>
      <c r="J391" s="123" t="s">
        <v>2524</v>
      </c>
      <c r="K391" s="123" t="s">
        <v>4322</v>
      </c>
      <c r="L391" s="123" t="s">
        <v>2524</v>
      </c>
      <c r="M391" s="124">
        <v>90589</v>
      </c>
      <c r="N391" s="123"/>
      <c r="O391" s="123"/>
    </row>
    <row r="392" spans="1:15" ht="16" x14ac:dyDescent="0.45">
      <c r="A392" s="123" t="s">
        <v>4323</v>
      </c>
      <c r="B392" s="123" t="s">
        <v>4323</v>
      </c>
      <c r="C392" s="123" t="s">
        <v>5907</v>
      </c>
      <c r="D392" s="123" t="s">
        <v>1357</v>
      </c>
      <c r="E392" s="123" t="s">
        <v>2524</v>
      </c>
      <c r="F392" s="123" t="s">
        <v>366</v>
      </c>
      <c r="G392" s="123" t="s">
        <v>2524</v>
      </c>
      <c r="H392" s="123" t="s">
        <v>2524</v>
      </c>
      <c r="I392" s="123" t="s">
        <v>2524</v>
      </c>
      <c r="J392" s="123" t="s">
        <v>2524</v>
      </c>
      <c r="K392" s="123" t="s">
        <v>4323</v>
      </c>
      <c r="L392" s="123" t="s">
        <v>2524</v>
      </c>
      <c r="M392" s="124">
        <v>3426460</v>
      </c>
      <c r="N392" s="123"/>
      <c r="O392" s="123"/>
    </row>
    <row r="393" spans="1:15" ht="16" x14ac:dyDescent="0.45">
      <c r="A393" s="123" t="s">
        <v>4324</v>
      </c>
      <c r="B393" s="123" t="s">
        <v>4324</v>
      </c>
      <c r="C393" s="123" t="s">
        <v>5908</v>
      </c>
      <c r="D393" s="123" t="s">
        <v>1357</v>
      </c>
      <c r="E393" s="123" t="s">
        <v>2524</v>
      </c>
      <c r="F393" s="123" t="s">
        <v>366</v>
      </c>
      <c r="G393" s="123" t="s">
        <v>2524</v>
      </c>
      <c r="H393" s="123" t="s">
        <v>2524</v>
      </c>
      <c r="I393" s="123" t="s">
        <v>2524</v>
      </c>
      <c r="J393" s="123" t="s">
        <v>2524</v>
      </c>
      <c r="K393" s="123" t="s">
        <v>4324</v>
      </c>
      <c r="L393" s="123" t="s">
        <v>2524</v>
      </c>
      <c r="M393" s="124">
        <v>3426467</v>
      </c>
      <c r="N393" s="123"/>
      <c r="O393" s="123"/>
    </row>
    <row r="394" spans="1:15" ht="16" x14ac:dyDescent="0.45">
      <c r="A394" s="123" t="s">
        <v>100</v>
      </c>
      <c r="B394" s="123" t="s">
        <v>810</v>
      </c>
      <c r="C394" s="123" t="s">
        <v>165</v>
      </c>
      <c r="D394" s="123" t="s">
        <v>185</v>
      </c>
      <c r="E394" s="123" t="s">
        <v>2524</v>
      </c>
      <c r="F394" s="123" t="s">
        <v>2798</v>
      </c>
      <c r="G394" s="123" t="s">
        <v>102</v>
      </c>
      <c r="H394" s="123" t="s">
        <v>2524</v>
      </c>
      <c r="I394" s="123" t="s">
        <v>2524</v>
      </c>
      <c r="J394" s="123" t="s">
        <v>2524</v>
      </c>
      <c r="K394" s="123" t="s">
        <v>100</v>
      </c>
      <c r="L394" s="123" t="s">
        <v>2524</v>
      </c>
      <c r="M394" s="124">
        <v>1789954</v>
      </c>
      <c r="N394" s="123"/>
      <c r="O394" s="123"/>
    </row>
    <row r="395" spans="1:15" ht="16" x14ac:dyDescent="0.45">
      <c r="A395" s="123" t="s">
        <v>4325</v>
      </c>
      <c r="B395" s="123" t="s">
        <v>4325</v>
      </c>
      <c r="C395" s="123" t="s">
        <v>5909</v>
      </c>
      <c r="D395" s="123" t="s">
        <v>1357</v>
      </c>
      <c r="E395" s="123" t="s">
        <v>2524</v>
      </c>
      <c r="F395" s="123" t="s">
        <v>366</v>
      </c>
      <c r="G395" s="123" t="s">
        <v>2524</v>
      </c>
      <c r="H395" s="123" t="s">
        <v>2524</v>
      </c>
      <c r="I395" s="123" t="s">
        <v>2524</v>
      </c>
      <c r="J395" s="123" t="s">
        <v>2524</v>
      </c>
      <c r="K395" s="123" t="s">
        <v>4325</v>
      </c>
      <c r="L395" s="123" t="s">
        <v>2524</v>
      </c>
      <c r="M395" s="124">
        <v>3225090</v>
      </c>
      <c r="N395" s="123"/>
      <c r="O395" s="123"/>
    </row>
    <row r="396" spans="1:15" ht="16" x14ac:dyDescent="0.45">
      <c r="A396" s="123" t="s">
        <v>4326</v>
      </c>
      <c r="B396" s="123" t="s">
        <v>4326</v>
      </c>
      <c r="C396" s="123" t="s">
        <v>5910</v>
      </c>
      <c r="D396" s="123" t="s">
        <v>1357</v>
      </c>
      <c r="E396" s="123" t="s">
        <v>2524</v>
      </c>
      <c r="F396" s="123" t="s">
        <v>366</v>
      </c>
      <c r="G396" s="123" t="s">
        <v>2524</v>
      </c>
      <c r="H396" s="123" t="s">
        <v>2524</v>
      </c>
      <c r="I396" s="123" t="s">
        <v>2524</v>
      </c>
      <c r="J396" s="123" t="s">
        <v>2524</v>
      </c>
      <c r="K396" s="123" t="s">
        <v>4326</v>
      </c>
      <c r="L396" s="123" t="s">
        <v>2524</v>
      </c>
      <c r="M396" s="124">
        <v>3432973</v>
      </c>
      <c r="N396" s="123"/>
      <c r="O396" s="123"/>
    </row>
    <row r="397" spans="1:15" ht="16" x14ac:dyDescent="0.45">
      <c r="A397" s="123" t="s">
        <v>4327</v>
      </c>
      <c r="B397" s="123" t="s">
        <v>4327</v>
      </c>
      <c r="C397" s="123" t="s">
        <v>5911</v>
      </c>
      <c r="D397" s="123" t="s">
        <v>1357</v>
      </c>
      <c r="E397" s="123" t="s">
        <v>2524</v>
      </c>
      <c r="F397" s="123" t="s">
        <v>366</v>
      </c>
      <c r="G397" s="123" t="s">
        <v>2524</v>
      </c>
      <c r="H397" s="123" t="s">
        <v>2524</v>
      </c>
      <c r="I397" s="123" t="s">
        <v>2524</v>
      </c>
      <c r="J397" s="123" t="s">
        <v>2524</v>
      </c>
      <c r="K397" s="123" t="s">
        <v>4327</v>
      </c>
      <c r="L397" s="123" t="s">
        <v>2524</v>
      </c>
      <c r="M397" s="124">
        <v>3433009</v>
      </c>
      <c r="N397" s="123"/>
      <c r="O397" s="123"/>
    </row>
    <row r="398" spans="1:15" ht="16" x14ac:dyDescent="0.45">
      <c r="A398" s="123" t="s">
        <v>2213</v>
      </c>
      <c r="B398" s="123" t="s">
        <v>2213</v>
      </c>
      <c r="C398" s="123" t="s">
        <v>2213</v>
      </c>
      <c r="D398" s="123" t="s">
        <v>1357</v>
      </c>
      <c r="E398" s="123" t="s">
        <v>2524</v>
      </c>
      <c r="F398" s="123" t="s">
        <v>366</v>
      </c>
      <c r="G398" s="123" t="s">
        <v>2524</v>
      </c>
      <c r="H398" s="123" t="s">
        <v>2524</v>
      </c>
      <c r="I398" s="123" t="s">
        <v>2524</v>
      </c>
      <c r="J398" s="123" t="s">
        <v>3435</v>
      </c>
      <c r="K398" s="123" t="s">
        <v>2213</v>
      </c>
      <c r="L398" s="123" t="s">
        <v>2524</v>
      </c>
      <c r="M398" s="124">
        <v>177771</v>
      </c>
      <c r="N398" s="123"/>
      <c r="O398" s="123"/>
    </row>
    <row r="399" spans="1:15" ht="16" x14ac:dyDescent="0.45">
      <c r="A399" s="123" t="s">
        <v>4329</v>
      </c>
      <c r="B399" s="123" t="s">
        <v>4329</v>
      </c>
      <c r="C399" s="123" t="s">
        <v>5912</v>
      </c>
      <c r="D399" s="123" t="s">
        <v>1357</v>
      </c>
      <c r="E399" s="123" t="s">
        <v>2524</v>
      </c>
      <c r="F399" s="123" t="s">
        <v>366</v>
      </c>
      <c r="G399" s="123" t="s">
        <v>2524</v>
      </c>
      <c r="H399" s="123" t="s">
        <v>2524</v>
      </c>
      <c r="I399" s="123" t="s">
        <v>2524</v>
      </c>
      <c r="J399" s="123" t="s">
        <v>2524</v>
      </c>
      <c r="K399" s="123" t="s">
        <v>4329</v>
      </c>
      <c r="L399" s="123" t="s">
        <v>2524</v>
      </c>
      <c r="M399" s="124">
        <v>3426042</v>
      </c>
      <c r="N399" s="123"/>
      <c r="O399" s="123"/>
    </row>
    <row r="400" spans="1:15" ht="16" x14ac:dyDescent="0.45">
      <c r="A400" s="123" t="s">
        <v>4330</v>
      </c>
      <c r="B400" s="123" t="s">
        <v>4330</v>
      </c>
      <c r="C400" s="123" t="s">
        <v>5913</v>
      </c>
      <c r="D400" s="123" t="s">
        <v>1357</v>
      </c>
      <c r="E400" s="123" t="s">
        <v>2524</v>
      </c>
      <c r="F400" s="123" t="s">
        <v>366</v>
      </c>
      <c r="G400" s="123" t="s">
        <v>2524</v>
      </c>
      <c r="H400" s="123" t="s">
        <v>2524</v>
      </c>
      <c r="I400" s="123" t="s">
        <v>2524</v>
      </c>
      <c r="J400" s="123" t="s">
        <v>2524</v>
      </c>
      <c r="K400" s="123" t="s">
        <v>4330</v>
      </c>
      <c r="L400" s="123" t="s">
        <v>2524</v>
      </c>
      <c r="M400" s="124">
        <v>3426047</v>
      </c>
      <c r="N400" s="123"/>
      <c r="O400" s="123"/>
    </row>
    <row r="401" spans="1:15" ht="16" x14ac:dyDescent="0.45">
      <c r="A401" s="123" t="s">
        <v>4331</v>
      </c>
      <c r="B401" s="123" t="s">
        <v>4331</v>
      </c>
      <c r="C401" s="123" t="s">
        <v>5914</v>
      </c>
      <c r="D401" s="123" t="s">
        <v>1357</v>
      </c>
      <c r="E401" s="123" t="s">
        <v>2524</v>
      </c>
      <c r="F401" s="123" t="s">
        <v>366</v>
      </c>
      <c r="G401" s="123" t="s">
        <v>2524</v>
      </c>
      <c r="H401" s="123" t="s">
        <v>2524</v>
      </c>
      <c r="I401" s="123" t="s">
        <v>2524</v>
      </c>
      <c r="J401" s="123" t="s">
        <v>2524</v>
      </c>
      <c r="K401" s="123" t="s">
        <v>4331</v>
      </c>
      <c r="L401" s="123" t="s">
        <v>2524</v>
      </c>
      <c r="M401" s="124">
        <v>3426052</v>
      </c>
      <c r="N401" s="123"/>
      <c r="O401" s="123"/>
    </row>
    <row r="402" spans="1:15" ht="16" x14ac:dyDescent="0.45">
      <c r="A402" s="123" t="s">
        <v>4332</v>
      </c>
      <c r="B402" s="123" t="s">
        <v>4332</v>
      </c>
      <c r="C402" s="123" t="s">
        <v>5915</v>
      </c>
      <c r="D402" s="123" t="s">
        <v>1357</v>
      </c>
      <c r="E402" s="123" t="s">
        <v>2524</v>
      </c>
      <c r="F402" s="123" t="s">
        <v>366</v>
      </c>
      <c r="G402" s="123" t="s">
        <v>2524</v>
      </c>
      <c r="H402" s="123" t="s">
        <v>2524</v>
      </c>
      <c r="I402" s="123" t="s">
        <v>2524</v>
      </c>
      <c r="J402" s="123" t="s">
        <v>2524</v>
      </c>
      <c r="K402" s="123" t="s">
        <v>4332</v>
      </c>
      <c r="L402" s="123" t="s">
        <v>2524</v>
      </c>
      <c r="M402" s="124">
        <v>3426058</v>
      </c>
      <c r="N402" s="123"/>
      <c r="O402" s="123"/>
    </row>
    <row r="403" spans="1:15" ht="16" x14ac:dyDescent="0.45">
      <c r="A403" s="123" t="s">
        <v>4333</v>
      </c>
      <c r="B403" s="123" t="s">
        <v>4333</v>
      </c>
      <c r="C403" s="123" t="s">
        <v>5916</v>
      </c>
      <c r="D403" s="123" t="s">
        <v>1357</v>
      </c>
      <c r="E403" s="123" t="s">
        <v>2524</v>
      </c>
      <c r="F403" s="123" t="s">
        <v>366</v>
      </c>
      <c r="G403" s="123" t="s">
        <v>2524</v>
      </c>
      <c r="H403" s="123" t="s">
        <v>2524</v>
      </c>
      <c r="I403" s="123" t="s">
        <v>2524</v>
      </c>
      <c r="J403" s="123" t="s">
        <v>2524</v>
      </c>
      <c r="K403" s="123" t="s">
        <v>4333</v>
      </c>
      <c r="L403" s="123" t="s">
        <v>2524</v>
      </c>
      <c r="M403" s="124">
        <v>3426063</v>
      </c>
      <c r="N403" s="123"/>
      <c r="O403" s="123"/>
    </row>
    <row r="404" spans="1:15" ht="16" x14ac:dyDescent="0.45">
      <c r="A404" s="123" t="s">
        <v>4334</v>
      </c>
      <c r="B404" s="123" t="s">
        <v>4334</v>
      </c>
      <c r="C404" s="123" t="s">
        <v>5917</v>
      </c>
      <c r="D404" s="123" t="s">
        <v>1357</v>
      </c>
      <c r="E404" s="123" t="s">
        <v>2524</v>
      </c>
      <c r="F404" s="123" t="s">
        <v>366</v>
      </c>
      <c r="G404" s="123" t="s">
        <v>2524</v>
      </c>
      <c r="H404" s="123" t="s">
        <v>2524</v>
      </c>
      <c r="I404" s="123" t="s">
        <v>2524</v>
      </c>
      <c r="J404" s="123" t="s">
        <v>2524</v>
      </c>
      <c r="K404" s="123" t="s">
        <v>4334</v>
      </c>
      <c r="L404" s="123" t="s">
        <v>2524</v>
      </c>
      <c r="M404" s="124">
        <v>3426068</v>
      </c>
      <c r="N404" s="123"/>
      <c r="O404" s="123"/>
    </row>
    <row r="405" spans="1:15" ht="16" x14ac:dyDescent="0.45">
      <c r="A405" s="123" t="s">
        <v>4335</v>
      </c>
      <c r="B405" s="123" t="s">
        <v>4335</v>
      </c>
      <c r="C405" s="123" t="s">
        <v>5918</v>
      </c>
      <c r="D405" s="123" t="s">
        <v>1357</v>
      </c>
      <c r="E405" s="123" t="s">
        <v>2524</v>
      </c>
      <c r="F405" s="123" t="s">
        <v>366</v>
      </c>
      <c r="G405" s="123" t="s">
        <v>2524</v>
      </c>
      <c r="H405" s="123" t="s">
        <v>2524</v>
      </c>
      <c r="I405" s="123" t="s">
        <v>2524</v>
      </c>
      <c r="J405" s="123" t="s">
        <v>2524</v>
      </c>
      <c r="K405" s="123" t="s">
        <v>4335</v>
      </c>
      <c r="L405" s="123" t="s">
        <v>2524</v>
      </c>
      <c r="M405" s="124">
        <v>3426074</v>
      </c>
      <c r="N405" s="123"/>
      <c r="O405" s="123"/>
    </row>
    <row r="406" spans="1:15" ht="16" x14ac:dyDescent="0.45">
      <c r="A406" s="123" t="s">
        <v>4336</v>
      </c>
      <c r="B406" s="123" t="s">
        <v>4336</v>
      </c>
      <c r="C406" s="123" t="s">
        <v>5919</v>
      </c>
      <c r="D406" s="123" t="s">
        <v>1357</v>
      </c>
      <c r="E406" s="123" t="s">
        <v>2524</v>
      </c>
      <c r="F406" s="123" t="s">
        <v>366</v>
      </c>
      <c r="G406" s="123" t="s">
        <v>2524</v>
      </c>
      <c r="H406" s="123" t="s">
        <v>2524</v>
      </c>
      <c r="I406" s="123" t="s">
        <v>2524</v>
      </c>
      <c r="J406" s="123" t="s">
        <v>2524</v>
      </c>
      <c r="K406" s="123" t="s">
        <v>4336</v>
      </c>
      <c r="L406" s="123" t="s">
        <v>2524</v>
      </c>
      <c r="M406" s="124">
        <v>3426079</v>
      </c>
      <c r="N406" s="123"/>
      <c r="O406" s="123"/>
    </row>
    <row r="407" spans="1:15" ht="16" x14ac:dyDescent="0.45">
      <c r="A407" s="123" t="s">
        <v>4337</v>
      </c>
      <c r="B407" s="123" t="s">
        <v>4337</v>
      </c>
      <c r="C407" s="123" t="s">
        <v>5920</v>
      </c>
      <c r="D407" s="123" t="s">
        <v>1357</v>
      </c>
      <c r="E407" s="123" t="s">
        <v>2524</v>
      </c>
      <c r="F407" s="123" t="s">
        <v>366</v>
      </c>
      <c r="G407" s="123" t="s">
        <v>2524</v>
      </c>
      <c r="H407" s="123" t="s">
        <v>2524</v>
      </c>
      <c r="I407" s="123" t="s">
        <v>2524</v>
      </c>
      <c r="J407" s="123" t="s">
        <v>2524</v>
      </c>
      <c r="K407" s="123" t="s">
        <v>4337</v>
      </c>
      <c r="L407" s="123" t="s">
        <v>2524</v>
      </c>
      <c r="M407" s="124">
        <v>3426084</v>
      </c>
      <c r="N407" s="123"/>
      <c r="O407" s="123"/>
    </row>
    <row r="408" spans="1:15" ht="16" x14ac:dyDescent="0.45">
      <c r="A408" s="123" t="s">
        <v>4338</v>
      </c>
      <c r="B408" s="123" t="s">
        <v>4338</v>
      </c>
      <c r="C408" s="123" t="s">
        <v>5921</v>
      </c>
      <c r="D408" s="123" t="s">
        <v>1357</v>
      </c>
      <c r="E408" s="123" t="s">
        <v>2524</v>
      </c>
      <c r="F408" s="123" t="s">
        <v>366</v>
      </c>
      <c r="G408" s="123" t="s">
        <v>2524</v>
      </c>
      <c r="H408" s="123" t="s">
        <v>2524</v>
      </c>
      <c r="I408" s="123" t="s">
        <v>2524</v>
      </c>
      <c r="J408" s="123" t="s">
        <v>2524</v>
      </c>
      <c r="K408" s="123" t="s">
        <v>4338</v>
      </c>
      <c r="L408" s="123" t="s">
        <v>2524</v>
      </c>
      <c r="M408" s="124">
        <v>3426089</v>
      </c>
      <c r="N408" s="123"/>
      <c r="O408" s="123"/>
    </row>
    <row r="409" spans="1:15" ht="16" x14ac:dyDescent="0.45">
      <c r="A409" s="123" t="s">
        <v>4339</v>
      </c>
      <c r="B409" s="123" t="s">
        <v>4339</v>
      </c>
      <c r="C409" s="123" t="s">
        <v>5922</v>
      </c>
      <c r="D409" s="123" t="s">
        <v>1357</v>
      </c>
      <c r="E409" s="123" t="s">
        <v>2524</v>
      </c>
      <c r="F409" s="123" t="s">
        <v>366</v>
      </c>
      <c r="G409" s="123" t="s">
        <v>2524</v>
      </c>
      <c r="H409" s="123" t="s">
        <v>2524</v>
      </c>
      <c r="I409" s="123" t="s">
        <v>2524</v>
      </c>
      <c r="J409" s="123" t="s">
        <v>2524</v>
      </c>
      <c r="K409" s="123" t="s">
        <v>4339</v>
      </c>
      <c r="L409" s="123" t="s">
        <v>2524</v>
      </c>
      <c r="M409" s="124">
        <v>3426096</v>
      </c>
      <c r="N409" s="123"/>
      <c r="O409" s="123"/>
    </row>
    <row r="410" spans="1:15" ht="16" x14ac:dyDescent="0.45">
      <c r="A410" s="123" t="s">
        <v>4340</v>
      </c>
      <c r="B410" s="123" t="s">
        <v>4340</v>
      </c>
      <c r="C410" s="123" t="s">
        <v>5923</v>
      </c>
      <c r="D410" s="123" t="s">
        <v>1357</v>
      </c>
      <c r="E410" s="123" t="s">
        <v>2524</v>
      </c>
      <c r="F410" s="123" t="s">
        <v>366</v>
      </c>
      <c r="G410" s="123" t="s">
        <v>2524</v>
      </c>
      <c r="H410" s="123" t="s">
        <v>2524</v>
      </c>
      <c r="I410" s="123" t="s">
        <v>2524</v>
      </c>
      <c r="J410" s="123" t="s">
        <v>2524</v>
      </c>
      <c r="K410" s="123" t="s">
        <v>4340</v>
      </c>
      <c r="L410" s="123" t="s">
        <v>2524</v>
      </c>
      <c r="M410" s="124">
        <v>3426101</v>
      </c>
      <c r="N410" s="123"/>
      <c r="O410" s="123"/>
    </row>
    <row r="411" spans="1:15" ht="16" x14ac:dyDescent="0.45">
      <c r="A411" s="123" t="s">
        <v>4341</v>
      </c>
      <c r="B411" s="123" t="s">
        <v>4341</v>
      </c>
      <c r="C411" s="123" t="s">
        <v>5924</v>
      </c>
      <c r="D411" s="123" t="s">
        <v>1357</v>
      </c>
      <c r="E411" s="123" t="s">
        <v>2524</v>
      </c>
      <c r="F411" s="123" t="s">
        <v>366</v>
      </c>
      <c r="G411" s="123" t="s">
        <v>2524</v>
      </c>
      <c r="H411" s="123" t="s">
        <v>2524</v>
      </c>
      <c r="I411" s="123" t="s">
        <v>2524</v>
      </c>
      <c r="J411" s="123" t="s">
        <v>2524</v>
      </c>
      <c r="K411" s="123" t="s">
        <v>4341</v>
      </c>
      <c r="L411" s="123" t="s">
        <v>2524</v>
      </c>
      <c r="M411" s="124">
        <v>3426107</v>
      </c>
      <c r="N411" s="123"/>
      <c r="O411" s="123"/>
    </row>
    <row r="412" spans="1:15" ht="16" x14ac:dyDescent="0.45">
      <c r="A412" s="123" t="s">
        <v>4342</v>
      </c>
      <c r="B412" s="123" t="s">
        <v>4342</v>
      </c>
      <c r="C412" s="123" t="s">
        <v>5925</v>
      </c>
      <c r="D412" s="123" t="s">
        <v>1357</v>
      </c>
      <c r="E412" s="123" t="s">
        <v>2524</v>
      </c>
      <c r="F412" s="123" t="s">
        <v>366</v>
      </c>
      <c r="G412" s="123" t="s">
        <v>2524</v>
      </c>
      <c r="H412" s="123" t="s">
        <v>2524</v>
      </c>
      <c r="I412" s="123" t="s">
        <v>2524</v>
      </c>
      <c r="J412" s="123" t="s">
        <v>2524</v>
      </c>
      <c r="K412" s="123" t="s">
        <v>4342</v>
      </c>
      <c r="L412" s="123" t="s">
        <v>2524</v>
      </c>
      <c r="M412" s="124">
        <v>3426112</v>
      </c>
      <c r="N412" s="123"/>
      <c r="O412" s="123"/>
    </row>
    <row r="413" spans="1:15" ht="16" x14ac:dyDescent="0.45">
      <c r="A413" s="123" t="s">
        <v>4343</v>
      </c>
      <c r="B413" s="123" t="s">
        <v>4343</v>
      </c>
      <c r="C413" s="123" t="s">
        <v>5926</v>
      </c>
      <c r="D413" s="123" t="s">
        <v>1357</v>
      </c>
      <c r="E413" s="123" t="s">
        <v>2524</v>
      </c>
      <c r="F413" s="123" t="s">
        <v>366</v>
      </c>
      <c r="G413" s="123" t="s">
        <v>2524</v>
      </c>
      <c r="H413" s="123" t="s">
        <v>2524</v>
      </c>
      <c r="I413" s="123" t="s">
        <v>2524</v>
      </c>
      <c r="J413" s="123" t="s">
        <v>2524</v>
      </c>
      <c r="K413" s="123" t="s">
        <v>4343</v>
      </c>
      <c r="L413" s="123" t="s">
        <v>2524</v>
      </c>
      <c r="M413" s="124">
        <v>3426121</v>
      </c>
      <c r="N413" s="123"/>
      <c r="O413" s="123"/>
    </row>
    <row r="414" spans="1:15" ht="16" x14ac:dyDescent="0.45">
      <c r="A414" s="123" t="s">
        <v>4344</v>
      </c>
      <c r="B414" s="123" t="s">
        <v>5927</v>
      </c>
      <c r="C414" s="123" t="s">
        <v>5928</v>
      </c>
      <c r="D414" s="123" t="s">
        <v>185</v>
      </c>
      <c r="E414" s="123" t="s">
        <v>2524</v>
      </c>
      <c r="F414" s="123" t="s">
        <v>366</v>
      </c>
      <c r="G414" s="123" t="s">
        <v>2524</v>
      </c>
      <c r="H414" s="123" t="s">
        <v>2524</v>
      </c>
      <c r="I414" s="123" t="s">
        <v>2524</v>
      </c>
      <c r="J414" s="123" t="s">
        <v>2524</v>
      </c>
      <c r="K414" s="123" t="s">
        <v>4344</v>
      </c>
      <c r="L414" s="123" t="s">
        <v>2524</v>
      </c>
      <c r="M414" s="124">
        <v>2104</v>
      </c>
      <c r="N414" s="123"/>
      <c r="O414" s="123"/>
    </row>
    <row r="415" spans="1:15" ht="16" x14ac:dyDescent="0.45">
      <c r="A415" s="123" t="s">
        <v>4345</v>
      </c>
      <c r="B415" s="123" t="s">
        <v>5929</v>
      </c>
      <c r="C415" s="123" t="s">
        <v>5930</v>
      </c>
      <c r="D415" s="123" t="s">
        <v>185</v>
      </c>
      <c r="E415" s="123" t="s">
        <v>2524</v>
      </c>
      <c r="F415" s="123" t="s">
        <v>366</v>
      </c>
      <c r="G415" s="123" t="s">
        <v>2524</v>
      </c>
      <c r="H415" s="123" t="s">
        <v>2524</v>
      </c>
      <c r="I415" s="123" t="s">
        <v>2524</v>
      </c>
      <c r="J415" s="123" t="s">
        <v>2524</v>
      </c>
      <c r="K415" s="123" t="s">
        <v>4345</v>
      </c>
      <c r="L415" s="123" t="s">
        <v>2524</v>
      </c>
      <c r="M415" s="124">
        <v>2107</v>
      </c>
      <c r="N415" s="123"/>
      <c r="O415" s="123"/>
    </row>
    <row r="416" spans="1:15" ht="16" x14ac:dyDescent="0.45">
      <c r="A416" s="123" t="s">
        <v>2112</v>
      </c>
      <c r="B416" s="123" t="s">
        <v>95</v>
      </c>
      <c r="C416" s="123" t="s">
        <v>5931</v>
      </c>
      <c r="D416" s="123" t="s">
        <v>185</v>
      </c>
      <c r="E416" s="123" t="s">
        <v>2524</v>
      </c>
      <c r="F416" s="123" t="s">
        <v>2798</v>
      </c>
      <c r="G416" s="123" t="s">
        <v>2803</v>
      </c>
      <c r="H416" s="123" t="s">
        <v>2524</v>
      </c>
      <c r="I416" s="123" t="s">
        <v>2524</v>
      </c>
      <c r="J416" s="123" t="s">
        <v>2524</v>
      </c>
      <c r="K416" s="123" t="s">
        <v>2112</v>
      </c>
      <c r="L416" s="123" t="s">
        <v>2524</v>
      </c>
      <c r="M416" s="124">
        <v>146006</v>
      </c>
      <c r="N416" s="123"/>
      <c r="O416" s="123"/>
    </row>
    <row r="417" spans="1:15" ht="16" x14ac:dyDescent="0.45">
      <c r="A417" s="123" t="s">
        <v>2116</v>
      </c>
      <c r="B417" s="123" t="s">
        <v>5932</v>
      </c>
      <c r="C417" s="123" t="s">
        <v>2913</v>
      </c>
      <c r="D417" s="123" t="s">
        <v>185</v>
      </c>
      <c r="E417" s="123" t="s">
        <v>2524</v>
      </c>
      <c r="F417" s="123" t="s">
        <v>2798</v>
      </c>
      <c r="G417" s="123" t="s">
        <v>5449</v>
      </c>
      <c r="H417" s="123" t="s">
        <v>8852</v>
      </c>
      <c r="I417" s="123" t="s">
        <v>2524</v>
      </c>
      <c r="J417" s="123" t="s">
        <v>2914</v>
      </c>
      <c r="K417" s="123" t="s">
        <v>2116</v>
      </c>
      <c r="L417" s="123" t="s">
        <v>2524</v>
      </c>
      <c r="M417" s="124">
        <v>5509</v>
      </c>
      <c r="N417" s="123"/>
      <c r="O417" s="123"/>
    </row>
    <row r="418" spans="1:15" ht="16" x14ac:dyDescent="0.45">
      <c r="A418" s="123" t="s">
        <v>416</v>
      </c>
      <c r="B418" s="123" t="s">
        <v>5933</v>
      </c>
      <c r="C418" s="123" t="s">
        <v>5934</v>
      </c>
      <c r="D418" s="123" t="s">
        <v>185</v>
      </c>
      <c r="E418" s="123" t="s">
        <v>2524</v>
      </c>
      <c r="F418" s="123" t="s">
        <v>2798</v>
      </c>
      <c r="G418" s="123" t="s">
        <v>2524</v>
      </c>
      <c r="H418" s="123" t="s">
        <v>2524</v>
      </c>
      <c r="I418" s="123" t="s">
        <v>2524</v>
      </c>
      <c r="J418" s="123" t="s">
        <v>1874</v>
      </c>
      <c r="K418" s="123" t="s">
        <v>416</v>
      </c>
      <c r="L418" s="123" t="s">
        <v>2524</v>
      </c>
      <c r="M418" s="124">
        <v>1513877</v>
      </c>
      <c r="N418" s="123"/>
      <c r="O418" s="123"/>
    </row>
    <row r="419" spans="1:15" ht="16" x14ac:dyDescent="0.45">
      <c r="A419" s="123" t="s">
        <v>96</v>
      </c>
      <c r="B419" s="123" t="s">
        <v>5935</v>
      </c>
      <c r="C419" s="123" t="s">
        <v>2925</v>
      </c>
      <c r="D419" s="123" t="s">
        <v>185</v>
      </c>
      <c r="E419" s="123" t="s">
        <v>2524</v>
      </c>
      <c r="F419" s="123" t="s">
        <v>2798</v>
      </c>
      <c r="G419" s="123" t="s">
        <v>5936</v>
      </c>
      <c r="H419" s="123" t="s">
        <v>2524</v>
      </c>
      <c r="I419" s="123" t="s">
        <v>2524</v>
      </c>
      <c r="J419" s="123" t="s">
        <v>2728</v>
      </c>
      <c r="K419" s="123" t="s">
        <v>96</v>
      </c>
      <c r="L419" s="123" t="s">
        <v>2524</v>
      </c>
      <c r="M419" s="124">
        <v>1657125</v>
      </c>
      <c r="N419" s="123"/>
      <c r="O419" s="123"/>
    </row>
    <row r="420" spans="1:15" ht="16" x14ac:dyDescent="0.45">
      <c r="A420" s="123" t="s">
        <v>2115</v>
      </c>
      <c r="B420" s="123" t="s">
        <v>95</v>
      </c>
      <c r="C420" s="123" t="s">
        <v>5937</v>
      </c>
      <c r="D420" s="123" t="s">
        <v>185</v>
      </c>
      <c r="E420" s="123" t="s">
        <v>2524</v>
      </c>
      <c r="F420" s="123" t="s">
        <v>2798</v>
      </c>
      <c r="G420" s="123" t="s">
        <v>5936</v>
      </c>
      <c r="H420" s="123" t="s">
        <v>2524</v>
      </c>
      <c r="I420" s="123" t="s">
        <v>2524</v>
      </c>
      <c r="J420" s="123" t="s">
        <v>2852</v>
      </c>
      <c r="K420" s="123" t="s">
        <v>2115</v>
      </c>
      <c r="L420" s="123" t="s">
        <v>2524</v>
      </c>
      <c r="M420" s="124">
        <v>2110</v>
      </c>
      <c r="N420" s="123"/>
      <c r="O420" s="123"/>
    </row>
    <row r="421" spans="1:15" ht="16" x14ac:dyDescent="0.45">
      <c r="A421" s="123" t="s">
        <v>4349</v>
      </c>
      <c r="B421" s="123" t="s">
        <v>4349</v>
      </c>
      <c r="C421" s="123" t="s">
        <v>5938</v>
      </c>
      <c r="D421" s="123" t="s">
        <v>185</v>
      </c>
      <c r="E421" s="123" t="s">
        <v>2524</v>
      </c>
      <c r="F421" s="123" t="s">
        <v>2798</v>
      </c>
      <c r="G421" s="123" t="s">
        <v>2524</v>
      </c>
      <c r="H421" s="123" t="s">
        <v>2524</v>
      </c>
      <c r="I421" s="123" t="s">
        <v>2524</v>
      </c>
      <c r="J421" s="123" t="s">
        <v>2524</v>
      </c>
      <c r="K421" s="123" t="s">
        <v>4349</v>
      </c>
      <c r="L421" s="123" t="s">
        <v>2524</v>
      </c>
      <c r="M421" s="124">
        <v>2113</v>
      </c>
      <c r="N421" s="123"/>
      <c r="O421" s="123"/>
    </row>
    <row r="422" spans="1:15" ht="16" x14ac:dyDescent="0.45">
      <c r="A422" s="123" t="s">
        <v>9</v>
      </c>
      <c r="B422" s="123" t="s">
        <v>5939</v>
      </c>
      <c r="C422" s="123" t="s">
        <v>5940</v>
      </c>
      <c r="D422" s="123" t="s">
        <v>185</v>
      </c>
      <c r="E422" s="123" t="s">
        <v>2524</v>
      </c>
      <c r="F422" s="123" t="s">
        <v>2798</v>
      </c>
      <c r="G422" s="123" t="s">
        <v>102</v>
      </c>
      <c r="H422" s="123" t="s">
        <v>8852</v>
      </c>
      <c r="I422" s="123" t="s">
        <v>8852</v>
      </c>
      <c r="J422" s="123" t="s">
        <v>1636</v>
      </c>
      <c r="K422" s="123" t="s">
        <v>5941</v>
      </c>
      <c r="L422" s="123" t="s">
        <v>2524</v>
      </c>
      <c r="M422" s="124">
        <v>185</v>
      </c>
      <c r="N422" s="123"/>
      <c r="O422" s="123"/>
    </row>
    <row r="423" spans="1:15" ht="16" x14ac:dyDescent="0.45">
      <c r="A423" s="123" t="s">
        <v>1249</v>
      </c>
      <c r="B423" s="123" t="s">
        <v>5942</v>
      </c>
      <c r="C423" s="123" t="s">
        <v>5942</v>
      </c>
      <c r="D423" s="123" t="s">
        <v>185</v>
      </c>
      <c r="E423" s="123" t="s">
        <v>2524</v>
      </c>
      <c r="F423" s="123" t="s">
        <v>366</v>
      </c>
      <c r="G423" s="123" t="s">
        <v>2524</v>
      </c>
      <c r="H423" s="123" t="s">
        <v>2524</v>
      </c>
      <c r="I423" s="123" t="s">
        <v>2524</v>
      </c>
      <c r="J423" s="123" t="s">
        <v>2036</v>
      </c>
      <c r="K423" s="123" t="s">
        <v>1249</v>
      </c>
      <c r="L423" s="123" t="s">
        <v>2524</v>
      </c>
      <c r="M423" s="124">
        <v>3101573</v>
      </c>
      <c r="N423" s="123"/>
      <c r="O423" s="123"/>
    </row>
    <row r="424" spans="1:15" ht="16" x14ac:dyDescent="0.45">
      <c r="A424" s="123" t="s">
        <v>4350</v>
      </c>
      <c r="B424" s="123" t="s">
        <v>5943</v>
      </c>
      <c r="C424" s="123" t="s">
        <v>5944</v>
      </c>
      <c r="D424" s="123" t="s">
        <v>1357</v>
      </c>
      <c r="E424" s="123" t="s">
        <v>2524</v>
      </c>
      <c r="F424" s="123" t="s">
        <v>366</v>
      </c>
      <c r="G424" s="123" t="s">
        <v>102</v>
      </c>
      <c r="H424" s="123" t="s">
        <v>2524</v>
      </c>
      <c r="I424" s="123" t="s">
        <v>2524</v>
      </c>
      <c r="J424" s="123" t="s">
        <v>2524</v>
      </c>
      <c r="K424" s="123" t="s">
        <v>4350</v>
      </c>
      <c r="L424" s="123" t="s">
        <v>2524</v>
      </c>
      <c r="M424" s="124">
        <v>1512216</v>
      </c>
      <c r="N424" s="123"/>
      <c r="O424" s="123"/>
    </row>
    <row r="425" spans="1:15" ht="16" x14ac:dyDescent="0.45">
      <c r="A425" s="123" t="s">
        <v>4351</v>
      </c>
      <c r="B425" s="123" t="s">
        <v>5945</v>
      </c>
      <c r="C425" s="123" t="s">
        <v>5946</v>
      </c>
      <c r="D425" s="123" t="s">
        <v>1357</v>
      </c>
      <c r="E425" s="123" t="s">
        <v>2524</v>
      </c>
      <c r="F425" s="123" t="s">
        <v>366</v>
      </c>
      <c r="G425" s="123" t="s">
        <v>102</v>
      </c>
      <c r="H425" s="123" t="s">
        <v>2524</v>
      </c>
      <c r="I425" s="123" t="s">
        <v>2524</v>
      </c>
      <c r="J425" s="123" t="s">
        <v>2524</v>
      </c>
      <c r="K425" s="123" t="s">
        <v>4351</v>
      </c>
      <c r="L425" s="123" t="s">
        <v>2524</v>
      </c>
      <c r="M425" s="124">
        <v>1512077</v>
      </c>
      <c r="N425" s="123"/>
      <c r="O425" s="123"/>
    </row>
    <row r="426" spans="1:15" ht="16" x14ac:dyDescent="0.45">
      <c r="A426" s="123" t="s">
        <v>8697</v>
      </c>
      <c r="B426" s="123" t="s">
        <v>8738</v>
      </c>
      <c r="C426" s="123" t="s">
        <v>5940</v>
      </c>
      <c r="D426" s="123" t="s">
        <v>185</v>
      </c>
      <c r="E426" s="123" t="s">
        <v>2524</v>
      </c>
      <c r="F426" s="123" t="s">
        <v>2798</v>
      </c>
      <c r="G426" s="123" t="s">
        <v>102</v>
      </c>
      <c r="H426" s="123" t="s">
        <v>8852</v>
      </c>
      <c r="I426" s="123" t="s">
        <v>8852</v>
      </c>
      <c r="J426" s="123" t="s">
        <v>8808</v>
      </c>
      <c r="K426" s="123" t="s">
        <v>8697</v>
      </c>
      <c r="L426" s="123" t="s">
        <v>2524</v>
      </c>
      <c r="M426" s="124">
        <v>8823046</v>
      </c>
      <c r="N426" s="123"/>
      <c r="O426" s="123"/>
    </row>
    <row r="427" spans="1:15" ht="16" x14ac:dyDescent="0.45">
      <c r="A427" s="123" t="s">
        <v>186</v>
      </c>
      <c r="B427" s="123" t="s">
        <v>5947</v>
      </c>
      <c r="C427" s="123" t="s">
        <v>1372</v>
      </c>
      <c r="D427" s="123" t="s">
        <v>185</v>
      </c>
      <c r="E427" s="123" t="s">
        <v>2524</v>
      </c>
      <c r="F427" s="123" t="s">
        <v>366</v>
      </c>
      <c r="G427" s="123" t="s">
        <v>2524</v>
      </c>
      <c r="H427" s="123" t="s">
        <v>8852</v>
      </c>
      <c r="I427" s="123" t="s">
        <v>8852</v>
      </c>
      <c r="J427" s="123" t="s">
        <v>1638</v>
      </c>
      <c r="K427" s="123" t="s">
        <v>186</v>
      </c>
      <c r="L427" s="123" t="s">
        <v>2524</v>
      </c>
      <c r="M427" s="124">
        <v>3099477</v>
      </c>
      <c r="N427" s="123"/>
      <c r="O427" s="123"/>
    </row>
    <row r="428" spans="1:15" ht="16" x14ac:dyDescent="0.45">
      <c r="A428" s="123" t="s">
        <v>1393</v>
      </c>
      <c r="B428" s="123" t="s">
        <v>5948</v>
      </c>
      <c r="C428" s="123" t="s">
        <v>1372</v>
      </c>
      <c r="D428" s="123" t="s">
        <v>185</v>
      </c>
      <c r="E428" s="123" t="s">
        <v>2524</v>
      </c>
      <c r="F428" s="123" t="s">
        <v>2798</v>
      </c>
      <c r="G428" s="123" t="s">
        <v>2524</v>
      </c>
      <c r="H428" s="123" t="s">
        <v>8852</v>
      </c>
      <c r="I428" s="123" t="s">
        <v>8852</v>
      </c>
      <c r="J428" s="123" t="s">
        <v>1673</v>
      </c>
      <c r="K428" s="123" t="s">
        <v>5949</v>
      </c>
      <c r="L428" s="123" t="s">
        <v>2524</v>
      </c>
      <c r="M428" s="124">
        <v>3183079</v>
      </c>
      <c r="N428" s="123"/>
      <c r="O428" s="123"/>
    </row>
    <row r="429" spans="1:15" ht="16" x14ac:dyDescent="0.45">
      <c r="A429" s="123" t="s">
        <v>10</v>
      </c>
      <c r="B429" s="123" t="s">
        <v>5950</v>
      </c>
      <c r="C429" s="123" t="s">
        <v>327</v>
      </c>
      <c r="D429" s="123" t="s">
        <v>185</v>
      </c>
      <c r="E429" s="123" t="s">
        <v>2524</v>
      </c>
      <c r="F429" s="123" t="s">
        <v>2798</v>
      </c>
      <c r="G429" s="123" t="s">
        <v>102</v>
      </c>
      <c r="H429" s="123" t="s">
        <v>8852</v>
      </c>
      <c r="I429" s="123" t="s">
        <v>8852</v>
      </c>
      <c r="J429" s="123" t="s">
        <v>1637</v>
      </c>
      <c r="K429" s="123" t="s">
        <v>5951</v>
      </c>
      <c r="L429" s="123" t="s">
        <v>2524</v>
      </c>
      <c r="M429" s="124">
        <v>188</v>
      </c>
      <c r="N429" s="123"/>
      <c r="O429" s="123"/>
    </row>
    <row r="430" spans="1:15" ht="16" x14ac:dyDescent="0.45">
      <c r="A430" s="123" t="s">
        <v>1250</v>
      </c>
      <c r="B430" s="123" t="s">
        <v>5952</v>
      </c>
      <c r="C430" s="123" t="s">
        <v>5952</v>
      </c>
      <c r="D430" s="123" t="s">
        <v>185</v>
      </c>
      <c r="E430" s="123" t="s">
        <v>2524</v>
      </c>
      <c r="F430" s="123" t="s">
        <v>366</v>
      </c>
      <c r="G430" s="123" t="s">
        <v>2524</v>
      </c>
      <c r="H430" s="123" t="s">
        <v>2524</v>
      </c>
      <c r="I430" s="123" t="s">
        <v>2524</v>
      </c>
      <c r="J430" s="123" t="s">
        <v>2037</v>
      </c>
      <c r="K430" s="123" t="s">
        <v>1250</v>
      </c>
      <c r="L430" s="123" t="s">
        <v>2524</v>
      </c>
      <c r="M430" s="124">
        <v>3101578</v>
      </c>
      <c r="N430" s="123"/>
      <c r="O430" s="123"/>
    </row>
    <row r="431" spans="1:15" ht="16" x14ac:dyDescent="0.45">
      <c r="A431" s="123" t="s">
        <v>4352</v>
      </c>
      <c r="B431" s="123" t="s">
        <v>5953</v>
      </c>
      <c r="C431" s="123" t="s">
        <v>5954</v>
      </c>
      <c r="D431" s="123" t="s">
        <v>1357</v>
      </c>
      <c r="E431" s="123" t="s">
        <v>2524</v>
      </c>
      <c r="F431" s="123" t="s">
        <v>366</v>
      </c>
      <c r="G431" s="123" t="s">
        <v>102</v>
      </c>
      <c r="H431" s="123" t="s">
        <v>2524</v>
      </c>
      <c r="I431" s="123" t="s">
        <v>2524</v>
      </c>
      <c r="J431" s="123" t="s">
        <v>2524</v>
      </c>
      <c r="K431" s="123" t="s">
        <v>4352</v>
      </c>
      <c r="L431" s="123" t="s">
        <v>2524</v>
      </c>
      <c r="M431" s="124">
        <v>1512220</v>
      </c>
      <c r="N431" s="123"/>
      <c r="O431" s="123"/>
    </row>
    <row r="432" spans="1:15" ht="16" x14ac:dyDescent="0.45">
      <c r="A432" s="123" t="s">
        <v>4353</v>
      </c>
      <c r="B432" s="123" t="s">
        <v>5955</v>
      </c>
      <c r="C432" s="123" t="s">
        <v>5956</v>
      </c>
      <c r="D432" s="123" t="s">
        <v>1357</v>
      </c>
      <c r="E432" s="123" t="s">
        <v>2524</v>
      </c>
      <c r="F432" s="123" t="s">
        <v>366</v>
      </c>
      <c r="G432" s="123" t="s">
        <v>102</v>
      </c>
      <c r="H432" s="123" t="s">
        <v>2524</v>
      </c>
      <c r="I432" s="123" t="s">
        <v>2524</v>
      </c>
      <c r="J432" s="123" t="s">
        <v>2524</v>
      </c>
      <c r="K432" s="123" t="s">
        <v>4353</v>
      </c>
      <c r="L432" s="123" t="s">
        <v>2524</v>
      </c>
      <c r="M432" s="124">
        <v>1512114</v>
      </c>
      <c r="N432" s="123"/>
      <c r="O432" s="123"/>
    </row>
    <row r="433" spans="1:15" ht="16" x14ac:dyDescent="0.45">
      <c r="A433" s="123" t="s">
        <v>8698</v>
      </c>
      <c r="B433" s="123" t="s">
        <v>8739</v>
      </c>
      <c r="C433" s="123" t="s">
        <v>327</v>
      </c>
      <c r="D433" s="123" t="s">
        <v>185</v>
      </c>
      <c r="E433" s="123" t="s">
        <v>2524</v>
      </c>
      <c r="F433" s="123" t="s">
        <v>2798</v>
      </c>
      <c r="G433" s="123" t="s">
        <v>102</v>
      </c>
      <c r="H433" s="123" t="s">
        <v>8852</v>
      </c>
      <c r="I433" s="123" t="s">
        <v>8852</v>
      </c>
      <c r="J433" s="123" t="s">
        <v>8809</v>
      </c>
      <c r="K433" s="123" t="s">
        <v>8698</v>
      </c>
      <c r="L433" s="123" t="s">
        <v>2524</v>
      </c>
      <c r="M433" s="124">
        <v>8823054</v>
      </c>
      <c r="N433" s="123"/>
      <c r="O433" s="123"/>
    </row>
    <row r="434" spans="1:15" ht="16" x14ac:dyDescent="0.45">
      <c r="A434" s="123" t="s">
        <v>187</v>
      </c>
      <c r="B434" s="123" t="s">
        <v>5957</v>
      </c>
      <c r="C434" s="123" t="s">
        <v>1373</v>
      </c>
      <c r="D434" s="123" t="s">
        <v>185</v>
      </c>
      <c r="E434" s="123" t="s">
        <v>2524</v>
      </c>
      <c r="F434" s="123" t="s">
        <v>366</v>
      </c>
      <c r="G434" s="123" t="s">
        <v>2524</v>
      </c>
      <c r="H434" s="123" t="s">
        <v>8852</v>
      </c>
      <c r="I434" s="123" t="s">
        <v>8852</v>
      </c>
      <c r="J434" s="123" t="s">
        <v>1639</v>
      </c>
      <c r="K434" s="123" t="s">
        <v>187</v>
      </c>
      <c r="L434" s="123" t="s">
        <v>2524</v>
      </c>
      <c r="M434" s="124">
        <v>3099483</v>
      </c>
      <c r="N434" s="123"/>
      <c r="O434" s="123"/>
    </row>
    <row r="435" spans="1:15" ht="16" x14ac:dyDescent="0.45">
      <c r="A435" s="123" t="s">
        <v>1394</v>
      </c>
      <c r="B435" s="123" t="s">
        <v>5958</v>
      </c>
      <c r="C435" s="123" t="s">
        <v>1373</v>
      </c>
      <c r="D435" s="123" t="s">
        <v>185</v>
      </c>
      <c r="E435" s="123" t="s">
        <v>2524</v>
      </c>
      <c r="F435" s="123" t="s">
        <v>2798</v>
      </c>
      <c r="G435" s="123" t="s">
        <v>2524</v>
      </c>
      <c r="H435" s="123" t="s">
        <v>8852</v>
      </c>
      <c r="I435" s="123" t="s">
        <v>8852</v>
      </c>
      <c r="J435" s="123" t="s">
        <v>1674</v>
      </c>
      <c r="K435" s="123" t="s">
        <v>1394</v>
      </c>
      <c r="L435" s="123" t="s">
        <v>2524</v>
      </c>
      <c r="M435" s="124">
        <v>3183084</v>
      </c>
      <c r="N435" s="123"/>
      <c r="O435" s="123"/>
    </row>
    <row r="436" spans="1:15" ht="16" x14ac:dyDescent="0.45">
      <c r="A436" s="123" t="s">
        <v>8178</v>
      </c>
      <c r="B436" s="123" t="s">
        <v>8313</v>
      </c>
      <c r="C436" s="123" t="s">
        <v>8314</v>
      </c>
      <c r="D436" s="123" t="s">
        <v>1357</v>
      </c>
      <c r="E436" s="123"/>
      <c r="F436" s="123" t="s">
        <v>366</v>
      </c>
      <c r="G436" s="123" t="s">
        <v>102</v>
      </c>
      <c r="H436" s="123" t="s">
        <v>2524</v>
      </c>
      <c r="I436" s="123" t="s">
        <v>2524</v>
      </c>
      <c r="J436" s="123" t="s">
        <v>8179</v>
      </c>
      <c r="K436" s="123" t="s">
        <v>8178</v>
      </c>
      <c r="L436" s="123" t="s">
        <v>2524</v>
      </c>
      <c r="M436" s="124">
        <v>7356674</v>
      </c>
      <c r="N436" s="123"/>
      <c r="O436" s="123"/>
    </row>
    <row r="437" spans="1:15" ht="16" x14ac:dyDescent="0.45">
      <c r="A437" s="123" t="s">
        <v>8180</v>
      </c>
      <c r="B437" s="123" t="s">
        <v>8315</v>
      </c>
      <c r="C437" s="123" t="s">
        <v>8316</v>
      </c>
      <c r="D437" s="123" t="s">
        <v>1357</v>
      </c>
      <c r="E437" s="123"/>
      <c r="F437" s="123" t="s">
        <v>366</v>
      </c>
      <c r="G437" s="123" t="s">
        <v>102</v>
      </c>
      <c r="H437" s="123" t="s">
        <v>2524</v>
      </c>
      <c r="I437" s="123" t="s">
        <v>2524</v>
      </c>
      <c r="J437" s="123" t="s">
        <v>8181</v>
      </c>
      <c r="K437" s="123" t="s">
        <v>8180</v>
      </c>
      <c r="L437" s="123" t="s">
        <v>2524</v>
      </c>
      <c r="M437" s="124">
        <v>7356681</v>
      </c>
      <c r="N437" s="123"/>
      <c r="O437" s="123"/>
    </row>
    <row r="438" spans="1:15" ht="16" x14ac:dyDescent="0.45">
      <c r="A438" s="123" t="s">
        <v>4354</v>
      </c>
      <c r="B438" s="123" t="s">
        <v>4354</v>
      </c>
      <c r="C438" s="123" t="s">
        <v>5959</v>
      </c>
      <c r="D438" s="123" t="s">
        <v>185</v>
      </c>
      <c r="E438" s="123" t="s">
        <v>2524</v>
      </c>
      <c r="F438" s="123" t="s">
        <v>366</v>
      </c>
      <c r="G438" s="123" t="s">
        <v>2524</v>
      </c>
      <c r="H438" s="123" t="s">
        <v>2524</v>
      </c>
      <c r="I438" s="123" t="s">
        <v>2524</v>
      </c>
      <c r="J438" s="123" t="s">
        <v>2524</v>
      </c>
      <c r="K438" s="123" t="s">
        <v>4354</v>
      </c>
      <c r="L438" s="123" t="s">
        <v>2524</v>
      </c>
      <c r="M438" s="124">
        <v>22062</v>
      </c>
      <c r="N438" s="123"/>
      <c r="O438" s="123"/>
    </row>
    <row r="439" spans="1:15" ht="16" x14ac:dyDescent="0.45">
      <c r="A439" s="123" t="s">
        <v>19</v>
      </c>
      <c r="B439" s="123" t="s">
        <v>5960</v>
      </c>
      <c r="C439" s="123" t="s">
        <v>338</v>
      </c>
      <c r="D439" s="123" t="s">
        <v>185</v>
      </c>
      <c r="E439" s="123"/>
      <c r="F439" s="123" t="s">
        <v>366</v>
      </c>
      <c r="G439" s="123" t="s">
        <v>102</v>
      </c>
      <c r="H439" s="123" t="s">
        <v>8852</v>
      </c>
      <c r="I439" s="123" t="s">
        <v>8852</v>
      </c>
      <c r="J439" s="123" t="s">
        <v>1671</v>
      </c>
      <c r="K439" s="123" t="s">
        <v>19</v>
      </c>
      <c r="L439" s="123" t="s">
        <v>2524</v>
      </c>
      <c r="M439" s="124">
        <v>74900</v>
      </c>
      <c r="N439" s="123"/>
      <c r="O439" s="123"/>
    </row>
    <row r="440" spans="1:15" ht="16" x14ac:dyDescent="0.45">
      <c r="A440" s="123" t="s">
        <v>243</v>
      </c>
      <c r="B440" s="123" t="s">
        <v>243</v>
      </c>
      <c r="C440" s="123" t="s">
        <v>5961</v>
      </c>
      <c r="D440" s="123" t="s">
        <v>185</v>
      </c>
      <c r="E440" s="123" t="s">
        <v>2524</v>
      </c>
      <c r="F440" s="123" t="s">
        <v>366</v>
      </c>
      <c r="G440" s="123" t="s">
        <v>2524</v>
      </c>
      <c r="H440" s="123" t="s">
        <v>2524</v>
      </c>
      <c r="I440" s="123" t="s">
        <v>2524</v>
      </c>
      <c r="J440" s="123" t="s">
        <v>1675</v>
      </c>
      <c r="K440" s="123" t="s">
        <v>243</v>
      </c>
      <c r="L440" s="123" t="s">
        <v>2524</v>
      </c>
      <c r="M440" s="124">
        <v>3099570</v>
      </c>
      <c r="N440" s="123"/>
      <c r="O440" s="123"/>
    </row>
    <row r="441" spans="1:15" ht="16" x14ac:dyDescent="0.45">
      <c r="A441" s="123" t="s">
        <v>1314</v>
      </c>
      <c r="B441" s="123" t="s">
        <v>1314</v>
      </c>
      <c r="C441" s="123" t="s">
        <v>5962</v>
      </c>
      <c r="D441" s="123" t="s">
        <v>1357</v>
      </c>
      <c r="E441" s="123" t="s">
        <v>2524</v>
      </c>
      <c r="F441" s="123" t="s">
        <v>366</v>
      </c>
      <c r="G441" s="123" t="s">
        <v>2524</v>
      </c>
      <c r="H441" s="123" t="s">
        <v>2524</v>
      </c>
      <c r="I441" s="123" t="s">
        <v>2524</v>
      </c>
      <c r="J441" s="123" t="s">
        <v>1681</v>
      </c>
      <c r="K441" s="123" t="s">
        <v>1314</v>
      </c>
      <c r="L441" s="123" t="s">
        <v>2524</v>
      </c>
      <c r="M441" s="124">
        <v>3134716</v>
      </c>
      <c r="N441" s="123"/>
      <c r="O441" s="123"/>
    </row>
    <row r="442" spans="1:15" ht="16" x14ac:dyDescent="0.45">
      <c r="A442" s="123" t="s">
        <v>1316</v>
      </c>
      <c r="B442" s="123" t="s">
        <v>1316</v>
      </c>
      <c r="C442" s="123" t="s">
        <v>8573</v>
      </c>
      <c r="D442" s="123" t="s">
        <v>1357</v>
      </c>
      <c r="E442" s="123" t="s">
        <v>2524</v>
      </c>
      <c r="F442" s="123" t="s">
        <v>366</v>
      </c>
      <c r="G442" s="123" t="s">
        <v>2524</v>
      </c>
      <c r="H442" s="123" t="s">
        <v>8852</v>
      </c>
      <c r="I442" s="123" t="s">
        <v>8852</v>
      </c>
      <c r="J442" s="123" t="s">
        <v>1683</v>
      </c>
      <c r="K442" s="123" t="s">
        <v>1316</v>
      </c>
      <c r="L442" s="123" t="s">
        <v>2524</v>
      </c>
      <c r="M442" s="124">
        <v>3134751</v>
      </c>
      <c r="N442" s="123"/>
      <c r="O442" s="123"/>
    </row>
    <row r="443" spans="1:15" ht="16" x14ac:dyDescent="0.45">
      <c r="A443" s="123" t="s">
        <v>20</v>
      </c>
      <c r="B443" s="123" t="s">
        <v>5963</v>
      </c>
      <c r="C443" s="123" t="s">
        <v>339</v>
      </c>
      <c r="D443" s="123" t="s">
        <v>185</v>
      </c>
      <c r="E443" s="123"/>
      <c r="F443" s="123" t="s">
        <v>366</v>
      </c>
      <c r="G443" s="123" t="s">
        <v>102</v>
      </c>
      <c r="H443" s="123" t="s">
        <v>8852</v>
      </c>
      <c r="I443" s="123" t="s">
        <v>8852</v>
      </c>
      <c r="J443" s="123" t="s">
        <v>1672</v>
      </c>
      <c r="K443" s="123" t="s">
        <v>20</v>
      </c>
      <c r="L443" s="123" t="s">
        <v>2524</v>
      </c>
      <c r="M443" s="124">
        <v>74896</v>
      </c>
      <c r="N443" s="123"/>
      <c r="O443" s="123"/>
    </row>
    <row r="444" spans="1:15" ht="16" x14ac:dyDescent="0.45">
      <c r="A444" s="123" t="s">
        <v>244</v>
      </c>
      <c r="B444" s="123" t="s">
        <v>244</v>
      </c>
      <c r="C444" s="123" t="s">
        <v>5964</v>
      </c>
      <c r="D444" s="123" t="s">
        <v>185</v>
      </c>
      <c r="E444" s="123" t="s">
        <v>2524</v>
      </c>
      <c r="F444" s="123" t="s">
        <v>366</v>
      </c>
      <c r="G444" s="123" t="s">
        <v>2524</v>
      </c>
      <c r="H444" s="123" t="s">
        <v>2524</v>
      </c>
      <c r="I444" s="123" t="s">
        <v>2524</v>
      </c>
      <c r="J444" s="123" t="s">
        <v>1676</v>
      </c>
      <c r="K444" s="123" t="s">
        <v>244</v>
      </c>
      <c r="L444" s="123" t="s">
        <v>2524</v>
      </c>
      <c r="M444" s="124">
        <v>3099578</v>
      </c>
      <c r="N444" s="123"/>
      <c r="O444" s="123"/>
    </row>
    <row r="445" spans="1:15" ht="16" x14ac:dyDescent="0.45">
      <c r="A445" s="123" t="s">
        <v>1315</v>
      </c>
      <c r="B445" s="123" t="s">
        <v>1315</v>
      </c>
      <c r="C445" s="123" t="s">
        <v>5965</v>
      </c>
      <c r="D445" s="123" t="s">
        <v>1357</v>
      </c>
      <c r="E445" s="123" t="s">
        <v>2524</v>
      </c>
      <c r="F445" s="123" t="s">
        <v>366</v>
      </c>
      <c r="G445" s="123" t="s">
        <v>2524</v>
      </c>
      <c r="H445" s="123" t="s">
        <v>2524</v>
      </c>
      <c r="I445" s="123" t="s">
        <v>2524</v>
      </c>
      <c r="J445" s="123" t="s">
        <v>1682</v>
      </c>
      <c r="K445" s="123" t="s">
        <v>1315</v>
      </c>
      <c r="L445" s="123" t="s">
        <v>2524</v>
      </c>
      <c r="M445" s="124">
        <v>3134721</v>
      </c>
      <c r="N445" s="123"/>
      <c r="O445" s="123"/>
    </row>
    <row r="446" spans="1:15" ht="16" x14ac:dyDescent="0.45">
      <c r="A446" s="123" t="s">
        <v>1317</v>
      </c>
      <c r="B446" s="123" t="s">
        <v>1317</v>
      </c>
      <c r="C446" s="123" t="s">
        <v>8574</v>
      </c>
      <c r="D446" s="123" t="s">
        <v>1357</v>
      </c>
      <c r="E446" s="123" t="s">
        <v>2524</v>
      </c>
      <c r="F446" s="123" t="s">
        <v>366</v>
      </c>
      <c r="G446" s="123" t="s">
        <v>2524</v>
      </c>
      <c r="H446" s="123" t="s">
        <v>8852</v>
      </c>
      <c r="I446" s="123" t="s">
        <v>8852</v>
      </c>
      <c r="J446" s="123" t="s">
        <v>1684</v>
      </c>
      <c r="K446" s="123" t="s">
        <v>1317</v>
      </c>
      <c r="L446" s="123" t="s">
        <v>2524</v>
      </c>
      <c r="M446" s="124">
        <v>3134757</v>
      </c>
      <c r="N446" s="123"/>
      <c r="O446" s="123"/>
    </row>
    <row r="447" spans="1:15" ht="16" x14ac:dyDescent="0.45">
      <c r="A447" s="123" t="s">
        <v>109</v>
      </c>
      <c r="B447" s="123" t="s">
        <v>109</v>
      </c>
      <c r="C447" s="123" t="s">
        <v>5966</v>
      </c>
      <c r="D447" s="123" t="s">
        <v>1357</v>
      </c>
      <c r="E447" s="123" t="s">
        <v>2524</v>
      </c>
      <c r="F447" s="123" t="s">
        <v>366</v>
      </c>
      <c r="G447" s="123" t="s">
        <v>2524</v>
      </c>
      <c r="H447" s="123" t="s">
        <v>2524</v>
      </c>
      <c r="I447" s="123" t="s">
        <v>2524</v>
      </c>
      <c r="J447" s="123" t="s">
        <v>2524</v>
      </c>
      <c r="K447" s="123" t="s">
        <v>109</v>
      </c>
      <c r="L447" s="123" t="s">
        <v>2524</v>
      </c>
      <c r="M447" s="124">
        <v>157005</v>
      </c>
      <c r="N447" s="123"/>
      <c r="O447" s="123"/>
    </row>
    <row r="448" spans="1:15" ht="16" x14ac:dyDescent="0.45">
      <c r="A448" s="123" t="s">
        <v>4355</v>
      </c>
      <c r="B448" s="123" t="s">
        <v>5967</v>
      </c>
      <c r="C448" s="123" t="s">
        <v>5968</v>
      </c>
      <c r="D448" s="123" t="s">
        <v>1357</v>
      </c>
      <c r="E448" s="123" t="s">
        <v>2524</v>
      </c>
      <c r="F448" s="123" t="s">
        <v>366</v>
      </c>
      <c r="G448" s="123" t="s">
        <v>2524</v>
      </c>
      <c r="H448" s="123" t="s">
        <v>2524</v>
      </c>
      <c r="I448" s="123" t="s">
        <v>2524</v>
      </c>
      <c r="J448" s="123" t="s">
        <v>2524</v>
      </c>
      <c r="K448" s="123" t="s">
        <v>4355</v>
      </c>
      <c r="L448" s="123" t="s">
        <v>2524</v>
      </c>
      <c r="M448" s="124">
        <v>18907</v>
      </c>
      <c r="N448" s="123"/>
      <c r="O448" s="123"/>
    </row>
    <row r="449" spans="1:15" ht="16" x14ac:dyDescent="0.45">
      <c r="A449" s="123" t="s">
        <v>4356</v>
      </c>
      <c r="B449" s="123" t="s">
        <v>5969</v>
      </c>
      <c r="C449" s="123" t="s">
        <v>5969</v>
      </c>
      <c r="D449" s="123" t="s">
        <v>185</v>
      </c>
      <c r="E449" s="123" t="s">
        <v>2524</v>
      </c>
      <c r="F449" s="123" t="s">
        <v>366</v>
      </c>
      <c r="G449" s="123" t="s">
        <v>5936</v>
      </c>
      <c r="H449" s="123" t="s">
        <v>2524</v>
      </c>
      <c r="I449" s="123" t="s">
        <v>2524</v>
      </c>
      <c r="J449" s="123" t="s">
        <v>2524</v>
      </c>
      <c r="K449" s="123" t="s">
        <v>4356</v>
      </c>
      <c r="L449" s="123" t="s">
        <v>2524</v>
      </c>
      <c r="M449" s="124">
        <v>18892</v>
      </c>
      <c r="N449" s="123"/>
      <c r="O449" s="123"/>
    </row>
    <row r="450" spans="1:15" ht="16" x14ac:dyDescent="0.45">
      <c r="A450" s="123" t="s">
        <v>4357</v>
      </c>
      <c r="B450" s="123" t="s">
        <v>5970</v>
      </c>
      <c r="C450" s="123" t="s">
        <v>5971</v>
      </c>
      <c r="D450" s="123" t="s">
        <v>1246</v>
      </c>
      <c r="E450" s="123" t="s">
        <v>5972</v>
      </c>
      <c r="F450" s="123" t="s">
        <v>366</v>
      </c>
      <c r="G450" s="123" t="s">
        <v>5936</v>
      </c>
      <c r="H450" s="123" t="s">
        <v>2524</v>
      </c>
      <c r="I450" s="123" t="s">
        <v>2524</v>
      </c>
      <c r="J450" s="123" t="s">
        <v>2524</v>
      </c>
      <c r="K450" s="123" t="s">
        <v>4357</v>
      </c>
      <c r="L450" s="123" t="s">
        <v>2524</v>
      </c>
      <c r="M450" s="124">
        <v>36130</v>
      </c>
      <c r="N450" s="123"/>
      <c r="O450" s="123"/>
    </row>
    <row r="451" spans="1:15" ht="16" x14ac:dyDescent="0.45">
      <c r="A451" s="123" t="s">
        <v>4358</v>
      </c>
      <c r="B451" s="123" t="s">
        <v>5973</v>
      </c>
      <c r="C451" s="123" t="s">
        <v>5974</v>
      </c>
      <c r="D451" s="123" t="s">
        <v>1246</v>
      </c>
      <c r="E451" s="123" t="s">
        <v>5972</v>
      </c>
      <c r="F451" s="123" t="s">
        <v>366</v>
      </c>
      <c r="G451" s="123" t="s">
        <v>5975</v>
      </c>
      <c r="H451" s="123" t="s">
        <v>2524</v>
      </c>
      <c r="I451" s="123" t="s">
        <v>2524</v>
      </c>
      <c r="J451" s="123" t="s">
        <v>2524</v>
      </c>
      <c r="K451" s="123" t="s">
        <v>4358</v>
      </c>
      <c r="L451" s="123" t="s">
        <v>2524</v>
      </c>
      <c r="M451" s="124">
        <v>35857</v>
      </c>
      <c r="N451" s="123"/>
      <c r="O451" s="123"/>
    </row>
    <row r="452" spans="1:15" ht="16" x14ac:dyDescent="0.45">
      <c r="A452" s="123" t="s">
        <v>4359</v>
      </c>
      <c r="B452" s="123" t="s">
        <v>5976</v>
      </c>
      <c r="C452" s="123" t="s">
        <v>5977</v>
      </c>
      <c r="D452" s="123" t="s">
        <v>1246</v>
      </c>
      <c r="E452" s="123" t="s">
        <v>5972</v>
      </c>
      <c r="F452" s="123" t="s">
        <v>366</v>
      </c>
      <c r="G452" s="123" t="s">
        <v>2524</v>
      </c>
      <c r="H452" s="123" t="s">
        <v>2524</v>
      </c>
      <c r="I452" s="123" t="s">
        <v>2524</v>
      </c>
      <c r="J452" s="123" t="s">
        <v>2524</v>
      </c>
      <c r="K452" s="123" t="s">
        <v>4359</v>
      </c>
      <c r="L452" s="123" t="s">
        <v>2524</v>
      </c>
      <c r="M452" s="124">
        <v>36107</v>
      </c>
      <c r="N452" s="123"/>
      <c r="O452" s="123"/>
    </row>
    <row r="453" spans="1:15" ht="16" x14ac:dyDescent="0.45">
      <c r="A453" s="123" t="s">
        <v>4360</v>
      </c>
      <c r="B453" s="123" t="s">
        <v>5969</v>
      </c>
      <c r="C453" s="123" t="s">
        <v>5978</v>
      </c>
      <c r="D453" s="123" t="s">
        <v>1246</v>
      </c>
      <c r="E453" s="123" t="s">
        <v>5972</v>
      </c>
      <c r="F453" s="123" t="s">
        <v>366</v>
      </c>
      <c r="G453" s="123" t="s">
        <v>5936</v>
      </c>
      <c r="H453" s="123" t="s">
        <v>2524</v>
      </c>
      <c r="I453" s="123" t="s">
        <v>2524</v>
      </c>
      <c r="J453" s="123" t="s">
        <v>2524</v>
      </c>
      <c r="K453" s="123" t="s">
        <v>4360</v>
      </c>
      <c r="L453" s="123" t="s">
        <v>2524</v>
      </c>
      <c r="M453" s="124">
        <v>35560</v>
      </c>
      <c r="N453" s="123"/>
      <c r="O453" s="123"/>
    </row>
    <row r="454" spans="1:15" ht="16" x14ac:dyDescent="0.45">
      <c r="A454" s="123" t="s">
        <v>4361</v>
      </c>
      <c r="B454" s="123" t="s">
        <v>4361</v>
      </c>
      <c r="C454" s="123" t="s">
        <v>5979</v>
      </c>
      <c r="D454" s="123" t="s">
        <v>1246</v>
      </c>
      <c r="E454" s="123"/>
      <c r="F454" s="123" t="s">
        <v>366</v>
      </c>
      <c r="G454" s="123" t="s">
        <v>2524</v>
      </c>
      <c r="H454" s="123" t="s">
        <v>2524</v>
      </c>
      <c r="I454" s="123" t="s">
        <v>2524</v>
      </c>
      <c r="J454" s="123" t="s">
        <v>2524</v>
      </c>
      <c r="K454" s="123" t="s">
        <v>4361</v>
      </c>
      <c r="L454" s="123" t="s">
        <v>2524</v>
      </c>
      <c r="M454" s="124">
        <v>18877</v>
      </c>
      <c r="N454" s="123"/>
      <c r="O454" s="123"/>
    </row>
    <row r="455" spans="1:15" ht="16" x14ac:dyDescent="0.45">
      <c r="A455" s="123" t="s">
        <v>4362</v>
      </c>
      <c r="B455" s="123" t="s">
        <v>4362</v>
      </c>
      <c r="C455" s="123" t="s">
        <v>5980</v>
      </c>
      <c r="D455" s="123" t="s">
        <v>1246</v>
      </c>
      <c r="E455" s="123"/>
      <c r="F455" s="123" t="s">
        <v>366</v>
      </c>
      <c r="G455" s="123" t="s">
        <v>2524</v>
      </c>
      <c r="H455" s="123" t="s">
        <v>2524</v>
      </c>
      <c r="I455" s="123" t="s">
        <v>2524</v>
      </c>
      <c r="J455" s="123" t="s">
        <v>2524</v>
      </c>
      <c r="K455" s="123" t="s">
        <v>4362</v>
      </c>
      <c r="L455" s="123" t="s">
        <v>2524</v>
      </c>
      <c r="M455" s="124">
        <v>18883</v>
      </c>
      <c r="N455" s="123"/>
      <c r="O455" s="123"/>
    </row>
    <row r="456" spans="1:15" ht="16" x14ac:dyDescent="0.45">
      <c r="A456" s="123" t="s">
        <v>4363</v>
      </c>
      <c r="B456" s="123" t="s">
        <v>4363</v>
      </c>
      <c r="C456" s="123" t="s">
        <v>5981</v>
      </c>
      <c r="D456" s="123" t="s">
        <v>1246</v>
      </c>
      <c r="E456" s="123"/>
      <c r="F456" s="123" t="s">
        <v>366</v>
      </c>
      <c r="G456" s="123" t="s">
        <v>2524</v>
      </c>
      <c r="H456" s="123" t="s">
        <v>2524</v>
      </c>
      <c r="I456" s="123" t="s">
        <v>2524</v>
      </c>
      <c r="J456" s="123" t="s">
        <v>2524</v>
      </c>
      <c r="K456" s="123" t="s">
        <v>4363</v>
      </c>
      <c r="L456" s="123" t="s">
        <v>2524</v>
      </c>
      <c r="M456" s="124">
        <v>18873</v>
      </c>
      <c r="N456" s="123"/>
      <c r="O456" s="123"/>
    </row>
    <row r="457" spans="1:15" ht="16" x14ac:dyDescent="0.45">
      <c r="A457" s="123" t="s">
        <v>4364</v>
      </c>
      <c r="B457" s="123" t="s">
        <v>4364</v>
      </c>
      <c r="C457" s="123" t="s">
        <v>5982</v>
      </c>
      <c r="D457" s="123" t="s">
        <v>1246</v>
      </c>
      <c r="E457" s="123"/>
      <c r="F457" s="123" t="s">
        <v>366</v>
      </c>
      <c r="G457" s="123" t="s">
        <v>2524</v>
      </c>
      <c r="H457" s="123" t="s">
        <v>2524</v>
      </c>
      <c r="I457" s="123" t="s">
        <v>2524</v>
      </c>
      <c r="J457" s="123" t="s">
        <v>2524</v>
      </c>
      <c r="K457" s="123" t="s">
        <v>4364</v>
      </c>
      <c r="L457" s="123" t="s">
        <v>2524</v>
      </c>
      <c r="M457" s="124">
        <v>18880</v>
      </c>
      <c r="N457" s="123"/>
      <c r="O457" s="123"/>
    </row>
    <row r="458" spans="1:15" ht="16" x14ac:dyDescent="0.45">
      <c r="A458" s="123" t="s">
        <v>4365</v>
      </c>
      <c r="B458" s="123" t="s">
        <v>5983</v>
      </c>
      <c r="C458" s="123" t="s">
        <v>5984</v>
      </c>
      <c r="D458" s="123" t="s">
        <v>185</v>
      </c>
      <c r="E458" s="123" t="s">
        <v>2524</v>
      </c>
      <c r="F458" s="123" t="s">
        <v>366</v>
      </c>
      <c r="G458" s="123" t="s">
        <v>5936</v>
      </c>
      <c r="H458" s="123" t="s">
        <v>2524</v>
      </c>
      <c r="I458" s="123" t="s">
        <v>2524</v>
      </c>
      <c r="J458" s="123" t="s">
        <v>2524</v>
      </c>
      <c r="K458" s="123" t="s">
        <v>4365</v>
      </c>
      <c r="L458" s="123" t="s">
        <v>8853</v>
      </c>
      <c r="M458" s="124">
        <v>18898</v>
      </c>
      <c r="N458" s="123"/>
      <c r="O458" s="123"/>
    </row>
    <row r="459" spans="1:15" ht="16" x14ac:dyDescent="0.45">
      <c r="A459" s="123" t="s">
        <v>4366</v>
      </c>
      <c r="B459" s="123" t="s">
        <v>5985</v>
      </c>
      <c r="C459" s="123" t="s">
        <v>5986</v>
      </c>
      <c r="D459" s="123" t="s">
        <v>1357</v>
      </c>
      <c r="E459" s="123" t="s">
        <v>2524</v>
      </c>
      <c r="F459" s="123" t="s">
        <v>366</v>
      </c>
      <c r="G459" s="123" t="s">
        <v>2524</v>
      </c>
      <c r="H459" s="123" t="s">
        <v>2524</v>
      </c>
      <c r="I459" s="123" t="s">
        <v>2524</v>
      </c>
      <c r="J459" s="123" t="s">
        <v>2524</v>
      </c>
      <c r="K459" s="123" t="s">
        <v>4366</v>
      </c>
      <c r="L459" s="123" t="s">
        <v>2524</v>
      </c>
      <c r="M459" s="124">
        <v>23134</v>
      </c>
      <c r="N459" s="123"/>
      <c r="O459" s="123"/>
    </row>
    <row r="460" spans="1:15" ht="16" x14ac:dyDescent="0.45">
      <c r="A460" s="123" t="s">
        <v>4367</v>
      </c>
      <c r="B460" s="123" t="s">
        <v>5987</v>
      </c>
      <c r="C460" s="123" t="s">
        <v>5988</v>
      </c>
      <c r="D460" s="123" t="s">
        <v>185</v>
      </c>
      <c r="E460" s="123" t="s">
        <v>2524</v>
      </c>
      <c r="F460" s="123" t="s">
        <v>366</v>
      </c>
      <c r="G460" s="123" t="s">
        <v>2524</v>
      </c>
      <c r="H460" s="123" t="s">
        <v>2524</v>
      </c>
      <c r="I460" s="123" t="s">
        <v>2524</v>
      </c>
      <c r="J460" s="123" t="s">
        <v>2524</v>
      </c>
      <c r="K460" s="123" t="s">
        <v>4367</v>
      </c>
      <c r="L460" s="123" t="s">
        <v>2524</v>
      </c>
      <c r="M460" s="124">
        <v>18910</v>
      </c>
      <c r="N460" s="123"/>
      <c r="O460" s="123"/>
    </row>
    <row r="461" spans="1:15" ht="16" x14ac:dyDescent="0.45">
      <c r="A461" s="123" t="s">
        <v>4368</v>
      </c>
      <c r="B461" s="123" t="s">
        <v>5989</v>
      </c>
      <c r="C461" s="123" t="s">
        <v>5990</v>
      </c>
      <c r="D461" s="123" t="s">
        <v>1246</v>
      </c>
      <c r="E461" s="123"/>
      <c r="F461" s="123" t="s">
        <v>366</v>
      </c>
      <c r="G461" s="123" t="s">
        <v>2524</v>
      </c>
      <c r="H461" s="123" t="s">
        <v>2524</v>
      </c>
      <c r="I461" s="123" t="s">
        <v>2524</v>
      </c>
      <c r="J461" s="123" t="s">
        <v>2524</v>
      </c>
      <c r="K461" s="123" t="s">
        <v>4368</v>
      </c>
      <c r="L461" s="123" t="s">
        <v>2524</v>
      </c>
      <c r="M461" s="124">
        <v>18913</v>
      </c>
      <c r="N461" s="123"/>
      <c r="O461" s="123"/>
    </row>
    <row r="462" spans="1:15" ht="16" x14ac:dyDescent="0.45">
      <c r="A462" s="123" t="s">
        <v>4369</v>
      </c>
      <c r="B462" s="123" t="s">
        <v>5991</v>
      </c>
      <c r="C462" s="123" t="s">
        <v>5992</v>
      </c>
      <c r="D462" s="123" t="s">
        <v>185</v>
      </c>
      <c r="E462" s="123" t="s">
        <v>2524</v>
      </c>
      <c r="F462" s="123" t="s">
        <v>366</v>
      </c>
      <c r="G462" s="123" t="s">
        <v>404</v>
      </c>
      <c r="H462" s="123" t="s">
        <v>2524</v>
      </c>
      <c r="I462" s="123" t="s">
        <v>2524</v>
      </c>
      <c r="J462" s="123" t="s">
        <v>2524</v>
      </c>
      <c r="K462" s="123" t="s">
        <v>4369</v>
      </c>
      <c r="L462" s="123" t="s">
        <v>8853</v>
      </c>
      <c r="M462" s="124">
        <v>28409</v>
      </c>
      <c r="N462" s="123"/>
      <c r="O462" s="123"/>
    </row>
    <row r="463" spans="1:15" ht="16" x14ac:dyDescent="0.45">
      <c r="A463" s="123" t="s">
        <v>4370</v>
      </c>
      <c r="B463" s="123" t="s">
        <v>5993</v>
      </c>
      <c r="C463" s="123" t="s">
        <v>5994</v>
      </c>
      <c r="D463" s="123" t="s">
        <v>185</v>
      </c>
      <c r="E463" s="123" t="s">
        <v>2524</v>
      </c>
      <c r="F463" s="123" t="s">
        <v>2798</v>
      </c>
      <c r="G463" s="123" t="s">
        <v>5936</v>
      </c>
      <c r="H463" s="123" t="s">
        <v>2524</v>
      </c>
      <c r="I463" s="123" t="s">
        <v>2524</v>
      </c>
      <c r="J463" s="123" t="s">
        <v>2524</v>
      </c>
      <c r="K463" s="123" t="s">
        <v>4370</v>
      </c>
      <c r="L463" s="123" t="s">
        <v>2524</v>
      </c>
      <c r="M463" s="124">
        <v>35516</v>
      </c>
      <c r="N463" s="123"/>
      <c r="O463" s="123"/>
    </row>
    <row r="464" spans="1:15" ht="16" x14ac:dyDescent="0.45">
      <c r="A464" s="123" t="s">
        <v>4371</v>
      </c>
      <c r="B464" s="123" t="s">
        <v>5995</v>
      </c>
      <c r="C464" s="123" t="s">
        <v>5996</v>
      </c>
      <c r="D464" s="123" t="s">
        <v>185</v>
      </c>
      <c r="E464" s="123" t="s">
        <v>2524</v>
      </c>
      <c r="F464" s="123" t="s">
        <v>2798</v>
      </c>
      <c r="G464" s="123" t="s">
        <v>5975</v>
      </c>
      <c r="H464" s="123" t="s">
        <v>2524</v>
      </c>
      <c r="I464" s="123" t="s">
        <v>2524</v>
      </c>
      <c r="J464" s="123" t="s">
        <v>2524</v>
      </c>
      <c r="K464" s="123" t="s">
        <v>4371</v>
      </c>
      <c r="L464" s="123" t="s">
        <v>2524</v>
      </c>
      <c r="M464" s="124">
        <v>35862</v>
      </c>
      <c r="N464" s="123"/>
      <c r="O464" s="123"/>
    </row>
    <row r="465" spans="1:15" ht="16" x14ac:dyDescent="0.45">
      <c r="A465" s="123" t="s">
        <v>4372</v>
      </c>
      <c r="B465" s="123" t="s">
        <v>5997</v>
      </c>
      <c r="C465" s="123" t="s">
        <v>5998</v>
      </c>
      <c r="D465" s="123" t="s">
        <v>185</v>
      </c>
      <c r="E465" s="123" t="s">
        <v>2524</v>
      </c>
      <c r="F465" s="123" t="s">
        <v>2798</v>
      </c>
      <c r="G465" s="123" t="s">
        <v>2524</v>
      </c>
      <c r="H465" s="123" t="s">
        <v>2524</v>
      </c>
      <c r="I465" s="123" t="s">
        <v>2524</v>
      </c>
      <c r="J465" s="123" t="s">
        <v>2524</v>
      </c>
      <c r="K465" s="123" t="s">
        <v>4372</v>
      </c>
      <c r="L465" s="123" t="s">
        <v>2524</v>
      </c>
      <c r="M465" s="124">
        <v>36025</v>
      </c>
      <c r="N465" s="123"/>
      <c r="O465" s="123"/>
    </row>
    <row r="466" spans="1:15" ht="16" x14ac:dyDescent="0.45">
      <c r="A466" s="123" t="s">
        <v>4373</v>
      </c>
      <c r="B466" s="123" t="s">
        <v>5999</v>
      </c>
      <c r="C466" s="123" t="s">
        <v>6000</v>
      </c>
      <c r="D466" s="123" t="s">
        <v>185</v>
      </c>
      <c r="E466" s="123" t="s">
        <v>2524</v>
      </c>
      <c r="F466" s="123" t="s">
        <v>366</v>
      </c>
      <c r="G466" s="123" t="s">
        <v>404</v>
      </c>
      <c r="H466" s="123" t="s">
        <v>2524</v>
      </c>
      <c r="I466" s="123" t="s">
        <v>2524</v>
      </c>
      <c r="J466" s="123" t="s">
        <v>2524</v>
      </c>
      <c r="K466" s="123" t="s">
        <v>4373</v>
      </c>
      <c r="L466" s="123" t="s">
        <v>2524</v>
      </c>
      <c r="M466" s="124">
        <v>28413</v>
      </c>
      <c r="N466" s="123"/>
      <c r="O466" s="123"/>
    </row>
    <row r="467" spans="1:15" ht="16" x14ac:dyDescent="0.45">
      <c r="A467" s="123" t="s">
        <v>4374</v>
      </c>
      <c r="B467" s="123" t="s">
        <v>6001</v>
      </c>
      <c r="C467" s="123" t="s">
        <v>6002</v>
      </c>
      <c r="D467" s="123" t="s">
        <v>1246</v>
      </c>
      <c r="E467" s="123" t="s">
        <v>5972</v>
      </c>
      <c r="F467" s="123" t="s">
        <v>366</v>
      </c>
      <c r="G467" s="123" t="s">
        <v>404</v>
      </c>
      <c r="H467" s="123" t="s">
        <v>2524</v>
      </c>
      <c r="I467" s="123" t="s">
        <v>2524</v>
      </c>
      <c r="J467" s="123" t="s">
        <v>2524</v>
      </c>
      <c r="K467" s="123" t="s">
        <v>4374</v>
      </c>
      <c r="L467" s="123" t="s">
        <v>2524</v>
      </c>
      <c r="M467" s="124">
        <v>182726</v>
      </c>
      <c r="N467" s="123"/>
      <c r="O467" s="123"/>
    </row>
    <row r="468" spans="1:15" ht="16" x14ac:dyDescent="0.45">
      <c r="A468" s="123" t="s">
        <v>4375</v>
      </c>
      <c r="B468" s="123" t="s">
        <v>6003</v>
      </c>
      <c r="C468" s="123" t="s">
        <v>6003</v>
      </c>
      <c r="D468" s="123" t="s">
        <v>185</v>
      </c>
      <c r="E468" s="123" t="s">
        <v>2524</v>
      </c>
      <c r="F468" s="123" t="s">
        <v>366</v>
      </c>
      <c r="G468" s="123" t="s">
        <v>5936</v>
      </c>
      <c r="H468" s="123" t="s">
        <v>2524</v>
      </c>
      <c r="I468" s="123" t="s">
        <v>2524</v>
      </c>
      <c r="J468" s="123" t="s">
        <v>2524</v>
      </c>
      <c r="K468" s="123" t="s">
        <v>4375</v>
      </c>
      <c r="L468" s="123" t="s">
        <v>8853</v>
      </c>
      <c r="M468" s="124">
        <v>18889</v>
      </c>
      <c r="N468" s="123"/>
      <c r="O468" s="123"/>
    </row>
    <row r="469" spans="1:15" ht="16" x14ac:dyDescent="0.45">
      <c r="A469" s="123" t="s">
        <v>4376</v>
      </c>
      <c r="B469" s="123" t="s">
        <v>6004</v>
      </c>
      <c r="C469" s="123" t="s">
        <v>6005</v>
      </c>
      <c r="D469" s="123" t="s">
        <v>185</v>
      </c>
      <c r="E469" s="123" t="s">
        <v>2524</v>
      </c>
      <c r="F469" s="123" t="s">
        <v>2798</v>
      </c>
      <c r="G469" s="123" t="s">
        <v>5936</v>
      </c>
      <c r="H469" s="123" t="s">
        <v>2524</v>
      </c>
      <c r="I469" s="123" t="s">
        <v>2524</v>
      </c>
      <c r="J469" s="123" t="s">
        <v>2524</v>
      </c>
      <c r="K469" s="123" t="s">
        <v>4376</v>
      </c>
      <c r="L469" s="123" t="s">
        <v>2524</v>
      </c>
      <c r="M469" s="124">
        <v>35844</v>
      </c>
      <c r="N469" s="123"/>
      <c r="O469" s="123"/>
    </row>
    <row r="470" spans="1:15" ht="16" x14ac:dyDescent="0.45">
      <c r="A470" s="123" t="s">
        <v>4377</v>
      </c>
      <c r="B470" s="123" t="s">
        <v>6006</v>
      </c>
      <c r="C470" s="123" t="s">
        <v>6007</v>
      </c>
      <c r="D470" s="123" t="s">
        <v>185</v>
      </c>
      <c r="E470" s="123" t="s">
        <v>2524</v>
      </c>
      <c r="F470" s="123" t="s">
        <v>2798</v>
      </c>
      <c r="G470" s="123" t="s">
        <v>5975</v>
      </c>
      <c r="H470" s="123" t="s">
        <v>2524</v>
      </c>
      <c r="I470" s="123" t="s">
        <v>2524</v>
      </c>
      <c r="J470" s="123" t="s">
        <v>2524</v>
      </c>
      <c r="K470" s="123" t="s">
        <v>4377</v>
      </c>
      <c r="L470" s="123" t="s">
        <v>2524</v>
      </c>
      <c r="M470" s="124">
        <v>35871</v>
      </c>
      <c r="N470" s="123"/>
      <c r="O470" s="123"/>
    </row>
    <row r="471" spans="1:15" ht="16" x14ac:dyDescent="0.45">
      <c r="A471" s="123" t="s">
        <v>4378</v>
      </c>
      <c r="B471" s="123" t="s">
        <v>6008</v>
      </c>
      <c r="C471" s="123" t="s">
        <v>6009</v>
      </c>
      <c r="D471" s="123" t="s">
        <v>185</v>
      </c>
      <c r="E471" s="123" t="s">
        <v>2524</v>
      </c>
      <c r="F471" s="123" t="s">
        <v>366</v>
      </c>
      <c r="G471" s="123" t="s">
        <v>2524</v>
      </c>
      <c r="H471" s="123" t="s">
        <v>2524</v>
      </c>
      <c r="I471" s="123" t="s">
        <v>2524</v>
      </c>
      <c r="J471" s="123" t="s">
        <v>2524</v>
      </c>
      <c r="K471" s="123" t="s">
        <v>4378</v>
      </c>
      <c r="L471" s="123" t="s">
        <v>2524</v>
      </c>
      <c r="M471" s="124">
        <v>35996</v>
      </c>
      <c r="N471" s="123"/>
      <c r="O471" s="123"/>
    </row>
    <row r="472" spans="1:15" ht="16" x14ac:dyDescent="0.45">
      <c r="A472" s="123" t="s">
        <v>4379</v>
      </c>
      <c r="B472" s="123" t="s">
        <v>6010</v>
      </c>
      <c r="C472" s="123" t="s">
        <v>6011</v>
      </c>
      <c r="D472" s="123" t="s">
        <v>185</v>
      </c>
      <c r="E472" s="123" t="s">
        <v>2524</v>
      </c>
      <c r="F472" s="123" t="s">
        <v>366</v>
      </c>
      <c r="G472" s="123" t="s">
        <v>5936</v>
      </c>
      <c r="H472" s="123" t="s">
        <v>2524</v>
      </c>
      <c r="I472" s="123" t="s">
        <v>2524</v>
      </c>
      <c r="J472" s="123" t="s">
        <v>2524</v>
      </c>
      <c r="K472" s="123" t="s">
        <v>4379</v>
      </c>
      <c r="L472" s="123" t="s">
        <v>8853</v>
      </c>
      <c r="M472" s="124">
        <v>18901</v>
      </c>
      <c r="N472" s="123"/>
      <c r="O472" s="123"/>
    </row>
    <row r="473" spans="1:15" ht="16" x14ac:dyDescent="0.45">
      <c r="A473" s="123" t="s">
        <v>4380</v>
      </c>
      <c r="B473" s="123" t="s">
        <v>6012</v>
      </c>
      <c r="C473" s="123" t="s">
        <v>6013</v>
      </c>
      <c r="D473" s="123" t="s">
        <v>185</v>
      </c>
      <c r="E473" s="123" t="s">
        <v>2524</v>
      </c>
      <c r="F473" s="123" t="s">
        <v>2798</v>
      </c>
      <c r="G473" s="123" t="s">
        <v>5936</v>
      </c>
      <c r="H473" s="123" t="s">
        <v>2524</v>
      </c>
      <c r="I473" s="123" t="s">
        <v>2524</v>
      </c>
      <c r="J473" s="123" t="s">
        <v>2524</v>
      </c>
      <c r="K473" s="123" t="s">
        <v>4380</v>
      </c>
      <c r="L473" s="123" t="s">
        <v>2524</v>
      </c>
      <c r="M473" s="124">
        <v>35529</v>
      </c>
      <c r="N473" s="123"/>
      <c r="O473" s="123"/>
    </row>
    <row r="474" spans="1:15" ht="16" x14ac:dyDescent="0.45">
      <c r="A474" s="123" t="s">
        <v>4381</v>
      </c>
      <c r="B474" s="123" t="s">
        <v>6014</v>
      </c>
      <c r="C474" s="123" t="s">
        <v>6015</v>
      </c>
      <c r="D474" s="123" t="s">
        <v>185</v>
      </c>
      <c r="E474" s="123" t="s">
        <v>2524</v>
      </c>
      <c r="F474" s="123" t="s">
        <v>2798</v>
      </c>
      <c r="G474" s="123" t="s">
        <v>5975</v>
      </c>
      <c r="H474" s="123" t="s">
        <v>2524</v>
      </c>
      <c r="I474" s="123" t="s">
        <v>2524</v>
      </c>
      <c r="J474" s="123" t="s">
        <v>2524</v>
      </c>
      <c r="K474" s="123" t="s">
        <v>4381</v>
      </c>
      <c r="L474" s="123" t="s">
        <v>2524</v>
      </c>
      <c r="M474" s="124">
        <v>35880</v>
      </c>
      <c r="N474" s="123"/>
      <c r="O474" s="123"/>
    </row>
    <row r="475" spans="1:15" ht="16" x14ac:dyDescent="0.45">
      <c r="A475" s="123" t="s">
        <v>4382</v>
      </c>
      <c r="B475" s="123" t="s">
        <v>6016</v>
      </c>
      <c r="C475" s="123" t="s">
        <v>6017</v>
      </c>
      <c r="D475" s="123" t="s">
        <v>185</v>
      </c>
      <c r="E475" s="123" t="s">
        <v>2524</v>
      </c>
      <c r="F475" s="123" t="s">
        <v>2798</v>
      </c>
      <c r="G475" s="123" t="s">
        <v>2524</v>
      </c>
      <c r="H475" s="123" t="s">
        <v>2524</v>
      </c>
      <c r="I475" s="123" t="s">
        <v>2524</v>
      </c>
      <c r="J475" s="123" t="s">
        <v>2524</v>
      </c>
      <c r="K475" s="123" t="s">
        <v>4382</v>
      </c>
      <c r="L475" s="123" t="s">
        <v>2524</v>
      </c>
      <c r="M475" s="124">
        <v>35947</v>
      </c>
      <c r="N475" s="123"/>
      <c r="O475" s="123"/>
    </row>
    <row r="476" spans="1:15" ht="16" x14ac:dyDescent="0.45">
      <c r="A476" s="123" t="s">
        <v>4383</v>
      </c>
      <c r="B476" s="123" t="s">
        <v>6018</v>
      </c>
      <c r="C476" s="123" t="s">
        <v>6019</v>
      </c>
      <c r="D476" s="123" t="s">
        <v>185</v>
      </c>
      <c r="E476" s="123" t="s">
        <v>2524</v>
      </c>
      <c r="F476" s="123" t="s">
        <v>366</v>
      </c>
      <c r="G476" s="123" t="s">
        <v>5936</v>
      </c>
      <c r="H476" s="123" t="s">
        <v>2524</v>
      </c>
      <c r="I476" s="123" t="s">
        <v>2524</v>
      </c>
      <c r="J476" s="123" t="s">
        <v>2524</v>
      </c>
      <c r="K476" s="123" t="s">
        <v>4383</v>
      </c>
      <c r="L476" s="123" t="s">
        <v>8853</v>
      </c>
      <c r="M476" s="124">
        <v>18895</v>
      </c>
      <c r="N476" s="123"/>
      <c r="O476" s="123"/>
    </row>
    <row r="477" spans="1:15" ht="16" x14ac:dyDescent="0.45">
      <c r="A477" s="123" t="s">
        <v>4384</v>
      </c>
      <c r="B477" s="123" t="s">
        <v>6020</v>
      </c>
      <c r="C477" s="123" t="s">
        <v>6021</v>
      </c>
      <c r="D477" s="123" t="s">
        <v>185</v>
      </c>
      <c r="E477" s="123" t="s">
        <v>2524</v>
      </c>
      <c r="F477" s="123" t="s">
        <v>2798</v>
      </c>
      <c r="G477" s="123" t="s">
        <v>5936</v>
      </c>
      <c r="H477" s="123" t="s">
        <v>2524</v>
      </c>
      <c r="I477" s="123" t="s">
        <v>2524</v>
      </c>
      <c r="J477" s="123" t="s">
        <v>2524</v>
      </c>
      <c r="K477" s="123" t="s">
        <v>4384</v>
      </c>
      <c r="L477" s="123" t="s">
        <v>2524</v>
      </c>
      <c r="M477" s="124">
        <v>35539</v>
      </c>
      <c r="N477" s="123"/>
      <c r="O477" s="123"/>
    </row>
    <row r="478" spans="1:15" ht="16" x14ac:dyDescent="0.45">
      <c r="A478" s="123" t="s">
        <v>4385</v>
      </c>
      <c r="B478" s="123" t="s">
        <v>6022</v>
      </c>
      <c r="C478" s="123" t="s">
        <v>6023</v>
      </c>
      <c r="D478" s="123" t="s">
        <v>185</v>
      </c>
      <c r="E478" s="123" t="s">
        <v>2524</v>
      </c>
      <c r="F478" s="123" t="s">
        <v>2798</v>
      </c>
      <c r="G478" s="123" t="s">
        <v>5975</v>
      </c>
      <c r="H478" s="123" t="s">
        <v>2524</v>
      </c>
      <c r="I478" s="123" t="s">
        <v>2524</v>
      </c>
      <c r="J478" s="123" t="s">
        <v>2524</v>
      </c>
      <c r="K478" s="123" t="s">
        <v>4385</v>
      </c>
      <c r="L478" s="123" t="s">
        <v>2524</v>
      </c>
      <c r="M478" s="124">
        <v>35889</v>
      </c>
      <c r="N478" s="123"/>
      <c r="O478" s="123"/>
    </row>
    <row r="479" spans="1:15" ht="16" x14ac:dyDescent="0.45">
      <c r="A479" s="123" t="s">
        <v>4386</v>
      </c>
      <c r="B479" s="123" t="s">
        <v>6024</v>
      </c>
      <c r="C479" s="123" t="s">
        <v>6025</v>
      </c>
      <c r="D479" s="123" t="s">
        <v>185</v>
      </c>
      <c r="E479" s="123" t="s">
        <v>2524</v>
      </c>
      <c r="F479" s="123" t="s">
        <v>2798</v>
      </c>
      <c r="G479" s="123" t="s">
        <v>2524</v>
      </c>
      <c r="H479" s="123" t="s">
        <v>2524</v>
      </c>
      <c r="I479" s="123" t="s">
        <v>2524</v>
      </c>
      <c r="J479" s="123" t="s">
        <v>2524</v>
      </c>
      <c r="K479" s="123" t="s">
        <v>4386</v>
      </c>
      <c r="L479" s="123" t="s">
        <v>2524</v>
      </c>
      <c r="M479" s="124">
        <v>35909</v>
      </c>
      <c r="N479" s="123"/>
      <c r="O479" s="123"/>
    </row>
    <row r="480" spans="1:15" ht="16" x14ac:dyDescent="0.45">
      <c r="A480" s="123" t="s">
        <v>4387</v>
      </c>
      <c r="B480" s="123" t="s">
        <v>6026</v>
      </c>
      <c r="C480" s="123" t="s">
        <v>6027</v>
      </c>
      <c r="D480" s="123" t="s">
        <v>185</v>
      </c>
      <c r="E480" s="123" t="s">
        <v>2524</v>
      </c>
      <c r="F480" s="123" t="s">
        <v>2798</v>
      </c>
      <c r="G480" s="123" t="s">
        <v>5936</v>
      </c>
      <c r="H480" s="123" t="s">
        <v>2524</v>
      </c>
      <c r="I480" s="123" t="s">
        <v>2524</v>
      </c>
      <c r="J480" s="123" t="s">
        <v>2524</v>
      </c>
      <c r="K480" s="123" t="s">
        <v>4387</v>
      </c>
      <c r="L480" s="123" t="s">
        <v>8853</v>
      </c>
      <c r="M480" s="124">
        <v>18904</v>
      </c>
      <c r="N480" s="123"/>
      <c r="O480" s="123"/>
    </row>
    <row r="481" spans="1:15" ht="16" x14ac:dyDescent="0.45">
      <c r="A481" s="123" t="s">
        <v>4388</v>
      </c>
      <c r="B481" s="123" t="s">
        <v>6028</v>
      </c>
      <c r="C481" s="123" t="s">
        <v>6029</v>
      </c>
      <c r="D481" s="123" t="s">
        <v>185</v>
      </c>
      <c r="E481" s="123" t="s">
        <v>2524</v>
      </c>
      <c r="F481" s="123" t="s">
        <v>2798</v>
      </c>
      <c r="G481" s="123" t="s">
        <v>5936</v>
      </c>
      <c r="H481" s="123" t="s">
        <v>2524</v>
      </c>
      <c r="I481" s="123" t="s">
        <v>2524</v>
      </c>
      <c r="J481" s="123" t="s">
        <v>2524</v>
      </c>
      <c r="K481" s="123" t="s">
        <v>4388</v>
      </c>
      <c r="L481" s="123" t="s">
        <v>2524</v>
      </c>
      <c r="M481" s="124">
        <v>66856</v>
      </c>
      <c r="N481" s="123"/>
      <c r="O481" s="123"/>
    </row>
    <row r="482" spans="1:15" ht="16" x14ac:dyDescent="0.45">
      <c r="A482" s="123" t="s">
        <v>4389</v>
      </c>
      <c r="B482" s="123" t="s">
        <v>6030</v>
      </c>
      <c r="C482" s="123" t="s">
        <v>6031</v>
      </c>
      <c r="D482" s="123" t="s">
        <v>185</v>
      </c>
      <c r="E482" s="123" t="s">
        <v>2524</v>
      </c>
      <c r="F482" s="123" t="s">
        <v>2798</v>
      </c>
      <c r="G482" s="123" t="s">
        <v>5975</v>
      </c>
      <c r="H482" s="123" t="s">
        <v>2524</v>
      </c>
      <c r="I482" s="123" t="s">
        <v>2524</v>
      </c>
      <c r="J482" s="123" t="s">
        <v>2524</v>
      </c>
      <c r="K482" s="123" t="s">
        <v>4389</v>
      </c>
      <c r="L482" s="123" t="s">
        <v>2524</v>
      </c>
      <c r="M482" s="124">
        <v>66860</v>
      </c>
      <c r="N482" s="123"/>
      <c r="O482" s="123"/>
    </row>
    <row r="483" spans="1:15" ht="16" x14ac:dyDescent="0.45">
      <c r="A483" s="123" t="s">
        <v>4390</v>
      </c>
      <c r="B483" s="123" t="s">
        <v>6032</v>
      </c>
      <c r="C483" s="123" t="s">
        <v>6033</v>
      </c>
      <c r="D483" s="123" t="s">
        <v>185</v>
      </c>
      <c r="E483" s="123" t="s">
        <v>2524</v>
      </c>
      <c r="F483" s="123" t="s">
        <v>2798</v>
      </c>
      <c r="G483" s="123" t="s">
        <v>2524</v>
      </c>
      <c r="H483" s="123" t="s">
        <v>2524</v>
      </c>
      <c r="I483" s="123" t="s">
        <v>2524</v>
      </c>
      <c r="J483" s="123" t="s">
        <v>2524</v>
      </c>
      <c r="K483" s="123" t="s">
        <v>4390</v>
      </c>
      <c r="L483" s="123" t="s">
        <v>2524</v>
      </c>
      <c r="M483" s="124">
        <v>66865</v>
      </c>
      <c r="N483" s="123"/>
      <c r="O483" s="123"/>
    </row>
    <row r="484" spans="1:15" ht="16" x14ac:dyDescent="0.45">
      <c r="A484" s="123" t="s">
        <v>4391</v>
      </c>
      <c r="B484" s="123" t="s">
        <v>6034</v>
      </c>
      <c r="C484" s="123" t="s">
        <v>6035</v>
      </c>
      <c r="D484" s="123" t="s">
        <v>185</v>
      </c>
      <c r="E484" s="123" t="s">
        <v>2524</v>
      </c>
      <c r="F484" s="123" t="s">
        <v>366</v>
      </c>
      <c r="G484" s="123" t="s">
        <v>2524</v>
      </c>
      <c r="H484" s="123" t="s">
        <v>2524</v>
      </c>
      <c r="I484" s="123" t="s">
        <v>2524</v>
      </c>
      <c r="J484" s="123" t="s">
        <v>2524</v>
      </c>
      <c r="K484" s="123" t="s">
        <v>4391</v>
      </c>
      <c r="L484" s="123" t="s">
        <v>2524</v>
      </c>
      <c r="M484" s="124">
        <v>23126</v>
      </c>
      <c r="N484" s="123"/>
      <c r="O484" s="123"/>
    </row>
    <row r="485" spans="1:15" ht="16" x14ac:dyDescent="0.45">
      <c r="A485" s="123" t="s">
        <v>4392</v>
      </c>
      <c r="B485" s="123" t="s">
        <v>6036</v>
      </c>
      <c r="C485" s="123" t="s">
        <v>6037</v>
      </c>
      <c r="D485" s="123" t="s">
        <v>185</v>
      </c>
      <c r="E485" s="123" t="s">
        <v>2524</v>
      </c>
      <c r="F485" s="123" t="s">
        <v>366</v>
      </c>
      <c r="G485" s="123" t="s">
        <v>2524</v>
      </c>
      <c r="H485" s="123" t="s">
        <v>2524</v>
      </c>
      <c r="I485" s="123" t="s">
        <v>2524</v>
      </c>
      <c r="J485" s="123" t="s">
        <v>2524</v>
      </c>
      <c r="K485" s="123" t="s">
        <v>4392</v>
      </c>
      <c r="L485" s="123" t="s">
        <v>2524</v>
      </c>
      <c r="M485" s="124">
        <v>23137</v>
      </c>
      <c r="N485" s="123"/>
      <c r="O485" s="123"/>
    </row>
    <row r="486" spans="1:15" ht="16" x14ac:dyDescent="0.45">
      <c r="A486" s="123" t="s">
        <v>4393</v>
      </c>
      <c r="B486" s="123" t="s">
        <v>4393</v>
      </c>
      <c r="C486" s="123" t="s">
        <v>6038</v>
      </c>
      <c r="D486" s="123" t="s">
        <v>1246</v>
      </c>
      <c r="E486" s="123"/>
      <c r="F486" s="123" t="s">
        <v>366</v>
      </c>
      <c r="G486" s="123" t="s">
        <v>2524</v>
      </c>
      <c r="H486" s="123" t="s">
        <v>2524</v>
      </c>
      <c r="I486" s="123" t="s">
        <v>2524</v>
      </c>
      <c r="J486" s="123" t="s">
        <v>2524</v>
      </c>
      <c r="K486" s="123" t="s">
        <v>4393</v>
      </c>
      <c r="L486" s="123" t="s">
        <v>2524</v>
      </c>
      <c r="M486" s="124">
        <v>18916</v>
      </c>
      <c r="N486" s="123"/>
      <c r="O486" s="123"/>
    </row>
    <row r="487" spans="1:15" ht="16" x14ac:dyDescent="0.45">
      <c r="A487" s="123" t="s">
        <v>4394</v>
      </c>
      <c r="B487" s="123" t="s">
        <v>4394</v>
      </c>
      <c r="C487" s="123" t="s">
        <v>6039</v>
      </c>
      <c r="D487" s="123" t="s">
        <v>1246</v>
      </c>
      <c r="E487" s="123"/>
      <c r="F487" s="123" t="s">
        <v>366</v>
      </c>
      <c r="G487" s="123" t="s">
        <v>2524</v>
      </c>
      <c r="H487" s="123" t="s">
        <v>2524</v>
      </c>
      <c r="I487" s="123" t="s">
        <v>2524</v>
      </c>
      <c r="J487" s="123" t="s">
        <v>2524</v>
      </c>
      <c r="K487" s="123" t="s">
        <v>4394</v>
      </c>
      <c r="L487" s="123" t="s">
        <v>2524</v>
      </c>
      <c r="M487" s="124">
        <v>18919</v>
      </c>
      <c r="N487" s="123"/>
      <c r="O487" s="123"/>
    </row>
    <row r="488" spans="1:15" ht="16" x14ac:dyDescent="0.45">
      <c r="A488" s="123" t="s">
        <v>4395</v>
      </c>
      <c r="B488" s="123" t="s">
        <v>6040</v>
      </c>
      <c r="C488" s="123" t="s">
        <v>6041</v>
      </c>
      <c r="D488" s="123" t="s">
        <v>185</v>
      </c>
      <c r="E488" s="123" t="s">
        <v>2524</v>
      </c>
      <c r="F488" s="123" t="s">
        <v>366</v>
      </c>
      <c r="G488" s="123" t="s">
        <v>2524</v>
      </c>
      <c r="H488" s="123" t="s">
        <v>2524</v>
      </c>
      <c r="I488" s="123" t="s">
        <v>2524</v>
      </c>
      <c r="J488" s="123" t="s">
        <v>2524</v>
      </c>
      <c r="K488" s="123" t="s">
        <v>4395</v>
      </c>
      <c r="L488" s="123" t="s">
        <v>2524</v>
      </c>
      <c r="M488" s="124">
        <v>23130</v>
      </c>
      <c r="N488" s="123"/>
      <c r="O488" s="123"/>
    </row>
    <row r="489" spans="1:15" ht="16" x14ac:dyDescent="0.45">
      <c r="A489" s="123" t="s">
        <v>4396</v>
      </c>
      <c r="B489" s="123" t="s">
        <v>6042</v>
      </c>
      <c r="C489" s="123" t="s">
        <v>6043</v>
      </c>
      <c r="D489" s="123" t="s">
        <v>1357</v>
      </c>
      <c r="E489" s="123"/>
      <c r="F489" s="123" t="s">
        <v>366</v>
      </c>
      <c r="G489" s="123" t="s">
        <v>2524</v>
      </c>
      <c r="H489" s="123" t="s">
        <v>2524</v>
      </c>
      <c r="I489" s="123" t="s">
        <v>2524</v>
      </c>
      <c r="J489" s="123" t="s">
        <v>2524</v>
      </c>
      <c r="K489" s="123" t="s">
        <v>4396</v>
      </c>
      <c r="L489" s="123" t="s">
        <v>2524</v>
      </c>
      <c r="M489" s="124">
        <v>21372</v>
      </c>
      <c r="N489" s="123"/>
      <c r="O489" s="123"/>
    </row>
    <row r="490" spans="1:15" ht="16" x14ac:dyDescent="0.45">
      <c r="A490" s="123" t="s">
        <v>4397</v>
      </c>
      <c r="B490" s="123" t="s">
        <v>6044</v>
      </c>
      <c r="C490" s="123" t="s">
        <v>6045</v>
      </c>
      <c r="D490" s="123" t="s">
        <v>185</v>
      </c>
      <c r="E490" s="123" t="s">
        <v>2524</v>
      </c>
      <c r="F490" s="123" t="s">
        <v>366</v>
      </c>
      <c r="G490" s="123" t="s">
        <v>5936</v>
      </c>
      <c r="H490" s="123" t="s">
        <v>2524</v>
      </c>
      <c r="I490" s="123" t="s">
        <v>2524</v>
      </c>
      <c r="J490" s="123" t="s">
        <v>2524</v>
      </c>
      <c r="K490" s="123" t="s">
        <v>4397</v>
      </c>
      <c r="L490" s="123" t="s">
        <v>8853</v>
      </c>
      <c r="M490" s="124">
        <v>18886</v>
      </c>
      <c r="N490" s="123"/>
      <c r="O490" s="123"/>
    </row>
    <row r="491" spans="1:15" ht="16" x14ac:dyDescent="0.45">
      <c r="A491" s="123" t="s">
        <v>4398</v>
      </c>
      <c r="B491" s="123" t="s">
        <v>6046</v>
      </c>
      <c r="C491" s="123" t="s">
        <v>6047</v>
      </c>
      <c r="D491" s="123" t="s">
        <v>185</v>
      </c>
      <c r="E491" s="123" t="s">
        <v>2524</v>
      </c>
      <c r="F491" s="123" t="s">
        <v>2798</v>
      </c>
      <c r="G491" s="123" t="s">
        <v>5936</v>
      </c>
      <c r="H491" s="123" t="s">
        <v>2524</v>
      </c>
      <c r="I491" s="123" t="s">
        <v>2524</v>
      </c>
      <c r="J491" s="123" t="s">
        <v>2524</v>
      </c>
      <c r="K491" s="123" t="s">
        <v>4398</v>
      </c>
      <c r="L491" s="123" t="s">
        <v>2524</v>
      </c>
      <c r="M491" s="124">
        <v>35549</v>
      </c>
      <c r="N491" s="123"/>
      <c r="O491" s="123"/>
    </row>
    <row r="492" spans="1:15" ht="16" x14ac:dyDescent="0.45">
      <c r="A492" s="123" t="s">
        <v>4399</v>
      </c>
      <c r="B492" s="123" t="s">
        <v>6048</v>
      </c>
      <c r="C492" s="123" t="s">
        <v>6049</v>
      </c>
      <c r="D492" s="123" t="s">
        <v>185</v>
      </c>
      <c r="E492" s="123" t="s">
        <v>2524</v>
      </c>
      <c r="F492" s="123" t="s">
        <v>2798</v>
      </c>
      <c r="G492" s="123" t="s">
        <v>5975</v>
      </c>
      <c r="H492" s="123" t="s">
        <v>2524</v>
      </c>
      <c r="I492" s="123" t="s">
        <v>2524</v>
      </c>
      <c r="J492" s="123" t="s">
        <v>2524</v>
      </c>
      <c r="K492" s="123" t="s">
        <v>4399</v>
      </c>
      <c r="L492" s="123" t="s">
        <v>2524</v>
      </c>
      <c r="M492" s="124">
        <v>35898</v>
      </c>
      <c r="N492" s="123"/>
      <c r="O492" s="123"/>
    </row>
    <row r="493" spans="1:15" ht="16" x14ac:dyDescent="0.45">
      <c r="A493" s="123" t="s">
        <v>4400</v>
      </c>
      <c r="B493" s="123" t="s">
        <v>6050</v>
      </c>
      <c r="C493" s="123" t="s">
        <v>6051</v>
      </c>
      <c r="D493" s="123" t="s">
        <v>185</v>
      </c>
      <c r="E493" s="123" t="s">
        <v>2524</v>
      </c>
      <c r="F493" s="123" t="s">
        <v>2798</v>
      </c>
      <c r="G493" s="123" t="s">
        <v>2524</v>
      </c>
      <c r="H493" s="123" t="s">
        <v>2524</v>
      </c>
      <c r="I493" s="123" t="s">
        <v>2524</v>
      </c>
      <c r="J493" s="123" t="s">
        <v>2524</v>
      </c>
      <c r="K493" s="123" t="s">
        <v>4400</v>
      </c>
      <c r="L493" s="123" t="s">
        <v>2524</v>
      </c>
      <c r="M493" s="124">
        <v>36054</v>
      </c>
      <c r="N493" s="123"/>
      <c r="O493" s="123"/>
    </row>
    <row r="494" spans="1:15" ht="16" x14ac:dyDescent="0.45">
      <c r="A494" s="123" t="s">
        <v>104</v>
      </c>
      <c r="B494" s="123" t="s">
        <v>6052</v>
      </c>
      <c r="C494" s="123" t="s">
        <v>1409</v>
      </c>
      <c r="D494" s="123" t="s">
        <v>1357</v>
      </c>
      <c r="E494" s="123" t="s">
        <v>2524</v>
      </c>
      <c r="F494" s="123" t="s">
        <v>366</v>
      </c>
      <c r="G494" s="123" t="s">
        <v>2524</v>
      </c>
      <c r="H494" s="123" t="s">
        <v>2524</v>
      </c>
      <c r="I494" s="123" t="s">
        <v>2524</v>
      </c>
      <c r="J494" s="123" t="s">
        <v>2524</v>
      </c>
      <c r="K494" s="123" t="s">
        <v>104</v>
      </c>
      <c r="L494" s="123" t="s">
        <v>2524</v>
      </c>
      <c r="M494" s="124">
        <v>153176</v>
      </c>
      <c r="N494" s="123"/>
      <c r="O494" s="123"/>
    </row>
    <row r="495" spans="1:15" ht="16" x14ac:dyDescent="0.45">
      <c r="A495" s="123" t="s">
        <v>4401</v>
      </c>
      <c r="B495" s="123" t="s">
        <v>4401</v>
      </c>
      <c r="C495" s="123" t="s">
        <v>4401</v>
      </c>
      <c r="D495" s="123" t="s">
        <v>1357</v>
      </c>
      <c r="E495" s="123" t="s">
        <v>2524</v>
      </c>
      <c r="F495" s="123" t="s">
        <v>366</v>
      </c>
      <c r="G495" s="123" t="s">
        <v>2524</v>
      </c>
      <c r="H495" s="123" t="s">
        <v>2524</v>
      </c>
      <c r="I495" s="123" t="s">
        <v>2524</v>
      </c>
      <c r="J495" s="123" t="s">
        <v>2524</v>
      </c>
      <c r="K495" s="123" t="s">
        <v>4401</v>
      </c>
      <c r="L495" s="123" t="s">
        <v>2524</v>
      </c>
      <c r="M495" s="124">
        <v>3004028</v>
      </c>
      <c r="N495" s="123"/>
      <c r="O495" s="123"/>
    </row>
    <row r="496" spans="1:15" ht="16" x14ac:dyDescent="0.45">
      <c r="A496" s="123" t="s">
        <v>4402</v>
      </c>
      <c r="B496" s="123" t="s">
        <v>4402</v>
      </c>
      <c r="C496" s="123" t="s">
        <v>4402</v>
      </c>
      <c r="D496" s="123" t="s">
        <v>1357</v>
      </c>
      <c r="E496" s="123" t="s">
        <v>2524</v>
      </c>
      <c r="F496" s="123" t="s">
        <v>366</v>
      </c>
      <c r="G496" s="123" t="s">
        <v>2524</v>
      </c>
      <c r="H496" s="123" t="s">
        <v>2524</v>
      </c>
      <c r="I496" s="123" t="s">
        <v>2524</v>
      </c>
      <c r="J496" s="123" t="s">
        <v>2524</v>
      </c>
      <c r="K496" s="123" t="s">
        <v>4402</v>
      </c>
      <c r="L496" s="123" t="s">
        <v>2524</v>
      </c>
      <c r="M496" s="124">
        <v>3206301</v>
      </c>
      <c r="N496" s="123"/>
      <c r="O496" s="123"/>
    </row>
    <row r="497" spans="1:15" ht="16" x14ac:dyDescent="0.45">
      <c r="A497" s="123" t="s">
        <v>4403</v>
      </c>
      <c r="B497" s="123" t="s">
        <v>4403</v>
      </c>
      <c r="C497" s="123" t="s">
        <v>4403</v>
      </c>
      <c r="D497" s="123" t="s">
        <v>1357</v>
      </c>
      <c r="E497" s="123" t="s">
        <v>2524</v>
      </c>
      <c r="F497" s="123" t="s">
        <v>366</v>
      </c>
      <c r="G497" s="123" t="s">
        <v>2524</v>
      </c>
      <c r="H497" s="123" t="s">
        <v>2524</v>
      </c>
      <c r="I497" s="123" t="s">
        <v>2524</v>
      </c>
      <c r="J497" s="123" t="s">
        <v>2524</v>
      </c>
      <c r="K497" s="123" t="s">
        <v>4403</v>
      </c>
      <c r="L497" s="123" t="s">
        <v>2524</v>
      </c>
      <c r="M497" s="124">
        <v>3206321</v>
      </c>
      <c r="N497" s="123"/>
      <c r="O497" s="123"/>
    </row>
    <row r="498" spans="1:15" ht="16" x14ac:dyDescent="0.45">
      <c r="A498" s="123" t="s">
        <v>1402</v>
      </c>
      <c r="B498" s="123" t="s">
        <v>1402</v>
      </c>
      <c r="C498" s="123" t="s">
        <v>1409</v>
      </c>
      <c r="D498" s="123" t="s">
        <v>1357</v>
      </c>
      <c r="E498" s="123" t="s">
        <v>2524</v>
      </c>
      <c r="F498" s="123" t="s">
        <v>366</v>
      </c>
      <c r="G498" s="123" t="s">
        <v>2524</v>
      </c>
      <c r="H498" s="123" t="s">
        <v>8852</v>
      </c>
      <c r="I498" s="123" t="s">
        <v>8852</v>
      </c>
      <c r="J498" s="123" t="s">
        <v>1640</v>
      </c>
      <c r="K498" s="123" t="s">
        <v>1402</v>
      </c>
      <c r="L498" s="123" t="s">
        <v>2524</v>
      </c>
      <c r="M498" s="124">
        <v>3137947</v>
      </c>
      <c r="N498" s="123"/>
      <c r="O498" s="123"/>
    </row>
    <row r="499" spans="1:15" ht="16" x14ac:dyDescent="0.45">
      <c r="A499" s="123" t="s">
        <v>4404</v>
      </c>
      <c r="B499" s="123" t="s">
        <v>4404</v>
      </c>
      <c r="C499" s="123" t="s">
        <v>4404</v>
      </c>
      <c r="D499" s="123" t="s">
        <v>1357</v>
      </c>
      <c r="E499" s="123" t="s">
        <v>2524</v>
      </c>
      <c r="F499" s="123" t="s">
        <v>366</v>
      </c>
      <c r="G499" s="123" t="s">
        <v>2524</v>
      </c>
      <c r="H499" s="123" t="s">
        <v>2524</v>
      </c>
      <c r="I499" s="123" t="s">
        <v>2524</v>
      </c>
      <c r="J499" s="123" t="s">
        <v>2524</v>
      </c>
      <c r="K499" s="123" t="s">
        <v>4404</v>
      </c>
      <c r="L499" s="123" t="s">
        <v>2524</v>
      </c>
      <c r="M499" s="124">
        <v>3206365</v>
      </c>
      <c r="N499" s="123"/>
      <c r="O499" s="123"/>
    </row>
    <row r="500" spans="1:15" ht="16" x14ac:dyDescent="0.45">
      <c r="A500" s="123" t="s">
        <v>4405</v>
      </c>
      <c r="B500" s="123" t="s">
        <v>4405</v>
      </c>
      <c r="C500" s="123" t="s">
        <v>4405</v>
      </c>
      <c r="D500" s="123" t="s">
        <v>1357</v>
      </c>
      <c r="E500" s="123" t="s">
        <v>2524</v>
      </c>
      <c r="F500" s="123" t="s">
        <v>366</v>
      </c>
      <c r="G500" s="123" t="s">
        <v>2524</v>
      </c>
      <c r="H500" s="123" t="s">
        <v>2524</v>
      </c>
      <c r="I500" s="123" t="s">
        <v>2524</v>
      </c>
      <c r="J500" s="123" t="s">
        <v>2524</v>
      </c>
      <c r="K500" s="123" t="s">
        <v>4405</v>
      </c>
      <c r="L500" s="123" t="s">
        <v>2524</v>
      </c>
      <c r="M500" s="124">
        <v>3206344</v>
      </c>
      <c r="N500" s="123"/>
      <c r="O500" s="123"/>
    </row>
    <row r="501" spans="1:15" ht="16" x14ac:dyDescent="0.45">
      <c r="A501" s="123" t="s">
        <v>70</v>
      </c>
      <c r="B501" s="123" t="s">
        <v>6053</v>
      </c>
      <c r="C501" s="123" t="s">
        <v>318</v>
      </c>
      <c r="D501" s="123" t="s">
        <v>185</v>
      </c>
      <c r="E501" s="123" t="s">
        <v>2524</v>
      </c>
      <c r="F501" s="123" t="s">
        <v>2798</v>
      </c>
      <c r="G501" s="123" t="s">
        <v>2524</v>
      </c>
      <c r="H501" s="123" t="s">
        <v>2524</v>
      </c>
      <c r="I501" s="123" t="s">
        <v>2524</v>
      </c>
      <c r="J501" s="123" t="s">
        <v>1992</v>
      </c>
      <c r="K501" s="123" t="s">
        <v>70</v>
      </c>
      <c r="L501" s="123" t="s">
        <v>2524</v>
      </c>
      <c r="M501" s="124">
        <v>1861944</v>
      </c>
      <c r="N501" s="123"/>
      <c r="O501" s="123"/>
    </row>
    <row r="502" spans="1:15" ht="16" x14ac:dyDescent="0.45">
      <c r="A502" s="123" t="s">
        <v>396</v>
      </c>
      <c r="B502" s="123" t="s">
        <v>6054</v>
      </c>
      <c r="C502" s="123" t="s">
        <v>6055</v>
      </c>
      <c r="D502" s="123" t="s">
        <v>185</v>
      </c>
      <c r="E502" s="123" t="s">
        <v>2524</v>
      </c>
      <c r="F502" s="123" t="s">
        <v>2798</v>
      </c>
      <c r="G502" s="123" t="s">
        <v>2524</v>
      </c>
      <c r="H502" s="123" t="s">
        <v>2524</v>
      </c>
      <c r="I502" s="123" t="s">
        <v>2524</v>
      </c>
      <c r="J502" s="123" t="s">
        <v>1867</v>
      </c>
      <c r="K502" s="123" t="s">
        <v>396</v>
      </c>
      <c r="L502" s="123" t="s">
        <v>2524</v>
      </c>
      <c r="M502" s="124">
        <v>3099370</v>
      </c>
      <c r="N502" s="123"/>
      <c r="O502" s="123"/>
    </row>
    <row r="503" spans="1:15" ht="16" x14ac:dyDescent="0.45">
      <c r="A503" s="123" t="s">
        <v>35</v>
      </c>
      <c r="B503" s="123" t="s">
        <v>35</v>
      </c>
      <c r="C503" s="123" t="s">
        <v>6056</v>
      </c>
      <c r="D503" s="123" t="s">
        <v>185</v>
      </c>
      <c r="E503" s="123" t="s">
        <v>2524</v>
      </c>
      <c r="F503" s="123" t="s">
        <v>2798</v>
      </c>
      <c r="G503" s="123" t="s">
        <v>5852</v>
      </c>
      <c r="H503" s="123" t="s">
        <v>2524</v>
      </c>
      <c r="I503" s="123" t="s">
        <v>2524</v>
      </c>
      <c r="J503" s="123" t="s">
        <v>1764</v>
      </c>
      <c r="K503" s="123" t="s">
        <v>35</v>
      </c>
      <c r="L503" s="123" t="s">
        <v>2524</v>
      </c>
      <c r="M503" s="124">
        <v>270</v>
      </c>
      <c r="N503" s="123"/>
      <c r="O503" s="123"/>
    </row>
    <row r="504" spans="1:15" ht="16" x14ac:dyDescent="0.45">
      <c r="A504" s="123" t="s">
        <v>36</v>
      </c>
      <c r="B504" s="123" t="s">
        <v>36</v>
      </c>
      <c r="C504" s="123" t="s">
        <v>6057</v>
      </c>
      <c r="D504" s="123" t="s">
        <v>185</v>
      </c>
      <c r="E504" s="123" t="s">
        <v>2524</v>
      </c>
      <c r="F504" s="123" t="s">
        <v>2798</v>
      </c>
      <c r="G504" s="123" t="s">
        <v>5852</v>
      </c>
      <c r="H504" s="123" t="s">
        <v>2524</v>
      </c>
      <c r="I504" s="123" t="s">
        <v>2524</v>
      </c>
      <c r="J504" s="123" t="s">
        <v>1765</v>
      </c>
      <c r="K504" s="123" t="s">
        <v>36</v>
      </c>
      <c r="L504" s="123" t="s">
        <v>2524</v>
      </c>
      <c r="M504" s="124">
        <v>273</v>
      </c>
      <c r="N504" s="123"/>
      <c r="O504" s="123"/>
    </row>
    <row r="505" spans="1:15" ht="16" x14ac:dyDescent="0.45">
      <c r="A505" s="123" t="s">
        <v>4406</v>
      </c>
      <c r="B505" s="123" t="s">
        <v>6058</v>
      </c>
      <c r="C505" s="123" t="s">
        <v>6059</v>
      </c>
      <c r="D505" s="123" t="s">
        <v>1357</v>
      </c>
      <c r="E505" s="123" t="s">
        <v>2524</v>
      </c>
      <c r="F505" s="123" t="s">
        <v>366</v>
      </c>
      <c r="G505" s="123" t="s">
        <v>2524</v>
      </c>
      <c r="H505" s="123" t="s">
        <v>2524</v>
      </c>
      <c r="I505" s="123" t="s">
        <v>2524</v>
      </c>
      <c r="J505" s="123" t="s">
        <v>2524</v>
      </c>
      <c r="K505" s="123" t="s">
        <v>4406</v>
      </c>
      <c r="L505" s="123" t="s">
        <v>2524</v>
      </c>
      <c r="M505" s="124">
        <v>153684</v>
      </c>
      <c r="N505" s="123"/>
      <c r="O505" s="123"/>
    </row>
    <row r="506" spans="1:15" ht="16" x14ac:dyDescent="0.45">
      <c r="A506" s="123" t="s">
        <v>2190</v>
      </c>
      <c r="B506" s="123" t="s">
        <v>6060</v>
      </c>
      <c r="C506" s="123" t="s">
        <v>6061</v>
      </c>
      <c r="D506" s="123" t="s">
        <v>185</v>
      </c>
      <c r="E506" s="123" t="s">
        <v>2524</v>
      </c>
      <c r="F506" s="123" t="s">
        <v>2798</v>
      </c>
      <c r="G506" s="123" t="s">
        <v>2803</v>
      </c>
      <c r="H506" s="123" t="s">
        <v>8852</v>
      </c>
      <c r="I506" s="123" t="s">
        <v>2524</v>
      </c>
      <c r="J506" s="123" t="s">
        <v>3304</v>
      </c>
      <c r="K506" s="123" t="s">
        <v>2190</v>
      </c>
      <c r="L506" s="123" t="s">
        <v>2524</v>
      </c>
      <c r="M506" s="124">
        <v>134200</v>
      </c>
      <c r="N506" s="123"/>
      <c r="O506" s="123"/>
    </row>
    <row r="507" spans="1:15" ht="16" x14ac:dyDescent="0.45">
      <c r="A507" s="123" t="s">
        <v>3308</v>
      </c>
      <c r="B507" s="123" t="s">
        <v>6062</v>
      </c>
      <c r="C507" s="123" t="s">
        <v>3309</v>
      </c>
      <c r="D507" s="123" t="s">
        <v>1357</v>
      </c>
      <c r="E507" s="123" t="s">
        <v>2524</v>
      </c>
      <c r="F507" s="123" t="s">
        <v>366</v>
      </c>
      <c r="G507" s="123" t="s">
        <v>2524</v>
      </c>
      <c r="H507" s="123" t="s">
        <v>2524</v>
      </c>
      <c r="I507" s="123" t="s">
        <v>2524</v>
      </c>
      <c r="J507" s="123" t="s">
        <v>3310</v>
      </c>
      <c r="K507" s="123" t="s">
        <v>3308</v>
      </c>
      <c r="L507" s="123" t="s">
        <v>2524</v>
      </c>
      <c r="M507" s="124">
        <v>134534</v>
      </c>
      <c r="N507" s="123"/>
      <c r="O507" s="123"/>
    </row>
    <row r="508" spans="1:15" ht="16" x14ac:dyDescent="0.45">
      <c r="A508" s="123" t="s">
        <v>177</v>
      </c>
      <c r="B508" s="123" t="s">
        <v>177</v>
      </c>
      <c r="C508" s="123" t="s">
        <v>347</v>
      </c>
      <c r="D508" s="123" t="s">
        <v>185</v>
      </c>
      <c r="E508" s="123" t="s">
        <v>2524</v>
      </c>
      <c r="F508" s="123" t="s">
        <v>366</v>
      </c>
      <c r="G508" s="123" t="s">
        <v>2524</v>
      </c>
      <c r="H508" s="123" t="s">
        <v>8852</v>
      </c>
      <c r="I508" s="123" t="s">
        <v>8852</v>
      </c>
      <c r="J508" s="123" t="s">
        <v>1776</v>
      </c>
      <c r="K508" s="123" t="s">
        <v>177</v>
      </c>
      <c r="L508" s="123" t="s">
        <v>2524</v>
      </c>
      <c r="M508" s="124">
        <v>3100162</v>
      </c>
      <c r="N508" s="123"/>
      <c r="O508" s="123"/>
    </row>
    <row r="509" spans="1:15" ht="16" x14ac:dyDescent="0.45">
      <c r="A509" s="123" t="s">
        <v>388</v>
      </c>
      <c r="B509" s="123" t="s">
        <v>388</v>
      </c>
      <c r="C509" s="123" t="s">
        <v>6063</v>
      </c>
      <c r="D509" s="123" t="s">
        <v>185</v>
      </c>
      <c r="E509" s="123" t="s">
        <v>2524</v>
      </c>
      <c r="F509" s="123" t="s">
        <v>366</v>
      </c>
      <c r="G509" s="123" t="s">
        <v>2524</v>
      </c>
      <c r="H509" s="123" t="s">
        <v>2524</v>
      </c>
      <c r="I509" s="123" t="s">
        <v>2524</v>
      </c>
      <c r="J509" s="123" t="s">
        <v>1768</v>
      </c>
      <c r="K509" s="123" t="s">
        <v>388</v>
      </c>
      <c r="L509" s="123" t="s">
        <v>2524</v>
      </c>
      <c r="M509" s="124">
        <v>3100021</v>
      </c>
      <c r="N509" s="123"/>
      <c r="O509" s="123"/>
    </row>
    <row r="510" spans="1:15" ht="16" x14ac:dyDescent="0.45">
      <c r="A510" s="123" t="s">
        <v>178</v>
      </c>
      <c r="B510" s="123" t="s">
        <v>178</v>
      </c>
      <c r="C510" s="123" t="s">
        <v>1421</v>
      </c>
      <c r="D510" s="123" t="s">
        <v>185</v>
      </c>
      <c r="E510" s="123" t="s">
        <v>2524</v>
      </c>
      <c r="F510" s="123" t="s">
        <v>366</v>
      </c>
      <c r="G510" s="123" t="s">
        <v>2524</v>
      </c>
      <c r="H510" s="123" t="s">
        <v>8852</v>
      </c>
      <c r="I510" s="123" t="s">
        <v>8852</v>
      </c>
      <c r="J510" s="123" t="s">
        <v>1777</v>
      </c>
      <c r="K510" s="123" t="s">
        <v>178</v>
      </c>
      <c r="L510" s="123" t="s">
        <v>2524</v>
      </c>
      <c r="M510" s="124">
        <v>3100169</v>
      </c>
      <c r="N510" s="123"/>
      <c r="O510" s="123"/>
    </row>
    <row r="511" spans="1:15" ht="16" x14ac:dyDescent="0.45">
      <c r="A511" s="123" t="s">
        <v>389</v>
      </c>
      <c r="B511" s="123" t="s">
        <v>389</v>
      </c>
      <c r="C511" s="123" t="s">
        <v>6064</v>
      </c>
      <c r="D511" s="123" t="s">
        <v>185</v>
      </c>
      <c r="E511" s="123" t="s">
        <v>2524</v>
      </c>
      <c r="F511" s="123" t="s">
        <v>366</v>
      </c>
      <c r="G511" s="123" t="s">
        <v>2524</v>
      </c>
      <c r="H511" s="123" t="s">
        <v>2524</v>
      </c>
      <c r="I511" s="123" t="s">
        <v>2524</v>
      </c>
      <c r="J511" s="123" t="s">
        <v>1769</v>
      </c>
      <c r="K511" s="123" t="s">
        <v>389</v>
      </c>
      <c r="L511" s="123" t="s">
        <v>2524</v>
      </c>
      <c r="M511" s="124">
        <v>3100028</v>
      </c>
      <c r="N511" s="123"/>
      <c r="O511" s="123"/>
    </row>
    <row r="512" spans="1:15" ht="16" x14ac:dyDescent="0.45">
      <c r="A512" s="123" t="s">
        <v>4407</v>
      </c>
      <c r="B512" s="123" t="s">
        <v>6065</v>
      </c>
      <c r="C512" s="123" t="s">
        <v>6066</v>
      </c>
      <c r="D512" s="123" t="s">
        <v>185</v>
      </c>
      <c r="E512" s="123" t="s">
        <v>2524</v>
      </c>
      <c r="F512" s="123" t="s">
        <v>366</v>
      </c>
      <c r="G512" s="123" t="s">
        <v>2524</v>
      </c>
      <c r="H512" s="123" t="s">
        <v>2524</v>
      </c>
      <c r="I512" s="123" t="s">
        <v>2524</v>
      </c>
      <c r="J512" s="123" t="s">
        <v>2524</v>
      </c>
      <c r="K512" s="123" t="s">
        <v>4407</v>
      </c>
      <c r="L512" s="123" t="s">
        <v>2524</v>
      </c>
      <c r="M512" s="124">
        <v>146813</v>
      </c>
      <c r="N512" s="123"/>
      <c r="O512" s="123"/>
    </row>
    <row r="513" spans="1:15" ht="16" x14ac:dyDescent="0.45">
      <c r="A513" s="123" t="s">
        <v>4408</v>
      </c>
      <c r="B513" s="123" t="s">
        <v>4408</v>
      </c>
      <c r="C513" s="123" t="s">
        <v>2524</v>
      </c>
      <c r="D513" s="123" t="s">
        <v>185</v>
      </c>
      <c r="E513" s="123" t="s">
        <v>2524</v>
      </c>
      <c r="F513" s="123" t="s">
        <v>366</v>
      </c>
      <c r="G513" s="123" t="s">
        <v>2524</v>
      </c>
      <c r="H513" s="123" t="s">
        <v>2524</v>
      </c>
      <c r="I513" s="123" t="s">
        <v>2524</v>
      </c>
      <c r="J513" s="123" t="s">
        <v>2524</v>
      </c>
      <c r="K513" s="123" t="s">
        <v>4408</v>
      </c>
      <c r="L513" s="123" t="s">
        <v>2524</v>
      </c>
      <c r="M513" s="124">
        <v>1515</v>
      </c>
      <c r="N513" s="123"/>
      <c r="O513" s="123"/>
    </row>
    <row r="514" spans="1:15" ht="16" x14ac:dyDescent="0.45">
      <c r="A514" s="123" t="s">
        <v>2820</v>
      </c>
      <c r="B514" s="123" t="s">
        <v>6067</v>
      </c>
      <c r="C514" s="123" t="s">
        <v>2821</v>
      </c>
      <c r="D514" s="123" t="s">
        <v>185</v>
      </c>
      <c r="E514" s="123" t="s">
        <v>2524</v>
      </c>
      <c r="F514" s="123" t="s">
        <v>2798</v>
      </c>
      <c r="G514" s="123" t="s">
        <v>2524</v>
      </c>
      <c r="H514" s="123" t="s">
        <v>2524</v>
      </c>
      <c r="I514" s="123" t="s">
        <v>2524</v>
      </c>
      <c r="J514" s="123" t="s">
        <v>2822</v>
      </c>
      <c r="K514" s="123" t="s">
        <v>2819</v>
      </c>
      <c r="L514" s="123" t="s">
        <v>2524</v>
      </c>
      <c r="M514" s="124">
        <v>1944</v>
      </c>
      <c r="N514" s="123"/>
      <c r="O514" s="123"/>
    </row>
    <row r="515" spans="1:15" ht="16" x14ac:dyDescent="0.45">
      <c r="A515" s="123" t="s">
        <v>4409</v>
      </c>
      <c r="B515" s="123" t="s">
        <v>4409</v>
      </c>
      <c r="C515" s="123" t="s">
        <v>6068</v>
      </c>
      <c r="D515" s="123" t="s">
        <v>185</v>
      </c>
      <c r="E515" s="123" t="s">
        <v>2524</v>
      </c>
      <c r="F515" s="123" t="s">
        <v>366</v>
      </c>
      <c r="G515" s="123" t="s">
        <v>2524</v>
      </c>
      <c r="H515" s="123" t="s">
        <v>2524</v>
      </c>
      <c r="I515" s="123" t="s">
        <v>2524</v>
      </c>
      <c r="J515" s="123" t="s">
        <v>2524</v>
      </c>
      <c r="K515" s="123" t="s">
        <v>6069</v>
      </c>
      <c r="L515" s="123" t="s">
        <v>2524</v>
      </c>
      <c r="M515" s="124">
        <v>1947</v>
      </c>
      <c r="N515" s="123"/>
      <c r="O515" s="123"/>
    </row>
    <row r="516" spans="1:15" ht="16" x14ac:dyDescent="0.45">
      <c r="A516" s="123" t="s">
        <v>4410</v>
      </c>
      <c r="B516" s="123" t="s">
        <v>4410</v>
      </c>
      <c r="C516" s="123" t="s">
        <v>2524</v>
      </c>
      <c r="D516" s="123" t="s">
        <v>185</v>
      </c>
      <c r="E516" s="123" t="s">
        <v>2524</v>
      </c>
      <c r="F516" s="123" t="s">
        <v>366</v>
      </c>
      <c r="G516" s="123" t="s">
        <v>2524</v>
      </c>
      <c r="H516" s="123" t="s">
        <v>2524</v>
      </c>
      <c r="I516" s="123" t="s">
        <v>2524</v>
      </c>
      <c r="J516" s="123" t="s">
        <v>2524</v>
      </c>
      <c r="K516" s="123" t="s">
        <v>4410</v>
      </c>
      <c r="L516" s="123" t="s">
        <v>2524</v>
      </c>
      <c r="M516" s="124">
        <v>5504</v>
      </c>
      <c r="N516" s="123"/>
      <c r="O516" s="123"/>
    </row>
    <row r="517" spans="1:15" ht="16" x14ac:dyDescent="0.45">
      <c r="A517" s="123" t="s">
        <v>8190</v>
      </c>
      <c r="B517" s="123" t="s">
        <v>8190</v>
      </c>
      <c r="C517" s="123" t="s">
        <v>8317</v>
      </c>
      <c r="D517" s="123" t="s">
        <v>1357</v>
      </c>
      <c r="E517" s="123" t="s">
        <v>2524</v>
      </c>
      <c r="F517" s="123" t="s">
        <v>366</v>
      </c>
      <c r="G517" s="123" t="s">
        <v>2524</v>
      </c>
      <c r="H517" s="123" t="s">
        <v>2524</v>
      </c>
      <c r="I517" s="123" t="s">
        <v>2524</v>
      </c>
      <c r="J517" s="123" t="s">
        <v>8563</v>
      </c>
      <c r="K517" s="123" t="s">
        <v>8190</v>
      </c>
      <c r="L517" s="123" t="s">
        <v>2524</v>
      </c>
      <c r="M517" s="124">
        <v>7530302</v>
      </c>
      <c r="N517" s="123"/>
      <c r="O517" s="123"/>
    </row>
    <row r="518" spans="1:15" ht="16" x14ac:dyDescent="0.45">
      <c r="A518" s="123" t="s">
        <v>8182</v>
      </c>
      <c r="B518" s="123" t="s">
        <v>8182</v>
      </c>
      <c r="C518" s="123" t="s">
        <v>8308</v>
      </c>
      <c r="D518" s="123" t="s">
        <v>1357</v>
      </c>
      <c r="E518" s="123" t="s">
        <v>2524</v>
      </c>
      <c r="F518" s="123" t="s">
        <v>366</v>
      </c>
      <c r="G518" s="123" t="s">
        <v>102</v>
      </c>
      <c r="H518" s="123" t="s">
        <v>2524</v>
      </c>
      <c r="I518" s="123" t="s">
        <v>2524</v>
      </c>
      <c r="J518" s="123" t="s">
        <v>8183</v>
      </c>
      <c r="K518" s="123" t="s">
        <v>8182</v>
      </c>
      <c r="L518" s="123" t="s">
        <v>2524</v>
      </c>
      <c r="M518" s="124">
        <v>7356941</v>
      </c>
      <c r="N518" s="123"/>
      <c r="O518" s="123"/>
    </row>
    <row r="519" spans="1:15" ht="16" x14ac:dyDescent="0.45">
      <c r="A519" s="123" t="s">
        <v>4411</v>
      </c>
      <c r="B519" s="123" t="s">
        <v>6070</v>
      </c>
      <c r="C519" s="123" t="s">
        <v>6071</v>
      </c>
      <c r="D519" s="123" t="s">
        <v>185</v>
      </c>
      <c r="E519" s="123"/>
      <c r="F519" s="123" t="s">
        <v>366</v>
      </c>
      <c r="G519" s="123" t="s">
        <v>2524</v>
      </c>
      <c r="H519" s="123" t="s">
        <v>2524</v>
      </c>
      <c r="I519" s="123" t="s">
        <v>2524</v>
      </c>
      <c r="J519" s="123" t="s">
        <v>2524</v>
      </c>
      <c r="K519" s="123" t="s">
        <v>4411</v>
      </c>
      <c r="L519" s="123" t="s">
        <v>2524</v>
      </c>
      <c r="M519" s="124">
        <v>4137</v>
      </c>
      <c r="N519" s="123"/>
      <c r="O519" s="123"/>
    </row>
    <row r="520" spans="1:15" ht="16" x14ac:dyDescent="0.45">
      <c r="A520" s="123" t="s">
        <v>4412</v>
      </c>
      <c r="B520" s="123" t="s">
        <v>6072</v>
      </c>
      <c r="C520" s="123" t="s">
        <v>2524</v>
      </c>
      <c r="D520" s="123" t="s">
        <v>185</v>
      </c>
      <c r="E520" s="123" t="s">
        <v>2524</v>
      </c>
      <c r="F520" s="123" t="s">
        <v>366</v>
      </c>
      <c r="G520" s="123" t="s">
        <v>2524</v>
      </c>
      <c r="H520" s="123" t="s">
        <v>2524</v>
      </c>
      <c r="I520" s="123" t="s">
        <v>2524</v>
      </c>
      <c r="J520" s="123" t="s">
        <v>2524</v>
      </c>
      <c r="K520" s="123" t="s">
        <v>4412</v>
      </c>
      <c r="L520" s="123" t="s">
        <v>2524</v>
      </c>
      <c r="M520" s="124">
        <v>90302</v>
      </c>
      <c r="N520" s="123"/>
      <c r="O520" s="123"/>
    </row>
    <row r="521" spans="1:15" ht="16" x14ac:dyDescent="0.45">
      <c r="A521" s="123" t="s">
        <v>8184</v>
      </c>
      <c r="B521" s="123" t="s">
        <v>8184</v>
      </c>
      <c r="C521" s="123" t="s">
        <v>8309</v>
      </c>
      <c r="D521" s="123" t="s">
        <v>1357</v>
      </c>
      <c r="E521" s="123" t="s">
        <v>2524</v>
      </c>
      <c r="F521" s="123" t="s">
        <v>366</v>
      </c>
      <c r="G521" s="123" t="s">
        <v>102</v>
      </c>
      <c r="H521" s="123" t="s">
        <v>2524</v>
      </c>
      <c r="I521" s="123" t="s">
        <v>2524</v>
      </c>
      <c r="J521" s="123" t="s">
        <v>8185</v>
      </c>
      <c r="K521" s="123" t="s">
        <v>8184</v>
      </c>
      <c r="L521" s="123" t="s">
        <v>2524</v>
      </c>
      <c r="M521" s="124">
        <v>7357003</v>
      </c>
      <c r="N521" s="123"/>
      <c r="O521" s="123"/>
    </row>
    <row r="522" spans="1:15" ht="16" x14ac:dyDescent="0.45">
      <c r="A522" s="123" t="s">
        <v>8186</v>
      </c>
      <c r="B522" s="123" t="s">
        <v>8186</v>
      </c>
      <c r="C522" s="123" t="s">
        <v>8318</v>
      </c>
      <c r="D522" s="123" t="s">
        <v>1357</v>
      </c>
      <c r="E522" s="123" t="s">
        <v>2524</v>
      </c>
      <c r="F522" s="123" t="s">
        <v>366</v>
      </c>
      <c r="G522" s="123" t="s">
        <v>102</v>
      </c>
      <c r="H522" s="123" t="s">
        <v>2524</v>
      </c>
      <c r="I522" s="123" t="s">
        <v>2524</v>
      </c>
      <c r="J522" s="123" t="s">
        <v>8187</v>
      </c>
      <c r="K522" s="123" t="s">
        <v>8186</v>
      </c>
      <c r="L522" s="123" t="s">
        <v>2524</v>
      </c>
      <c r="M522" s="124">
        <v>7357072</v>
      </c>
      <c r="N522" s="123"/>
      <c r="O522" s="123"/>
    </row>
    <row r="523" spans="1:15" ht="16" x14ac:dyDescent="0.45">
      <c r="A523" s="123" t="s">
        <v>8188</v>
      </c>
      <c r="B523" s="123" t="s">
        <v>8319</v>
      </c>
      <c r="C523" s="123" t="s">
        <v>8312</v>
      </c>
      <c r="D523" s="123" t="s">
        <v>1357</v>
      </c>
      <c r="E523" s="123" t="s">
        <v>2524</v>
      </c>
      <c r="F523" s="123" t="s">
        <v>366</v>
      </c>
      <c r="G523" s="123" t="s">
        <v>102</v>
      </c>
      <c r="H523" s="123" t="s">
        <v>2524</v>
      </c>
      <c r="I523" s="123" t="s">
        <v>2524</v>
      </c>
      <c r="J523" s="123" t="s">
        <v>8189</v>
      </c>
      <c r="K523" s="123" t="s">
        <v>8188</v>
      </c>
      <c r="L523" s="123" t="s">
        <v>2524</v>
      </c>
      <c r="M523" s="124">
        <v>7357126</v>
      </c>
      <c r="N523" s="123"/>
      <c r="O523" s="123"/>
    </row>
    <row r="524" spans="1:15" ht="16" x14ac:dyDescent="0.45">
      <c r="A524" s="123" t="s">
        <v>2171</v>
      </c>
      <c r="B524" s="123" t="s">
        <v>6073</v>
      </c>
      <c r="C524" s="123" t="s">
        <v>3208</v>
      </c>
      <c r="D524" s="123" t="s">
        <v>185</v>
      </c>
      <c r="E524" s="123"/>
      <c r="F524" s="123" t="s">
        <v>2798</v>
      </c>
      <c r="G524" s="123" t="s">
        <v>404</v>
      </c>
      <c r="H524" s="123" t="s">
        <v>8852</v>
      </c>
      <c r="I524" s="123" t="s">
        <v>2524</v>
      </c>
      <c r="J524" s="123" t="s">
        <v>3209</v>
      </c>
      <c r="K524" s="123" t="s">
        <v>3207</v>
      </c>
      <c r="L524" s="123" t="s">
        <v>2524</v>
      </c>
      <c r="M524" s="124">
        <v>4260</v>
      </c>
      <c r="N524" s="123"/>
      <c r="O524" s="123"/>
    </row>
    <row r="525" spans="1:15" ht="16" x14ac:dyDescent="0.45">
      <c r="A525" s="123" t="s">
        <v>4414</v>
      </c>
      <c r="B525" s="123" t="s">
        <v>4414</v>
      </c>
      <c r="C525" s="123" t="s">
        <v>6074</v>
      </c>
      <c r="D525" s="123" t="s">
        <v>1357</v>
      </c>
      <c r="E525" s="123" t="s">
        <v>2524</v>
      </c>
      <c r="F525" s="123" t="s">
        <v>366</v>
      </c>
      <c r="G525" s="123" t="s">
        <v>2524</v>
      </c>
      <c r="H525" s="123" t="s">
        <v>2524</v>
      </c>
      <c r="I525" s="123" t="s">
        <v>2524</v>
      </c>
      <c r="J525" s="123" t="s">
        <v>2524</v>
      </c>
      <c r="K525" s="123" t="s">
        <v>6075</v>
      </c>
      <c r="L525" s="123" t="s">
        <v>2524</v>
      </c>
      <c r="M525" s="124">
        <v>4266</v>
      </c>
      <c r="N525" s="123"/>
      <c r="O525" s="123"/>
    </row>
    <row r="526" spans="1:15" ht="16" x14ac:dyDescent="0.45">
      <c r="A526" s="123" t="s">
        <v>1828</v>
      </c>
      <c r="B526" s="123" t="s">
        <v>1828</v>
      </c>
      <c r="C526" s="123" t="s">
        <v>2879</v>
      </c>
      <c r="D526" s="123" t="s">
        <v>185</v>
      </c>
      <c r="E526" s="123" t="s">
        <v>2524</v>
      </c>
      <c r="F526" s="123" t="s">
        <v>2798</v>
      </c>
      <c r="G526" s="123" t="s">
        <v>5449</v>
      </c>
      <c r="H526" s="123" t="s">
        <v>2524</v>
      </c>
      <c r="I526" s="123" t="s">
        <v>2524</v>
      </c>
      <c r="J526" s="123" t="s">
        <v>2880</v>
      </c>
      <c r="K526" s="123" t="s">
        <v>1828</v>
      </c>
      <c r="L526" s="123" t="s">
        <v>2524</v>
      </c>
      <c r="M526" s="124">
        <v>2265</v>
      </c>
      <c r="N526" s="123"/>
      <c r="O526" s="123"/>
    </row>
    <row r="527" spans="1:15" ht="16" x14ac:dyDescent="0.45">
      <c r="A527" s="123" t="s">
        <v>4415</v>
      </c>
      <c r="B527" s="123" t="s">
        <v>6076</v>
      </c>
      <c r="C527" s="123" t="s">
        <v>6077</v>
      </c>
      <c r="D527" s="123" t="s">
        <v>185</v>
      </c>
      <c r="E527" s="123" t="s">
        <v>2524</v>
      </c>
      <c r="F527" s="123" t="s">
        <v>366</v>
      </c>
      <c r="G527" s="123" t="s">
        <v>102</v>
      </c>
      <c r="H527" s="123" t="s">
        <v>2524</v>
      </c>
      <c r="I527" s="123" t="s">
        <v>2524</v>
      </c>
      <c r="J527" s="123" t="s">
        <v>2524</v>
      </c>
      <c r="K527" s="123" t="s">
        <v>4415</v>
      </c>
      <c r="L527" s="123" t="s">
        <v>2524</v>
      </c>
      <c r="M527" s="124">
        <v>2698749</v>
      </c>
      <c r="N527" s="123"/>
      <c r="O527" s="123"/>
    </row>
    <row r="528" spans="1:15" ht="16" x14ac:dyDescent="0.45">
      <c r="A528" s="123" t="s">
        <v>8854</v>
      </c>
      <c r="B528" s="123" t="s">
        <v>8854</v>
      </c>
      <c r="C528" s="123" t="s">
        <v>8858</v>
      </c>
      <c r="D528" s="123" t="s">
        <v>185</v>
      </c>
      <c r="E528" s="123" t="s">
        <v>2524</v>
      </c>
      <c r="F528" s="123" t="s">
        <v>2798</v>
      </c>
      <c r="G528" s="123" t="s">
        <v>2524</v>
      </c>
      <c r="H528" s="123" t="s">
        <v>2524</v>
      </c>
      <c r="I528" s="123" t="s">
        <v>2524</v>
      </c>
      <c r="J528" s="123" t="s">
        <v>2524</v>
      </c>
      <c r="K528" s="123" t="s">
        <v>8854</v>
      </c>
      <c r="L528" s="123" t="s">
        <v>2524</v>
      </c>
      <c r="M528" s="124">
        <v>9726927</v>
      </c>
      <c r="N528" s="123"/>
      <c r="O528" s="123"/>
    </row>
    <row r="529" spans="1:15" ht="16" x14ac:dyDescent="0.45">
      <c r="A529" s="123" t="s">
        <v>8859</v>
      </c>
      <c r="B529" s="123" t="s">
        <v>8859</v>
      </c>
      <c r="C529" s="123" t="s">
        <v>8860</v>
      </c>
      <c r="D529" s="123" t="s">
        <v>185</v>
      </c>
      <c r="E529" s="123" t="s">
        <v>2524</v>
      </c>
      <c r="F529" s="123" t="s">
        <v>2798</v>
      </c>
      <c r="G529" s="123" t="s">
        <v>2524</v>
      </c>
      <c r="H529" s="123" t="s">
        <v>2524</v>
      </c>
      <c r="I529" s="123" t="s">
        <v>2524</v>
      </c>
      <c r="J529" s="123" t="s">
        <v>2524</v>
      </c>
      <c r="K529" s="123" t="s">
        <v>8859</v>
      </c>
      <c r="L529" s="123" t="s">
        <v>2524</v>
      </c>
      <c r="M529" s="124">
        <v>9726872</v>
      </c>
      <c r="N529" s="123"/>
      <c r="O529" s="123"/>
    </row>
    <row r="530" spans="1:15" ht="16" x14ac:dyDescent="0.45">
      <c r="A530" s="123" t="s">
        <v>8861</v>
      </c>
      <c r="B530" s="123" t="s">
        <v>8861</v>
      </c>
      <c r="C530" s="123" t="s">
        <v>8862</v>
      </c>
      <c r="D530" s="123" t="s">
        <v>185</v>
      </c>
      <c r="E530" s="123" t="s">
        <v>2524</v>
      </c>
      <c r="F530" s="123" t="s">
        <v>2798</v>
      </c>
      <c r="G530" s="123" t="s">
        <v>2524</v>
      </c>
      <c r="H530" s="123" t="s">
        <v>2524</v>
      </c>
      <c r="I530" s="123" t="s">
        <v>2524</v>
      </c>
      <c r="J530" s="123" t="s">
        <v>2524</v>
      </c>
      <c r="K530" s="123" t="s">
        <v>8861</v>
      </c>
      <c r="L530" s="123" t="s">
        <v>2524</v>
      </c>
      <c r="M530" s="124">
        <v>9726885</v>
      </c>
      <c r="N530" s="123"/>
      <c r="O530" s="123"/>
    </row>
    <row r="531" spans="1:15" ht="16" x14ac:dyDescent="0.45">
      <c r="A531" s="123" t="s">
        <v>8863</v>
      </c>
      <c r="B531" s="123" t="s">
        <v>8863</v>
      </c>
      <c r="C531" s="123" t="s">
        <v>8864</v>
      </c>
      <c r="D531" s="123" t="s">
        <v>185</v>
      </c>
      <c r="E531" s="123" t="s">
        <v>2524</v>
      </c>
      <c r="F531" s="123" t="s">
        <v>2798</v>
      </c>
      <c r="G531" s="123" t="s">
        <v>2524</v>
      </c>
      <c r="H531" s="123" t="s">
        <v>2524</v>
      </c>
      <c r="I531" s="123" t="s">
        <v>2524</v>
      </c>
      <c r="J531" s="123" t="s">
        <v>2524</v>
      </c>
      <c r="K531" s="123" t="s">
        <v>8863</v>
      </c>
      <c r="L531" s="123" t="s">
        <v>2524</v>
      </c>
      <c r="M531" s="124">
        <v>9726896</v>
      </c>
      <c r="N531" s="123"/>
      <c r="O531" s="123"/>
    </row>
    <row r="532" spans="1:15" ht="16" x14ac:dyDescent="0.45">
      <c r="A532" s="123" t="s">
        <v>4416</v>
      </c>
      <c r="B532" s="123" t="s">
        <v>6078</v>
      </c>
      <c r="C532" s="123" t="s">
        <v>6079</v>
      </c>
      <c r="D532" s="123" t="s">
        <v>185</v>
      </c>
      <c r="E532" s="123" t="s">
        <v>2524</v>
      </c>
      <c r="F532" s="123" t="s">
        <v>366</v>
      </c>
      <c r="G532" s="123" t="s">
        <v>2524</v>
      </c>
      <c r="H532" s="123" t="s">
        <v>2524</v>
      </c>
      <c r="I532" s="123" t="s">
        <v>2524</v>
      </c>
      <c r="J532" s="123" t="s">
        <v>2524</v>
      </c>
      <c r="K532" s="123" t="s">
        <v>4416</v>
      </c>
      <c r="L532" s="123" t="s">
        <v>2524</v>
      </c>
      <c r="M532" s="124">
        <v>90598</v>
      </c>
      <c r="N532" s="123"/>
      <c r="O532" s="123"/>
    </row>
    <row r="533" spans="1:15" ht="16" x14ac:dyDescent="0.45">
      <c r="A533" s="123" t="s">
        <v>4417</v>
      </c>
      <c r="B533" s="123" t="s">
        <v>4417</v>
      </c>
      <c r="C533" s="123" t="s">
        <v>6080</v>
      </c>
      <c r="D533" s="123" t="s">
        <v>1357</v>
      </c>
      <c r="E533" s="123" t="s">
        <v>2524</v>
      </c>
      <c r="F533" s="123" t="s">
        <v>366</v>
      </c>
      <c r="G533" s="123" t="s">
        <v>2524</v>
      </c>
      <c r="H533" s="123" t="s">
        <v>2524</v>
      </c>
      <c r="I533" s="123" t="s">
        <v>2524</v>
      </c>
      <c r="J533" s="123" t="s">
        <v>2524</v>
      </c>
      <c r="K533" s="123" t="s">
        <v>4417</v>
      </c>
      <c r="L533" s="123" t="s">
        <v>2524</v>
      </c>
      <c r="M533" s="124">
        <v>3426472</v>
      </c>
      <c r="N533" s="123"/>
      <c r="O533" s="123"/>
    </row>
    <row r="534" spans="1:15" ht="16" x14ac:dyDescent="0.45">
      <c r="A534" s="123" t="s">
        <v>4418</v>
      </c>
      <c r="B534" s="123" t="s">
        <v>4418</v>
      </c>
      <c r="C534" s="123" t="s">
        <v>6081</v>
      </c>
      <c r="D534" s="123" t="s">
        <v>1357</v>
      </c>
      <c r="E534" s="123" t="s">
        <v>2524</v>
      </c>
      <c r="F534" s="123" t="s">
        <v>366</v>
      </c>
      <c r="G534" s="123" t="s">
        <v>2524</v>
      </c>
      <c r="H534" s="123" t="s">
        <v>2524</v>
      </c>
      <c r="I534" s="123" t="s">
        <v>2524</v>
      </c>
      <c r="J534" s="123" t="s">
        <v>2524</v>
      </c>
      <c r="K534" s="123" t="s">
        <v>4418</v>
      </c>
      <c r="L534" s="123" t="s">
        <v>2524</v>
      </c>
      <c r="M534" s="124">
        <v>3426477</v>
      </c>
      <c r="N534" s="123"/>
      <c r="O534" s="123"/>
    </row>
    <row r="535" spans="1:15" ht="16" x14ac:dyDescent="0.45">
      <c r="A535" s="123" t="s">
        <v>4419</v>
      </c>
      <c r="B535" s="123" t="s">
        <v>6082</v>
      </c>
      <c r="C535" s="123" t="s">
        <v>6083</v>
      </c>
      <c r="D535" s="123" t="s">
        <v>185</v>
      </c>
      <c r="E535" s="123" t="s">
        <v>2524</v>
      </c>
      <c r="F535" s="123" t="s">
        <v>366</v>
      </c>
      <c r="G535" s="123" t="s">
        <v>2524</v>
      </c>
      <c r="H535" s="123" t="s">
        <v>2524</v>
      </c>
      <c r="I535" s="123" t="s">
        <v>2524</v>
      </c>
      <c r="J535" s="123" t="s">
        <v>2524</v>
      </c>
      <c r="K535" s="123" t="s">
        <v>4419</v>
      </c>
      <c r="L535" s="123" t="s">
        <v>2524</v>
      </c>
      <c r="M535" s="124">
        <v>90607</v>
      </c>
      <c r="N535" s="123"/>
      <c r="O535" s="123"/>
    </row>
    <row r="536" spans="1:15" ht="16" x14ac:dyDescent="0.45">
      <c r="A536" s="123" t="s">
        <v>3392</v>
      </c>
      <c r="B536" s="123" t="s">
        <v>7712</v>
      </c>
      <c r="C536" s="123" t="s">
        <v>7713</v>
      </c>
      <c r="D536" s="123" t="s">
        <v>185</v>
      </c>
      <c r="E536" s="123" t="s">
        <v>2524</v>
      </c>
      <c r="F536" s="123" t="s">
        <v>2798</v>
      </c>
      <c r="G536" s="123" t="s">
        <v>2524</v>
      </c>
      <c r="H536" s="123" t="s">
        <v>2524</v>
      </c>
      <c r="I536" s="123" t="s">
        <v>2524</v>
      </c>
      <c r="J536" s="123" t="s">
        <v>3393</v>
      </c>
      <c r="K536" s="123" t="s">
        <v>3392</v>
      </c>
      <c r="L536" s="123" t="s">
        <v>2524</v>
      </c>
      <c r="M536" s="124">
        <v>6164145</v>
      </c>
      <c r="N536" s="123"/>
      <c r="O536" s="123"/>
    </row>
    <row r="537" spans="1:15" ht="16" x14ac:dyDescent="0.45">
      <c r="A537" s="123" t="s">
        <v>4420</v>
      </c>
      <c r="B537" s="123" t="s">
        <v>6084</v>
      </c>
      <c r="C537" s="123" t="s">
        <v>6085</v>
      </c>
      <c r="D537" s="123" t="s">
        <v>185</v>
      </c>
      <c r="E537" s="123" t="s">
        <v>2524</v>
      </c>
      <c r="F537" s="123" t="s">
        <v>2798</v>
      </c>
      <c r="G537" s="123" t="s">
        <v>2524</v>
      </c>
      <c r="H537" s="123" t="s">
        <v>2524</v>
      </c>
      <c r="I537" s="123" t="s">
        <v>2524</v>
      </c>
      <c r="J537" s="123" t="s">
        <v>3393</v>
      </c>
      <c r="K537" s="123" t="s">
        <v>4420</v>
      </c>
      <c r="L537" s="123" t="s">
        <v>2524</v>
      </c>
      <c r="M537" s="124">
        <v>3653</v>
      </c>
      <c r="N537" s="123"/>
      <c r="O537" s="123"/>
    </row>
    <row r="538" spans="1:15" ht="16" x14ac:dyDescent="0.45">
      <c r="A538" s="123" t="s">
        <v>4421</v>
      </c>
      <c r="B538" s="123" t="s">
        <v>6086</v>
      </c>
      <c r="C538" s="123" t="s">
        <v>6087</v>
      </c>
      <c r="D538" s="123" t="s">
        <v>185</v>
      </c>
      <c r="E538" s="123" t="s">
        <v>2524</v>
      </c>
      <c r="F538" s="123" t="s">
        <v>2798</v>
      </c>
      <c r="G538" s="123" t="s">
        <v>2524</v>
      </c>
      <c r="H538" s="123" t="s">
        <v>2524</v>
      </c>
      <c r="I538" s="123" t="s">
        <v>2524</v>
      </c>
      <c r="J538" s="123" t="s">
        <v>8506</v>
      </c>
      <c r="K538" s="123" t="s">
        <v>4421</v>
      </c>
      <c r="L538" s="123" t="s">
        <v>2524</v>
      </c>
      <c r="M538" s="124">
        <v>3650</v>
      </c>
      <c r="N538" s="123"/>
      <c r="O538" s="123"/>
    </row>
    <row r="539" spans="1:15" ht="16" x14ac:dyDescent="0.45">
      <c r="A539" s="123" t="s">
        <v>4422</v>
      </c>
      <c r="B539" s="123" t="s">
        <v>4422</v>
      </c>
      <c r="C539" s="123" t="s">
        <v>6088</v>
      </c>
      <c r="D539" s="123" t="s">
        <v>1357</v>
      </c>
      <c r="E539" s="123" t="s">
        <v>2524</v>
      </c>
      <c r="F539" s="123" t="s">
        <v>366</v>
      </c>
      <c r="G539" s="123" t="s">
        <v>2524</v>
      </c>
      <c r="H539" s="123" t="s">
        <v>2524</v>
      </c>
      <c r="I539" s="123" t="s">
        <v>2524</v>
      </c>
      <c r="J539" s="123" t="s">
        <v>2524</v>
      </c>
      <c r="K539" s="123" t="s">
        <v>4422</v>
      </c>
      <c r="L539" s="123" t="s">
        <v>2524</v>
      </c>
      <c r="M539" s="124">
        <v>3426483</v>
      </c>
      <c r="N539" s="123"/>
      <c r="O539" s="123"/>
    </row>
    <row r="540" spans="1:15" ht="16" x14ac:dyDescent="0.45">
      <c r="A540" s="123" t="s">
        <v>4423</v>
      </c>
      <c r="B540" s="123" t="s">
        <v>4423</v>
      </c>
      <c r="C540" s="123" t="s">
        <v>6089</v>
      </c>
      <c r="D540" s="123" t="s">
        <v>1357</v>
      </c>
      <c r="E540" s="123" t="s">
        <v>2524</v>
      </c>
      <c r="F540" s="123" t="s">
        <v>366</v>
      </c>
      <c r="G540" s="123" t="s">
        <v>2524</v>
      </c>
      <c r="H540" s="123" t="s">
        <v>2524</v>
      </c>
      <c r="I540" s="123" t="s">
        <v>2524</v>
      </c>
      <c r="J540" s="123" t="s">
        <v>2524</v>
      </c>
      <c r="K540" s="123" t="s">
        <v>4423</v>
      </c>
      <c r="L540" s="123" t="s">
        <v>2524</v>
      </c>
      <c r="M540" s="124">
        <v>3426488</v>
      </c>
      <c r="N540" s="123"/>
      <c r="O540" s="123"/>
    </row>
    <row r="541" spans="1:15" ht="16" x14ac:dyDescent="0.45">
      <c r="A541" s="123" t="s">
        <v>4424</v>
      </c>
      <c r="B541" s="123" t="s">
        <v>6090</v>
      </c>
      <c r="C541" s="123" t="s">
        <v>6091</v>
      </c>
      <c r="D541" s="123" t="s">
        <v>185</v>
      </c>
      <c r="E541" s="123" t="s">
        <v>2524</v>
      </c>
      <c r="F541" s="123" t="s">
        <v>366</v>
      </c>
      <c r="G541" s="123" t="s">
        <v>2524</v>
      </c>
      <c r="H541" s="123" t="s">
        <v>2524</v>
      </c>
      <c r="I541" s="123" t="s">
        <v>2524</v>
      </c>
      <c r="J541" s="123" t="s">
        <v>2524</v>
      </c>
      <c r="K541" s="123" t="s">
        <v>4424</v>
      </c>
      <c r="L541" s="123" t="s">
        <v>2524</v>
      </c>
      <c r="M541" s="124">
        <v>90616</v>
      </c>
      <c r="N541" s="123"/>
      <c r="O541" s="123"/>
    </row>
    <row r="542" spans="1:15" ht="16" x14ac:dyDescent="0.45">
      <c r="A542" s="123" t="s">
        <v>4425</v>
      </c>
      <c r="B542" s="123" t="s">
        <v>4425</v>
      </c>
      <c r="C542" s="123" t="s">
        <v>6092</v>
      </c>
      <c r="D542" s="123" t="s">
        <v>1357</v>
      </c>
      <c r="E542" s="123" t="s">
        <v>2524</v>
      </c>
      <c r="F542" s="123" t="s">
        <v>366</v>
      </c>
      <c r="G542" s="123" t="s">
        <v>2524</v>
      </c>
      <c r="H542" s="123" t="s">
        <v>2524</v>
      </c>
      <c r="I542" s="123" t="s">
        <v>2524</v>
      </c>
      <c r="J542" s="123" t="s">
        <v>2524</v>
      </c>
      <c r="K542" s="123" t="s">
        <v>4425</v>
      </c>
      <c r="L542" s="123" t="s">
        <v>2524</v>
      </c>
      <c r="M542" s="124">
        <v>3426493</v>
      </c>
      <c r="N542" s="123"/>
      <c r="O542" s="123"/>
    </row>
    <row r="543" spans="1:15" ht="16" x14ac:dyDescent="0.45">
      <c r="A543" s="123" t="s">
        <v>4426</v>
      </c>
      <c r="B543" s="123" t="s">
        <v>4426</v>
      </c>
      <c r="C543" s="123" t="s">
        <v>6093</v>
      </c>
      <c r="D543" s="123" t="s">
        <v>1357</v>
      </c>
      <c r="E543" s="123" t="s">
        <v>2524</v>
      </c>
      <c r="F543" s="123" t="s">
        <v>366</v>
      </c>
      <c r="G543" s="123" t="s">
        <v>2524</v>
      </c>
      <c r="H543" s="123" t="s">
        <v>2524</v>
      </c>
      <c r="I543" s="123" t="s">
        <v>2524</v>
      </c>
      <c r="J543" s="123" t="s">
        <v>2524</v>
      </c>
      <c r="K543" s="123" t="s">
        <v>4426</v>
      </c>
      <c r="L543" s="123" t="s">
        <v>2524</v>
      </c>
      <c r="M543" s="124">
        <v>3426498</v>
      </c>
      <c r="N543" s="123"/>
      <c r="O543" s="123"/>
    </row>
    <row r="544" spans="1:15" ht="16" x14ac:dyDescent="0.45">
      <c r="A544" s="123" t="s">
        <v>4427</v>
      </c>
      <c r="B544" s="123" t="s">
        <v>7714</v>
      </c>
      <c r="C544" s="123" t="s">
        <v>8865</v>
      </c>
      <c r="D544" s="123" t="s">
        <v>1246</v>
      </c>
      <c r="E544" s="123" t="s">
        <v>5543</v>
      </c>
      <c r="F544" s="123" t="s">
        <v>366</v>
      </c>
      <c r="G544" s="123" t="s">
        <v>2524</v>
      </c>
      <c r="H544" s="123" t="s">
        <v>2524</v>
      </c>
      <c r="I544" s="123" t="s">
        <v>2524</v>
      </c>
      <c r="J544" s="123" t="s">
        <v>8507</v>
      </c>
      <c r="K544" s="123" t="s">
        <v>4427</v>
      </c>
      <c r="L544" s="123" t="s">
        <v>2524</v>
      </c>
      <c r="M544" s="124">
        <v>36217</v>
      </c>
      <c r="N544" s="123"/>
      <c r="O544" s="123"/>
    </row>
    <row r="545" spans="1:15" ht="16" x14ac:dyDescent="0.45">
      <c r="A545" s="123" t="s">
        <v>4428</v>
      </c>
      <c r="B545" s="123" t="s">
        <v>7715</v>
      </c>
      <c r="C545" s="123" t="s">
        <v>8866</v>
      </c>
      <c r="D545" s="123" t="s">
        <v>1246</v>
      </c>
      <c r="E545" s="123" t="s">
        <v>5543</v>
      </c>
      <c r="F545" s="123" t="s">
        <v>366</v>
      </c>
      <c r="G545" s="123" t="s">
        <v>6094</v>
      </c>
      <c r="H545" s="123" t="s">
        <v>2524</v>
      </c>
      <c r="I545" s="123" t="s">
        <v>2524</v>
      </c>
      <c r="J545" s="123" t="s">
        <v>8507</v>
      </c>
      <c r="K545" s="123" t="s">
        <v>4428</v>
      </c>
      <c r="L545" s="123" t="s">
        <v>2524</v>
      </c>
      <c r="M545" s="124">
        <v>60599</v>
      </c>
      <c r="N545" s="123"/>
      <c r="O545" s="123"/>
    </row>
    <row r="546" spans="1:15" ht="16" x14ac:dyDescent="0.45">
      <c r="A546" s="123" t="s">
        <v>4429</v>
      </c>
      <c r="B546" s="123" t="s">
        <v>6095</v>
      </c>
      <c r="C546" s="123" t="s">
        <v>6096</v>
      </c>
      <c r="D546" s="123" t="s">
        <v>185</v>
      </c>
      <c r="E546" s="123" t="s">
        <v>2524</v>
      </c>
      <c r="F546" s="123" t="s">
        <v>366</v>
      </c>
      <c r="G546" s="123" t="s">
        <v>2524</v>
      </c>
      <c r="H546" s="123" t="s">
        <v>2524</v>
      </c>
      <c r="I546" s="123" t="s">
        <v>2524</v>
      </c>
      <c r="J546" s="123" t="s">
        <v>8507</v>
      </c>
      <c r="K546" s="123" t="s">
        <v>4429</v>
      </c>
      <c r="L546" s="123" t="s">
        <v>2524</v>
      </c>
      <c r="M546" s="124">
        <v>36299</v>
      </c>
      <c r="N546" s="123"/>
      <c r="O546" s="123"/>
    </row>
    <row r="547" spans="1:15" ht="16" x14ac:dyDescent="0.45">
      <c r="A547" s="123" t="s">
        <v>4430</v>
      </c>
      <c r="B547" s="123" t="s">
        <v>6097</v>
      </c>
      <c r="C547" s="123" t="s">
        <v>6096</v>
      </c>
      <c r="D547" s="123" t="s">
        <v>185</v>
      </c>
      <c r="E547" s="123" t="s">
        <v>2524</v>
      </c>
      <c r="F547" s="123" t="s">
        <v>366</v>
      </c>
      <c r="G547" s="123" t="s">
        <v>2524</v>
      </c>
      <c r="H547" s="123" t="s">
        <v>2524</v>
      </c>
      <c r="I547" s="123" t="s">
        <v>2524</v>
      </c>
      <c r="J547" s="123" t="s">
        <v>8507</v>
      </c>
      <c r="K547" s="123" t="s">
        <v>4430</v>
      </c>
      <c r="L547" s="123" t="s">
        <v>2524</v>
      </c>
      <c r="M547" s="124">
        <v>36190</v>
      </c>
      <c r="N547" s="123"/>
      <c r="O547" s="123"/>
    </row>
    <row r="548" spans="1:15" ht="16" x14ac:dyDescent="0.45">
      <c r="A548" s="123" t="s">
        <v>4431</v>
      </c>
      <c r="B548" s="123" t="s">
        <v>6098</v>
      </c>
      <c r="C548" s="123" t="s">
        <v>6099</v>
      </c>
      <c r="D548" s="123" t="s">
        <v>185</v>
      </c>
      <c r="E548" s="123" t="s">
        <v>2524</v>
      </c>
      <c r="F548" s="123" t="s">
        <v>366</v>
      </c>
      <c r="G548" s="123" t="s">
        <v>2524</v>
      </c>
      <c r="H548" s="123" t="s">
        <v>2524</v>
      </c>
      <c r="I548" s="123" t="s">
        <v>2524</v>
      </c>
      <c r="J548" s="123" t="s">
        <v>8507</v>
      </c>
      <c r="K548" s="123" t="s">
        <v>4431</v>
      </c>
      <c r="L548" s="123" t="s">
        <v>2524</v>
      </c>
      <c r="M548" s="124">
        <v>36595</v>
      </c>
      <c r="N548" s="123"/>
      <c r="O548" s="123"/>
    </row>
    <row r="549" spans="1:15" ht="16" x14ac:dyDescent="0.45">
      <c r="A549" s="123" t="s">
        <v>4432</v>
      </c>
      <c r="B549" s="123" t="s">
        <v>6100</v>
      </c>
      <c r="C549" s="123" t="s">
        <v>6099</v>
      </c>
      <c r="D549" s="123" t="s">
        <v>185</v>
      </c>
      <c r="E549" s="123" t="s">
        <v>2524</v>
      </c>
      <c r="F549" s="123" t="s">
        <v>366</v>
      </c>
      <c r="G549" s="123" t="s">
        <v>2524</v>
      </c>
      <c r="H549" s="123" t="s">
        <v>2524</v>
      </c>
      <c r="I549" s="123" t="s">
        <v>2524</v>
      </c>
      <c r="J549" s="123" t="s">
        <v>8507</v>
      </c>
      <c r="K549" s="123" t="s">
        <v>4432</v>
      </c>
      <c r="L549" s="123" t="s">
        <v>2524</v>
      </c>
      <c r="M549" s="124">
        <v>36574</v>
      </c>
      <c r="N549" s="123"/>
      <c r="O549" s="123"/>
    </row>
    <row r="550" spans="1:15" ht="16" x14ac:dyDescent="0.45">
      <c r="A550" s="123" t="s">
        <v>4433</v>
      </c>
      <c r="B550" s="123" t="s">
        <v>6101</v>
      </c>
      <c r="C550" s="123" t="s">
        <v>6099</v>
      </c>
      <c r="D550" s="123" t="s">
        <v>185</v>
      </c>
      <c r="E550" s="123" t="s">
        <v>2524</v>
      </c>
      <c r="F550" s="123" t="s">
        <v>366</v>
      </c>
      <c r="G550" s="123" t="s">
        <v>2524</v>
      </c>
      <c r="H550" s="123" t="s">
        <v>2524</v>
      </c>
      <c r="I550" s="123" t="s">
        <v>2524</v>
      </c>
      <c r="J550" s="123" t="s">
        <v>8507</v>
      </c>
      <c r="K550" s="123" t="s">
        <v>4433</v>
      </c>
      <c r="L550" s="123" t="s">
        <v>2524</v>
      </c>
      <c r="M550" s="124">
        <v>36581</v>
      </c>
      <c r="N550" s="123"/>
      <c r="O550" s="123"/>
    </row>
    <row r="551" spans="1:15" ht="16" x14ac:dyDescent="0.45">
      <c r="A551" s="123" t="s">
        <v>4434</v>
      </c>
      <c r="B551" s="123" t="s">
        <v>6102</v>
      </c>
      <c r="C551" s="123" t="s">
        <v>6099</v>
      </c>
      <c r="D551" s="123" t="s">
        <v>185</v>
      </c>
      <c r="E551" s="123" t="s">
        <v>2524</v>
      </c>
      <c r="F551" s="123" t="s">
        <v>2798</v>
      </c>
      <c r="G551" s="123" t="s">
        <v>2524</v>
      </c>
      <c r="H551" s="123" t="s">
        <v>2524</v>
      </c>
      <c r="I551" s="123" t="s">
        <v>2524</v>
      </c>
      <c r="J551" s="123" t="s">
        <v>8507</v>
      </c>
      <c r="K551" s="123" t="s">
        <v>4434</v>
      </c>
      <c r="L551" s="123" t="s">
        <v>8853</v>
      </c>
      <c r="M551" s="124">
        <v>36588</v>
      </c>
      <c r="N551" s="123"/>
      <c r="O551" s="123"/>
    </row>
    <row r="552" spans="1:15" ht="16" x14ac:dyDescent="0.45">
      <c r="A552" s="123" t="s">
        <v>4435</v>
      </c>
      <c r="B552" s="123" t="s">
        <v>6103</v>
      </c>
      <c r="C552" s="123" t="s">
        <v>6099</v>
      </c>
      <c r="D552" s="123" t="s">
        <v>185</v>
      </c>
      <c r="E552" s="123" t="s">
        <v>2524</v>
      </c>
      <c r="F552" s="123" t="s">
        <v>2798</v>
      </c>
      <c r="G552" s="123" t="s">
        <v>2524</v>
      </c>
      <c r="H552" s="123" t="s">
        <v>2524</v>
      </c>
      <c r="I552" s="123" t="s">
        <v>2524</v>
      </c>
      <c r="J552" s="123" t="s">
        <v>8507</v>
      </c>
      <c r="K552" s="123" t="s">
        <v>4435</v>
      </c>
      <c r="L552" s="123" t="s">
        <v>2524</v>
      </c>
      <c r="M552" s="124">
        <v>61007</v>
      </c>
      <c r="N552" s="123"/>
      <c r="O552" s="123"/>
    </row>
    <row r="553" spans="1:15" ht="16" x14ac:dyDescent="0.45">
      <c r="A553" s="123" t="s">
        <v>4436</v>
      </c>
      <c r="B553" s="123" t="s">
        <v>6103</v>
      </c>
      <c r="C553" s="123" t="s">
        <v>6099</v>
      </c>
      <c r="D553" s="123" t="s">
        <v>185</v>
      </c>
      <c r="E553" s="123" t="s">
        <v>2524</v>
      </c>
      <c r="F553" s="123" t="s">
        <v>2798</v>
      </c>
      <c r="G553" s="123" t="s">
        <v>2524</v>
      </c>
      <c r="H553" s="123" t="s">
        <v>2524</v>
      </c>
      <c r="I553" s="123" t="s">
        <v>2524</v>
      </c>
      <c r="J553" s="123" t="s">
        <v>8507</v>
      </c>
      <c r="K553" s="123" t="s">
        <v>4436</v>
      </c>
      <c r="L553" s="123" t="s">
        <v>8853</v>
      </c>
      <c r="M553" s="124">
        <v>61037</v>
      </c>
      <c r="N553" s="123"/>
      <c r="O553" s="123"/>
    </row>
    <row r="554" spans="1:15" ht="16" x14ac:dyDescent="0.45">
      <c r="A554" s="123" t="s">
        <v>4437</v>
      </c>
      <c r="B554" s="123" t="s">
        <v>6103</v>
      </c>
      <c r="C554" s="123" t="s">
        <v>6099</v>
      </c>
      <c r="D554" s="123" t="s">
        <v>185</v>
      </c>
      <c r="E554" s="123" t="s">
        <v>2524</v>
      </c>
      <c r="F554" s="123" t="s">
        <v>2798</v>
      </c>
      <c r="G554" s="123" t="s">
        <v>2524</v>
      </c>
      <c r="H554" s="123" t="s">
        <v>2524</v>
      </c>
      <c r="I554" s="123" t="s">
        <v>2524</v>
      </c>
      <c r="J554" s="123" t="s">
        <v>8507</v>
      </c>
      <c r="K554" s="123" t="s">
        <v>4437</v>
      </c>
      <c r="L554" s="123" t="s">
        <v>8853</v>
      </c>
      <c r="M554" s="124">
        <v>61029</v>
      </c>
      <c r="N554" s="123"/>
      <c r="O554" s="123"/>
    </row>
    <row r="555" spans="1:15" ht="16" x14ac:dyDescent="0.45">
      <c r="A555" s="123" t="s">
        <v>4438</v>
      </c>
      <c r="B555" s="123" t="s">
        <v>6103</v>
      </c>
      <c r="C555" s="123" t="s">
        <v>6099</v>
      </c>
      <c r="D555" s="123" t="s">
        <v>185</v>
      </c>
      <c r="E555" s="123" t="s">
        <v>2524</v>
      </c>
      <c r="F555" s="123" t="s">
        <v>2798</v>
      </c>
      <c r="G555" s="123" t="s">
        <v>2524</v>
      </c>
      <c r="H555" s="123" t="s">
        <v>2524</v>
      </c>
      <c r="I555" s="123" t="s">
        <v>2524</v>
      </c>
      <c r="J555" s="123" t="s">
        <v>8507</v>
      </c>
      <c r="K555" s="123" t="s">
        <v>4438</v>
      </c>
      <c r="L555" s="123" t="s">
        <v>8853</v>
      </c>
      <c r="M555" s="124">
        <v>61033</v>
      </c>
      <c r="N555" s="123"/>
      <c r="O555" s="123"/>
    </row>
    <row r="556" spans="1:15" ht="16" x14ac:dyDescent="0.45">
      <c r="A556" s="123" t="s">
        <v>4439</v>
      </c>
      <c r="B556" s="123" t="s">
        <v>6103</v>
      </c>
      <c r="C556" s="123" t="s">
        <v>6099</v>
      </c>
      <c r="D556" s="123" t="s">
        <v>185</v>
      </c>
      <c r="E556" s="123" t="s">
        <v>2524</v>
      </c>
      <c r="F556" s="123" t="s">
        <v>2798</v>
      </c>
      <c r="G556" s="123" t="s">
        <v>2524</v>
      </c>
      <c r="H556" s="123" t="s">
        <v>2524</v>
      </c>
      <c r="I556" s="123" t="s">
        <v>2524</v>
      </c>
      <c r="J556" s="123" t="s">
        <v>8507</v>
      </c>
      <c r="K556" s="123" t="s">
        <v>4439</v>
      </c>
      <c r="L556" s="123" t="s">
        <v>8853</v>
      </c>
      <c r="M556" s="124">
        <v>618518</v>
      </c>
      <c r="N556" s="123"/>
      <c r="O556" s="123"/>
    </row>
    <row r="557" spans="1:15" ht="16" x14ac:dyDescent="0.45">
      <c r="A557" s="123" t="s">
        <v>4440</v>
      </c>
      <c r="B557" s="123" t="s">
        <v>6103</v>
      </c>
      <c r="C557" s="123" t="s">
        <v>6099</v>
      </c>
      <c r="D557" s="123" t="s">
        <v>185</v>
      </c>
      <c r="E557" s="123" t="s">
        <v>2524</v>
      </c>
      <c r="F557" s="123" t="s">
        <v>2798</v>
      </c>
      <c r="G557" s="123" t="s">
        <v>2524</v>
      </c>
      <c r="H557" s="123" t="s">
        <v>2524</v>
      </c>
      <c r="I557" s="123" t="s">
        <v>2524</v>
      </c>
      <c r="J557" s="123" t="s">
        <v>8507</v>
      </c>
      <c r="K557" s="123" t="s">
        <v>4440</v>
      </c>
      <c r="L557" s="123" t="s">
        <v>8853</v>
      </c>
      <c r="M557" s="124">
        <v>61041</v>
      </c>
      <c r="N557" s="123"/>
      <c r="O557" s="123"/>
    </row>
    <row r="558" spans="1:15" ht="16" x14ac:dyDescent="0.45">
      <c r="A558" s="123" t="s">
        <v>4441</v>
      </c>
      <c r="B558" s="123" t="s">
        <v>6104</v>
      </c>
      <c r="C558" s="123" t="s">
        <v>6105</v>
      </c>
      <c r="D558" s="123" t="s">
        <v>185</v>
      </c>
      <c r="E558" s="123"/>
      <c r="F558" s="123" t="s">
        <v>2798</v>
      </c>
      <c r="G558" s="123" t="s">
        <v>6106</v>
      </c>
      <c r="H558" s="123" t="s">
        <v>2524</v>
      </c>
      <c r="I558" s="123" t="s">
        <v>2524</v>
      </c>
      <c r="J558" s="123" t="s">
        <v>8507</v>
      </c>
      <c r="K558" s="123" t="s">
        <v>4441</v>
      </c>
      <c r="L558" s="123" t="s">
        <v>2524</v>
      </c>
      <c r="M558" s="124">
        <v>36261</v>
      </c>
      <c r="N558" s="123"/>
      <c r="O558" s="123"/>
    </row>
    <row r="559" spans="1:15" ht="16" x14ac:dyDescent="0.45">
      <c r="A559" s="123" t="s">
        <v>4442</v>
      </c>
      <c r="B559" s="123" t="s">
        <v>6107</v>
      </c>
      <c r="C559" s="123" t="s">
        <v>6108</v>
      </c>
      <c r="D559" s="123" t="s">
        <v>1357</v>
      </c>
      <c r="E559" s="123" t="s">
        <v>2524</v>
      </c>
      <c r="F559" s="123" t="s">
        <v>366</v>
      </c>
      <c r="G559" s="123" t="s">
        <v>6106</v>
      </c>
      <c r="H559" s="123" t="s">
        <v>2524</v>
      </c>
      <c r="I559" s="123" t="s">
        <v>2524</v>
      </c>
      <c r="J559" s="123" t="s">
        <v>8507</v>
      </c>
      <c r="K559" s="123" t="s">
        <v>6109</v>
      </c>
      <c r="L559" s="123" t="s">
        <v>2524</v>
      </c>
      <c r="M559" s="124">
        <v>37261</v>
      </c>
      <c r="N559" s="123"/>
      <c r="O559" s="123"/>
    </row>
    <row r="560" spans="1:15" ht="16" x14ac:dyDescent="0.45">
      <c r="A560" s="123" t="s">
        <v>4443</v>
      </c>
      <c r="B560" s="123" t="s">
        <v>6110</v>
      </c>
      <c r="C560" s="123" t="s">
        <v>6111</v>
      </c>
      <c r="D560" s="123" t="s">
        <v>1357</v>
      </c>
      <c r="E560" s="123" t="s">
        <v>2524</v>
      </c>
      <c r="F560" s="123" t="s">
        <v>366</v>
      </c>
      <c r="G560" s="123" t="s">
        <v>6106</v>
      </c>
      <c r="H560" s="123" t="s">
        <v>2524</v>
      </c>
      <c r="I560" s="123" t="s">
        <v>2524</v>
      </c>
      <c r="J560" s="123" t="s">
        <v>8507</v>
      </c>
      <c r="K560" s="123" t="s">
        <v>4443</v>
      </c>
      <c r="L560" s="123" t="s">
        <v>2524</v>
      </c>
      <c r="M560" s="124">
        <v>37266</v>
      </c>
      <c r="N560" s="123"/>
      <c r="O560" s="123"/>
    </row>
    <row r="561" spans="1:15" ht="16" x14ac:dyDescent="0.45">
      <c r="A561" s="123" t="s">
        <v>4444</v>
      </c>
      <c r="B561" s="123" t="s">
        <v>6112</v>
      </c>
      <c r="C561" s="123" t="s">
        <v>6113</v>
      </c>
      <c r="D561" s="123" t="s">
        <v>1246</v>
      </c>
      <c r="E561" s="123"/>
      <c r="F561" s="123" t="s">
        <v>366</v>
      </c>
      <c r="G561" s="123" t="s">
        <v>2524</v>
      </c>
      <c r="H561" s="123" t="s">
        <v>2524</v>
      </c>
      <c r="I561" s="123" t="s">
        <v>2524</v>
      </c>
      <c r="J561" s="123" t="s">
        <v>8507</v>
      </c>
      <c r="K561" s="123" t="s">
        <v>4444</v>
      </c>
      <c r="L561" s="123" t="s">
        <v>2524</v>
      </c>
      <c r="M561" s="124">
        <v>60618</v>
      </c>
      <c r="N561" s="123"/>
      <c r="O561" s="123"/>
    </row>
    <row r="562" spans="1:15" ht="16" x14ac:dyDescent="0.45">
      <c r="A562" s="123" t="s">
        <v>4445</v>
      </c>
      <c r="B562" s="123" t="s">
        <v>5732</v>
      </c>
      <c r="C562" s="123" t="s">
        <v>5733</v>
      </c>
      <c r="D562" s="123" t="s">
        <v>1246</v>
      </c>
      <c r="E562" s="123"/>
      <c r="F562" s="123" t="s">
        <v>366</v>
      </c>
      <c r="G562" s="123" t="s">
        <v>2524</v>
      </c>
      <c r="H562" s="123" t="s">
        <v>2524</v>
      </c>
      <c r="I562" s="123" t="s">
        <v>2524</v>
      </c>
      <c r="J562" s="123" t="s">
        <v>8507</v>
      </c>
      <c r="K562" s="123" t="s">
        <v>4445</v>
      </c>
      <c r="L562" s="123" t="s">
        <v>2524</v>
      </c>
      <c r="M562" s="124">
        <v>65577</v>
      </c>
      <c r="N562" s="123"/>
      <c r="O562" s="123"/>
    </row>
    <row r="563" spans="1:15" ht="16" x14ac:dyDescent="0.45">
      <c r="A563" s="123" t="s">
        <v>4446</v>
      </c>
      <c r="B563" s="123" t="s">
        <v>6114</v>
      </c>
      <c r="C563" s="123" t="s">
        <v>7716</v>
      </c>
      <c r="D563" s="123" t="s">
        <v>185</v>
      </c>
      <c r="E563" s="123" t="s">
        <v>2524</v>
      </c>
      <c r="F563" s="123" t="s">
        <v>2798</v>
      </c>
      <c r="G563" s="123" t="s">
        <v>2524</v>
      </c>
      <c r="H563" s="123" t="s">
        <v>2524</v>
      </c>
      <c r="I563" s="123" t="s">
        <v>2524</v>
      </c>
      <c r="J563" s="123" t="s">
        <v>8507</v>
      </c>
      <c r="K563" s="123" t="s">
        <v>4446</v>
      </c>
      <c r="L563" s="123" t="s">
        <v>2524</v>
      </c>
      <c r="M563" s="124">
        <v>36201</v>
      </c>
      <c r="N563" s="123"/>
      <c r="O563" s="123"/>
    </row>
    <row r="564" spans="1:15" ht="16" x14ac:dyDescent="0.45">
      <c r="A564" s="123" t="s">
        <v>4447</v>
      </c>
      <c r="B564" s="123" t="s">
        <v>6115</v>
      </c>
      <c r="C564" s="123" t="s">
        <v>6116</v>
      </c>
      <c r="D564" s="123" t="s">
        <v>185</v>
      </c>
      <c r="E564" s="123" t="s">
        <v>2524</v>
      </c>
      <c r="F564" s="123" t="s">
        <v>2798</v>
      </c>
      <c r="G564" s="123" t="s">
        <v>6117</v>
      </c>
      <c r="H564" s="123" t="s">
        <v>2524</v>
      </c>
      <c r="I564" s="123" t="s">
        <v>2524</v>
      </c>
      <c r="J564" s="123" t="s">
        <v>8507</v>
      </c>
      <c r="K564" s="123" t="s">
        <v>6118</v>
      </c>
      <c r="L564" s="123" t="s">
        <v>2524</v>
      </c>
      <c r="M564" s="124">
        <v>33664</v>
      </c>
      <c r="N564" s="123"/>
      <c r="O564" s="123"/>
    </row>
    <row r="565" spans="1:15" ht="16" x14ac:dyDescent="0.45">
      <c r="A565" s="123" t="s">
        <v>4448</v>
      </c>
      <c r="B565" s="123" t="s">
        <v>6119</v>
      </c>
      <c r="C565" s="123" t="s">
        <v>6120</v>
      </c>
      <c r="D565" s="123" t="s">
        <v>185</v>
      </c>
      <c r="E565" s="123" t="s">
        <v>2524</v>
      </c>
      <c r="F565" s="123" t="s">
        <v>366</v>
      </c>
      <c r="G565" s="123" t="s">
        <v>6117</v>
      </c>
      <c r="H565" s="123" t="s">
        <v>2524</v>
      </c>
      <c r="I565" s="123" t="s">
        <v>2524</v>
      </c>
      <c r="J565" s="123" t="s">
        <v>8507</v>
      </c>
      <c r="K565" s="123" t="s">
        <v>4448</v>
      </c>
      <c r="L565" s="123" t="s">
        <v>2524</v>
      </c>
      <c r="M565" s="124">
        <v>40092</v>
      </c>
      <c r="N565" s="123"/>
      <c r="O565" s="123"/>
    </row>
    <row r="566" spans="1:15" ht="16" x14ac:dyDescent="0.45">
      <c r="A566" s="123" t="s">
        <v>4449</v>
      </c>
      <c r="B566" s="123" t="s">
        <v>6121</v>
      </c>
      <c r="C566" s="123" t="s">
        <v>6122</v>
      </c>
      <c r="D566" s="123" t="s">
        <v>185</v>
      </c>
      <c r="E566" s="123" t="s">
        <v>2524</v>
      </c>
      <c r="F566" s="123" t="s">
        <v>2798</v>
      </c>
      <c r="G566" s="123" t="s">
        <v>6117</v>
      </c>
      <c r="H566" s="123" t="s">
        <v>2524</v>
      </c>
      <c r="I566" s="123" t="s">
        <v>2524</v>
      </c>
      <c r="J566" s="123" t="s">
        <v>8507</v>
      </c>
      <c r="K566" s="123" t="s">
        <v>4449</v>
      </c>
      <c r="L566" s="123" t="s">
        <v>2524</v>
      </c>
      <c r="M566" s="124">
        <v>36512</v>
      </c>
      <c r="N566" s="123"/>
      <c r="O566" s="123"/>
    </row>
    <row r="567" spans="1:15" ht="16" x14ac:dyDescent="0.45">
      <c r="A567" s="123" t="s">
        <v>4450</v>
      </c>
      <c r="B567" s="123" t="s">
        <v>6123</v>
      </c>
      <c r="C567" s="123" t="s">
        <v>6124</v>
      </c>
      <c r="D567" s="123" t="s">
        <v>185</v>
      </c>
      <c r="E567" s="123" t="s">
        <v>2524</v>
      </c>
      <c r="F567" s="123" t="s">
        <v>366</v>
      </c>
      <c r="G567" s="123" t="s">
        <v>6117</v>
      </c>
      <c r="H567" s="123" t="s">
        <v>2524</v>
      </c>
      <c r="I567" s="123" t="s">
        <v>2524</v>
      </c>
      <c r="J567" s="123" t="s">
        <v>8507</v>
      </c>
      <c r="K567" s="123" t="s">
        <v>4450</v>
      </c>
      <c r="L567" s="123" t="s">
        <v>2524</v>
      </c>
      <c r="M567" s="124">
        <v>40097</v>
      </c>
      <c r="N567" s="123"/>
      <c r="O567" s="123"/>
    </row>
    <row r="568" spans="1:15" ht="16" x14ac:dyDescent="0.45">
      <c r="A568" s="123" t="s">
        <v>4451</v>
      </c>
      <c r="B568" s="123" t="s">
        <v>6125</v>
      </c>
      <c r="C568" s="123" t="s">
        <v>6126</v>
      </c>
      <c r="D568" s="123" t="s">
        <v>185</v>
      </c>
      <c r="E568" s="123" t="s">
        <v>2524</v>
      </c>
      <c r="F568" s="123" t="s">
        <v>2798</v>
      </c>
      <c r="G568" s="123" t="s">
        <v>6127</v>
      </c>
      <c r="H568" s="123" t="s">
        <v>2524</v>
      </c>
      <c r="I568" s="123" t="s">
        <v>2524</v>
      </c>
      <c r="J568" s="123" t="s">
        <v>8507</v>
      </c>
      <c r="K568" s="123" t="s">
        <v>6128</v>
      </c>
      <c r="L568" s="123" t="s">
        <v>2524</v>
      </c>
      <c r="M568" s="124">
        <v>33651</v>
      </c>
      <c r="N568" s="123"/>
      <c r="O568" s="123"/>
    </row>
    <row r="569" spans="1:15" ht="16" x14ac:dyDescent="0.45">
      <c r="A569" s="123" t="s">
        <v>4452</v>
      </c>
      <c r="B569" s="123" t="s">
        <v>6129</v>
      </c>
      <c r="C569" s="123" t="s">
        <v>6130</v>
      </c>
      <c r="D569" s="123" t="s">
        <v>185</v>
      </c>
      <c r="E569" s="123" t="s">
        <v>2524</v>
      </c>
      <c r="F569" s="123" t="s">
        <v>366</v>
      </c>
      <c r="G569" s="123" t="s">
        <v>6127</v>
      </c>
      <c r="H569" s="123" t="s">
        <v>2524</v>
      </c>
      <c r="I569" s="123" t="s">
        <v>2524</v>
      </c>
      <c r="J569" s="123" t="s">
        <v>8507</v>
      </c>
      <c r="K569" s="123" t="s">
        <v>4452</v>
      </c>
      <c r="L569" s="123" t="s">
        <v>2524</v>
      </c>
      <c r="M569" s="124">
        <v>40101</v>
      </c>
      <c r="N569" s="123"/>
      <c r="O569" s="123"/>
    </row>
    <row r="570" spans="1:15" ht="16" x14ac:dyDescent="0.45">
      <c r="A570" s="123" t="s">
        <v>4453</v>
      </c>
      <c r="B570" s="123" t="s">
        <v>6131</v>
      </c>
      <c r="C570" s="123" t="s">
        <v>6132</v>
      </c>
      <c r="D570" s="123" t="s">
        <v>185</v>
      </c>
      <c r="E570" s="123" t="s">
        <v>2524</v>
      </c>
      <c r="F570" s="123" t="s">
        <v>2798</v>
      </c>
      <c r="G570" s="123" t="s">
        <v>6127</v>
      </c>
      <c r="H570" s="123" t="s">
        <v>2524</v>
      </c>
      <c r="I570" s="123" t="s">
        <v>2524</v>
      </c>
      <c r="J570" s="123" t="s">
        <v>8507</v>
      </c>
      <c r="K570" s="123" t="s">
        <v>4453</v>
      </c>
      <c r="L570" s="123" t="s">
        <v>2524</v>
      </c>
      <c r="M570" s="124">
        <v>37819</v>
      </c>
      <c r="N570" s="123"/>
      <c r="O570" s="123"/>
    </row>
    <row r="571" spans="1:15" ht="16" x14ac:dyDescent="0.45">
      <c r="A571" s="123" t="s">
        <v>4454</v>
      </c>
      <c r="B571" s="123" t="s">
        <v>6133</v>
      </c>
      <c r="C571" s="123" t="s">
        <v>6134</v>
      </c>
      <c r="D571" s="123" t="s">
        <v>185</v>
      </c>
      <c r="E571" s="123" t="s">
        <v>2524</v>
      </c>
      <c r="F571" s="123" t="s">
        <v>366</v>
      </c>
      <c r="G571" s="123" t="s">
        <v>6127</v>
      </c>
      <c r="H571" s="123" t="s">
        <v>2524</v>
      </c>
      <c r="I571" s="123" t="s">
        <v>2524</v>
      </c>
      <c r="J571" s="123" t="s">
        <v>8507</v>
      </c>
      <c r="K571" s="123" t="s">
        <v>4454</v>
      </c>
      <c r="L571" s="123" t="s">
        <v>2524</v>
      </c>
      <c r="M571" s="124">
        <v>40105</v>
      </c>
      <c r="N571" s="123"/>
      <c r="O571" s="123"/>
    </row>
    <row r="572" spans="1:15" ht="16" x14ac:dyDescent="0.45">
      <c r="A572" s="123" t="s">
        <v>4455</v>
      </c>
      <c r="B572" s="123" t="s">
        <v>6135</v>
      </c>
      <c r="C572" s="123" t="s">
        <v>6136</v>
      </c>
      <c r="D572" s="123" t="s">
        <v>185</v>
      </c>
      <c r="E572" s="123" t="s">
        <v>2524</v>
      </c>
      <c r="F572" s="123" t="s">
        <v>366</v>
      </c>
      <c r="G572" s="123" t="s">
        <v>2524</v>
      </c>
      <c r="H572" s="123" t="s">
        <v>2524</v>
      </c>
      <c r="I572" s="123" t="s">
        <v>2524</v>
      </c>
      <c r="J572" s="123" t="s">
        <v>8507</v>
      </c>
      <c r="K572" s="123" t="s">
        <v>4455</v>
      </c>
      <c r="L572" s="123" t="s">
        <v>2524</v>
      </c>
      <c r="M572" s="124">
        <v>36521</v>
      </c>
      <c r="N572" s="123"/>
      <c r="O572" s="123"/>
    </row>
    <row r="573" spans="1:15" ht="16" x14ac:dyDescent="0.45">
      <c r="A573" s="123" t="s">
        <v>4456</v>
      </c>
      <c r="B573" s="123" t="s">
        <v>6137</v>
      </c>
      <c r="C573" s="123" t="s">
        <v>6138</v>
      </c>
      <c r="D573" s="123" t="s">
        <v>185</v>
      </c>
      <c r="E573" s="123" t="s">
        <v>2524</v>
      </c>
      <c r="F573" s="123" t="s">
        <v>366</v>
      </c>
      <c r="G573" s="123" t="s">
        <v>2524</v>
      </c>
      <c r="H573" s="123" t="s">
        <v>2524</v>
      </c>
      <c r="I573" s="123" t="s">
        <v>2524</v>
      </c>
      <c r="J573" s="123" t="s">
        <v>8507</v>
      </c>
      <c r="K573" s="123" t="s">
        <v>4456</v>
      </c>
      <c r="L573" s="123" t="s">
        <v>2524</v>
      </c>
      <c r="M573" s="124">
        <v>2139935</v>
      </c>
      <c r="N573" s="123"/>
      <c r="O573" s="123"/>
    </row>
    <row r="574" spans="1:15" ht="16" x14ac:dyDescent="0.45">
      <c r="A574" s="123" t="s">
        <v>4457</v>
      </c>
      <c r="B574" s="123" t="s">
        <v>6139</v>
      </c>
      <c r="C574" s="123" t="s">
        <v>6140</v>
      </c>
      <c r="D574" s="123" t="s">
        <v>1357</v>
      </c>
      <c r="E574" s="123" t="s">
        <v>2524</v>
      </c>
      <c r="F574" s="123" t="s">
        <v>366</v>
      </c>
      <c r="G574" s="123" t="s">
        <v>2524</v>
      </c>
      <c r="H574" s="123" t="s">
        <v>2524</v>
      </c>
      <c r="I574" s="123" t="s">
        <v>2524</v>
      </c>
      <c r="J574" s="123" t="s">
        <v>8507</v>
      </c>
      <c r="K574" s="123" t="s">
        <v>4457</v>
      </c>
      <c r="L574" s="123" t="s">
        <v>2524</v>
      </c>
      <c r="M574" s="124">
        <v>2358403</v>
      </c>
      <c r="N574" s="123"/>
      <c r="O574" s="123"/>
    </row>
    <row r="575" spans="1:15" ht="16" x14ac:dyDescent="0.45">
      <c r="A575" s="123" t="s">
        <v>4458</v>
      </c>
      <c r="B575" s="123" t="s">
        <v>6141</v>
      </c>
      <c r="C575" s="123" t="s">
        <v>6142</v>
      </c>
      <c r="D575" s="123" t="s">
        <v>1357</v>
      </c>
      <c r="E575" s="123" t="s">
        <v>2524</v>
      </c>
      <c r="F575" s="123" t="s">
        <v>366</v>
      </c>
      <c r="G575" s="123" t="s">
        <v>2524</v>
      </c>
      <c r="H575" s="123" t="s">
        <v>2524</v>
      </c>
      <c r="I575" s="123" t="s">
        <v>2524</v>
      </c>
      <c r="J575" s="123" t="s">
        <v>8507</v>
      </c>
      <c r="K575" s="123" t="s">
        <v>4458</v>
      </c>
      <c r="L575" s="123" t="s">
        <v>2524</v>
      </c>
      <c r="M575" s="124">
        <v>2358429</v>
      </c>
      <c r="N575" s="123"/>
      <c r="O575" s="123"/>
    </row>
    <row r="576" spans="1:15" ht="16" x14ac:dyDescent="0.45">
      <c r="A576" s="123" t="s">
        <v>7717</v>
      </c>
      <c r="B576" s="123" t="s">
        <v>7718</v>
      </c>
      <c r="C576" s="123" t="s">
        <v>7719</v>
      </c>
      <c r="D576" s="123" t="s">
        <v>1357</v>
      </c>
      <c r="E576" s="123" t="s">
        <v>2524</v>
      </c>
      <c r="F576" s="123" t="s">
        <v>366</v>
      </c>
      <c r="G576" s="123" t="s">
        <v>2524</v>
      </c>
      <c r="H576" s="123" t="s">
        <v>2524</v>
      </c>
      <c r="I576" s="123" t="s">
        <v>2524</v>
      </c>
      <c r="J576" s="123" t="s">
        <v>8507</v>
      </c>
      <c r="K576" s="123" t="s">
        <v>7717</v>
      </c>
      <c r="L576" s="123" t="s">
        <v>2524</v>
      </c>
      <c r="M576" s="124">
        <v>5548919</v>
      </c>
      <c r="N576" s="123"/>
      <c r="O576" s="123"/>
    </row>
    <row r="577" spans="1:15" ht="16" x14ac:dyDescent="0.45">
      <c r="A577" s="123" t="s">
        <v>4459</v>
      </c>
      <c r="B577" s="123" t="s">
        <v>7720</v>
      </c>
      <c r="C577" s="123" t="s">
        <v>6143</v>
      </c>
      <c r="D577" s="123" t="s">
        <v>1246</v>
      </c>
      <c r="E577" s="123" t="s">
        <v>5540</v>
      </c>
      <c r="F577" s="123" t="s">
        <v>366</v>
      </c>
      <c r="G577" s="123" t="s">
        <v>6144</v>
      </c>
      <c r="H577" s="123" t="s">
        <v>2524</v>
      </c>
      <c r="I577" s="123" t="s">
        <v>2524</v>
      </c>
      <c r="J577" s="123" t="s">
        <v>8507</v>
      </c>
      <c r="K577" s="123" t="s">
        <v>4459</v>
      </c>
      <c r="L577" s="123" t="s">
        <v>2524</v>
      </c>
      <c r="M577" s="124">
        <v>36557</v>
      </c>
      <c r="N577" s="123"/>
      <c r="O577" s="123"/>
    </row>
    <row r="578" spans="1:15" ht="16" x14ac:dyDescent="0.45">
      <c r="A578" s="123" t="s">
        <v>4460</v>
      </c>
      <c r="B578" s="123" t="s">
        <v>7721</v>
      </c>
      <c r="C578" s="123" t="s">
        <v>6145</v>
      </c>
      <c r="D578" s="123" t="s">
        <v>1246</v>
      </c>
      <c r="E578" s="123" t="s">
        <v>7765</v>
      </c>
      <c r="F578" s="123" t="s">
        <v>366</v>
      </c>
      <c r="G578" s="123" t="s">
        <v>2524</v>
      </c>
      <c r="H578" s="123" t="s">
        <v>2524</v>
      </c>
      <c r="I578" s="123" t="s">
        <v>2524</v>
      </c>
      <c r="J578" s="123" t="s">
        <v>8507</v>
      </c>
      <c r="K578" s="123" t="s">
        <v>4460</v>
      </c>
      <c r="L578" s="123" t="s">
        <v>2524</v>
      </c>
      <c r="M578" s="124">
        <v>1873616</v>
      </c>
      <c r="N578" s="123"/>
      <c r="O578" s="123"/>
    </row>
    <row r="579" spans="1:15" ht="16" x14ac:dyDescent="0.45">
      <c r="A579" s="123" t="s">
        <v>4461</v>
      </c>
      <c r="B579" s="123" t="s">
        <v>6146</v>
      </c>
      <c r="C579" s="123" t="s">
        <v>6147</v>
      </c>
      <c r="D579" s="123" t="s">
        <v>1246</v>
      </c>
      <c r="E579" s="123"/>
      <c r="F579" s="123" t="s">
        <v>366</v>
      </c>
      <c r="G579" s="123" t="s">
        <v>2524</v>
      </c>
      <c r="H579" s="123" t="s">
        <v>2524</v>
      </c>
      <c r="I579" s="123" t="s">
        <v>2524</v>
      </c>
      <c r="J579" s="123" t="s">
        <v>8507</v>
      </c>
      <c r="K579" s="123" t="s">
        <v>4461</v>
      </c>
      <c r="L579" s="123" t="s">
        <v>2524</v>
      </c>
      <c r="M579" s="124">
        <v>65547</v>
      </c>
      <c r="N579" s="123"/>
      <c r="O579" s="123"/>
    </row>
    <row r="580" spans="1:15" ht="16" x14ac:dyDescent="0.45">
      <c r="A580" s="123" t="s">
        <v>4462</v>
      </c>
      <c r="B580" s="123" t="s">
        <v>7722</v>
      </c>
      <c r="C580" s="123" t="s">
        <v>6148</v>
      </c>
      <c r="D580" s="123" t="s">
        <v>1246</v>
      </c>
      <c r="E580" s="123" t="s">
        <v>5543</v>
      </c>
      <c r="F580" s="123" t="s">
        <v>366</v>
      </c>
      <c r="G580" s="123" t="s">
        <v>2524</v>
      </c>
      <c r="H580" s="123" t="s">
        <v>2524</v>
      </c>
      <c r="I580" s="123" t="s">
        <v>2524</v>
      </c>
      <c r="J580" s="123" t="s">
        <v>8507</v>
      </c>
      <c r="K580" s="123" t="s">
        <v>4462</v>
      </c>
      <c r="L580" s="123" t="s">
        <v>2524</v>
      </c>
      <c r="M580" s="124">
        <v>1873622</v>
      </c>
      <c r="N580" s="123"/>
      <c r="O580" s="123"/>
    </row>
    <row r="581" spans="1:15" ht="16" x14ac:dyDescent="0.45">
      <c r="A581" s="123" t="s">
        <v>4463</v>
      </c>
      <c r="B581" s="123" t="s">
        <v>7723</v>
      </c>
      <c r="C581" s="123" t="s">
        <v>6143</v>
      </c>
      <c r="D581" s="123" t="s">
        <v>1246</v>
      </c>
      <c r="E581" s="123" t="s">
        <v>5540</v>
      </c>
      <c r="F581" s="123" t="s">
        <v>366</v>
      </c>
      <c r="G581" s="123" t="s">
        <v>6094</v>
      </c>
      <c r="H581" s="123" t="s">
        <v>2524</v>
      </c>
      <c r="I581" s="123" t="s">
        <v>2524</v>
      </c>
      <c r="J581" s="123" t="s">
        <v>8507</v>
      </c>
      <c r="K581" s="123" t="s">
        <v>4463</v>
      </c>
      <c r="L581" s="123" t="s">
        <v>2524</v>
      </c>
      <c r="M581" s="124">
        <v>60593</v>
      </c>
      <c r="N581" s="123"/>
      <c r="O581" s="123"/>
    </row>
    <row r="582" spans="1:15" ht="16" x14ac:dyDescent="0.45">
      <c r="A582" s="123" t="s">
        <v>4464</v>
      </c>
      <c r="B582" s="123" t="s">
        <v>6149</v>
      </c>
      <c r="C582" s="123" t="s">
        <v>6150</v>
      </c>
      <c r="D582" s="123" t="s">
        <v>1357</v>
      </c>
      <c r="E582" s="123" t="s">
        <v>2524</v>
      </c>
      <c r="F582" s="123" t="s">
        <v>366</v>
      </c>
      <c r="G582" s="123" t="s">
        <v>2524</v>
      </c>
      <c r="H582" s="123" t="s">
        <v>2524</v>
      </c>
      <c r="I582" s="123" t="s">
        <v>2524</v>
      </c>
      <c r="J582" s="123" t="s">
        <v>8507</v>
      </c>
      <c r="K582" s="123" t="s">
        <v>4464</v>
      </c>
      <c r="L582" s="123" t="s">
        <v>2524</v>
      </c>
      <c r="M582" s="124">
        <v>2358434</v>
      </c>
      <c r="N582" s="123"/>
      <c r="O582" s="123"/>
    </row>
    <row r="583" spans="1:15" ht="16" x14ac:dyDescent="0.45">
      <c r="A583" s="123" t="s">
        <v>4465</v>
      </c>
      <c r="B583" s="123" t="s">
        <v>6151</v>
      </c>
      <c r="C583" s="123" t="s">
        <v>6152</v>
      </c>
      <c r="D583" s="123" t="s">
        <v>1246</v>
      </c>
      <c r="E583" s="123" t="s">
        <v>6153</v>
      </c>
      <c r="F583" s="123" t="s">
        <v>366</v>
      </c>
      <c r="G583" s="123" t="s">
        <v>2524</v>
      </c>
      <c r="H583" s="123" t="s">
        <v>2524</v>
      </c>
      <c r="I583" s="123" t="s">
        <v>2524</v>
      </c>
      <c r="J583" s="123" t="s">
        <v>8507</v>
      </c>
      <c r="K583" s="123" t="s">
        <v>4465</v>
      </c>
      <c r="L583" s="123" t="s">
        <v>2524</v>
      </c>
      <c r="M583" s="124">
        <v>1987218</v>
      </c>
      <c r="N583" s="123"/>
      <c r="O583" s="123"/>
    </row>
    <row r="584" spans="1:15" ht="16" x14ac:dyDescent="0.45">
      <c r="A584" s="123" t="s">
        <v>4466</v>
      </c>
      <c r="B584" s="123" t="s">
        <v>6154</v>
      </c>
      <c r="C584" s="123" t="s">
        <v>6155</v>
      </c>
      <c r="D584" s="123" t="s">
        <v>1246</v>
      </c>
      <c r="E584" s="123" t="s">
        <v>6153</v>
      </c>
      <c r="F584" s="123" t="s">
        <v>366</v>
      </c>
      <c r="G584" s="123" t="s">
        <v>2524</v>
      </c>
      <c r="H584" s="123" t="s">
        <v>2524</v>
      </c>
      <c r="I584" s="123" t="s">
        <v>2524</v>
      </c>
      <c r="J584" s="123" t="s">
        <v>8507</v>
      </c>
      <c r="K584" s="123" t="s">
        <v>4466</v>
      </c>
      <c r="L584" s="123" t="s">
        <v>2524</v>
      </c>
      <c r="M584" s="124">
        <v>1987222</v>
      </c>
      <c r="N584" s="123"/>
      <c r="O584" s="123"/>
    </row>
    <row r="585" spans="1:15" ht="16" x14ac:dyDescent="0.45">
      <c r="A585" s="123" t="s">
        <v>6156</v>
      </c>
      <c r="B585" s="123" t="s">
        <v>6157</v>
      </c>
      <c r="C585" s="123" t="s">
        <v>6157</v>
      </c>
      <c r="D585" s="123" t="s">
        <v>1246</v>
      </c>
      <c r="E585" s="123" t="s">
        <v>7765</v>
      </c>
      <c r="F585" s="123" t="s">
        <v>366</v>
      </c>
      <c r="G585" s="123" t="s">
        <v>2524</v>
      </c>
      <c r="H585" s="123" t="s">
        <v>2524</v>
      </c>
      <c r="I585" s="123" t="s">
        <v>2524</v>
      </c>
      <c r="J585" s="123" t="s">
        <v>8507</v>
      </c>
      <c r="K585" s="123" t="s">
        <v>6156</v>
      </c>
      <c r="L585" s="123" t="s">
        <v>2524</v>
      </c>
      <c r="M585" s="124">
        <v>4722892</v>
      </c>
      <c r="N585" s="123"/>
      <c r="O585" s="123"/>
    </row>
    <row r="586" spans="1:15" ht="16" x14ac:dyDescent="0.45">
      <c r="A586" s="123" t="s">
        <v>4467</v>
      </c>
      <c r="B586" s="123" t="s">
        <v>6158</v>
      </c>
      <c r="C586" s="123" t="s">
        <v>6159</v>
      </c>
      <c r="D586" s="123" t="s">
        <v>185</v>
      </c>
      <c r="E586" s="123" t="s">
        <v>2524</v>
      </c>
      <c r="F586" s="123" t="s">
        <v>2798</v>
      </c>
      <c r="G586" s="123" t="s">
        <v>2524</v>
      </c>
      <c r="H586" s="123" t="s">
        <v>2524</v>
      </c>
      <c r="I586" s="123" t="s">
        <v>2524</v>
      </c>
      <c r="J586" s="123" t="s">
        <v>8507</v>
      </c>
      <c r="K586" s="123" t="s">
        <v>4467</v>
      </c>
      <c r="L586" s="123" t="s">
        <v>8853</v>
      </c>
      <c r="M586" s="124">
        <v>2358235</v>
      </c>
      <c r="N586" s="123"/>
      <c r="O586" s="123"/>
    </row>
    <row r="587" spans="1:15" ht="16" x14ac:dyDescent="0.45">
      <c r="A587" s="123" t="s">
        <v>4468</v>
      </c>
      <c r="B587" s="123" t="s">
        <v>6160</v>
      </c>
      <c r="C587" s="123" t="s">
        <v>6161</v>
      </c>
      <c r="D587" s="123" t="s">
        <v>185</v>
      </c>
      <c r="E587" s="123" t="s">
        <v>2524</v>
      </c>
      <c r="F587" s="123" t="s">
        <v>2798</v>
      </c>
      <c r="G587" s="123" t="s">
        <v>2524</v>
      </c>
      <c r="H587" s="123" t="s">
        <v>2524</v>
      </c>
      <c r="I587" s="123" t="s">
        <v>2524</v>
      </c>
      <c r="J587" s="123" t="s">
        <v>8507</v>
      </c>
      <c r="K587" s="123" t="s">
        <v>4468</v>
      </c>
      <c r="L587" s="123" t="s">
        <v>8853</v>
      </c>
      <c r="M587" s="124">
        <v>2358241</v>
      </c>
      <c r="N587" s="123"/>
      <c r="O587" s="123"/>
    </row>
    <row r="588" spans="1:15" ht="16" x14ac:dyDescent="0.45">
      <c r="A588" s="123" t="s">
        <v>4469</v>
      </c>
      <c r="B588" s="123" t="s">
        <v>6162</v>
      </c>
      <c r="C588" s="123" t="s">
        <v>6163</v>
      </c>
      <c r="D588" s="123" t="s">
        <v>185</v>
      </c>
      <c r="E588" s="123" t="s">
        <v>2524</v>
      </c>
      <c r="F588" s="123" t="s">
        <v>2798</v>
      </c>
      <c r="G588" s="123" t="s">
        <v>2524</v>
      </c>
      <c r="H588" s="123" t="s">
        <v>2524</v>
      </c>
      <c r="I588" s="123" t="s">
        <v>2524</v>
      </c>
      <c r="J588" s="123" t="s">
        <v>8507</v>
      </c>
      <c r="K588" s="123" t="s">
        <v>4469</v>
      </c>
      <c r="L588" s="123" t="s">
        <v>8853</v>
      </c>
      <c r="M588" s="124">
        <v>1927057</v>
      </c>
      <c r="N588" s="123"/>
      <c r="O588" s="123"/>
    </row>
    <row r="589" spans="1:15" ht="16" x14ac:dyDescent="0.45">
      <c r="A589" s="123" t="s">
        <v>4470</v>
      </c>
      <c r="B589" s="123" t="s">
        <v>6164</v>
      </c>
      <c r="C589" s="123" t="s">
        <v>6165</v>
      </c>
      <c r="D589" s="123" t="s">
        <v>185</v>
      </c>
      <c r="E589" s="123" t="s">
        <v>2524</v>
      </c>
      <c r="F589" s="123" t="s">
        <v>2798</v>
      </c>
      <c r="G589" s="123" t="s">
        <v>2524</v>
      </c>
      <c r="H589" s="123" t="s">
        <v>2524</v>
      </c>
      <c r="I589" s="123" t="s">
        <v>2524</v>
      </c>
      <c r="J589" s="123" t="s">
        <v>8507</v>
      </c>
      <c r="K589" s="123" t="s">
        <v>4470</v>
      </c>
      <c r="L589" s="123" t="s">
        <v>8853</v>
      </c>
      <c r="M589" s="124">
        <v>1927067</v>
      </c>
      <c r="N589" s="123"/>
      <c r="O589" s="123"/>
    </row>
    <row r="590" spans="1:15" ht="16" x14ac:dyDescent="0.45">
      <c r="A590" s="123" t="s">
        <v>4471</v>
      </c>
      <c r="B590" s="123" t="s">
        <v>6166</v>
      </c>
      <c r="C590" s="123" t="s">
        <v>6167</v>
      </c>
      <c r="D590" s="123" t="s">
        <v>185</v>
      </c>
      <c r="E590" s="123" t="s">
        <v>2524</v>
      </c>
      <c r="F590" s="123" t="s">
        <v>2798</v>
      </c>
      <c r="G590" s="123" t="s">
        <v>2524</v>
      </c>
      <c r="H590" s="123" t="s">
        <v>2524</v>
      </c>
      <c r="I590" s="123" t="s">
        <v>2524</v>
      </c>
      <c r="J590" s="123" t="s">
        <v>8507</v>
      </c>
      <c r="K590" s="123" t="s">
        <v>4471</v>
      </c>
      <c r="L590" s="123" t="s">
        <v>8853</v>
      </c>
      <c r="M590" s="124">
        <v>1927077</v>
      </c>
      <c r="N590" s="123"/>
      <c r="O590" s="123"/>
    </row>
    <row r="591" spans="1:15" ht="16" x14ac:dyDescent="0.45">
      <c r="A591" s="123" t="s">
        <v>4472</v>
      </c>
      <c r="B591" s="123" t="s">
        <v>6168</v>
      </c>
      <c r="C591" s="123" t="s">
        <v>6169</v>
      </c>
      <c r="D591" s="123" t="s">
        <v>185</v>
      </c>
      <c r="E591" s="123" t="s">
        <v>2524</v>
      </c>
      <c r="F591" s="123" t="s">
        <v>2798</v>
      </c>
      <c r="G591" s="123" t="s">
        <v>2524</v>
      </c>
      <c r="H591" s="123" t="s">
        <v>2524</v>
      </c>
      <c r="I591" s="123" t="s">
        <v>2524</v>
      </c>
      <c r="J591" s="123" t="s">
        <v>8507</v>
      </c>
      <c r="K591" s="123" t="s">
        <v>4472</v>
      </c>
      <c r="L591" s="123" t="s">
        <v>2524</v>
      </c>
      <c r="M591" s="124">
        <v>117695</v>
      </c>
      <c r="N591" s="123"/>
      <c r="O591" s="123"/>
    </row>
    <row r="592" spans="1:15" ht="16" x14ac:dyDescent="0.45">
      <c r="A592" s="123" t="s">
        <v>4473</v>
      </c>
      <c r="B592" s="123" t="s">
        <v>6170</v>
      </c>
      <c r="C592" s="123" t="s">
        <v>6171</v>
      </c>
      <c r="D592" s="123" t="s">
        <v>185</v>
      </c>
      <c r="E592" s="123" t="s">
        <v>2524</v>
      </c>
      <c r="F592" s="123" t="s">
        <v>2798</v>
      </c>
      <c r="G592" s="123" t="s">
        <v>2524</v>
      </c>
      <c r="H592" s="123" t="s">
        <v>2524</v>
      </c>
      <c r="I592" s="123" t="s">
        <v>2524</v>
      </c>
      <c r="J592" s="123" t="s">
        <v>8507</v>
      </c>
      <c r="K592" s="123" t="s">
        <v>4473</v>
      </c>
      <c r="L592" s="123" t="s">
        <v>2524</v>
      </c>
      <c r="M592" s="124">
        <v>1992281</v>
      </c>
      <c r="N592" s="123"/>
      <c r="O592" s="123"/>
    </row>
    <row r="593" spans="1:15" ht="16" x14ac:dyDescent="0.45">
      <c r="A593" s="123" t="s">
        <v>4474</v>
      </c>
      <c r="B593" s="123" t="s">
        <v>6172</v>
      </c>
      <c r="C593" s="123" t="s">
        <v>6173</v>
      </c>
      <c r="D593" s="123" t="s">
        <v>185</v>
      </c>
      <c r="E593" s="123" t="s">
        <v>2524</v>
      </c>
      <c r="F593" s="123" t="s">
        <v>2798</v>
      </c>
      <c r="G593" s="123" t="s">
        <v>2524</v>
      </c>
      <c r="H593" s="123" t="s">
        <v>2524</v>
      </c>
      <c r="I593" s="123" t="s">
        <v>2524</v>
      </c>
      <c r="J593" s="123" t="s">
        <v>8507</v>
      </c>
      <c r="K593" s="123" t="s">
        <v>4474</v>
      </c>
      <c r="L593" s="123" t="s">
        <v>2524</v>
      </c>
      <c r="M593" s="124">
        <v>1992290</v>
      </c>
      <c r="N593" s="123"/>
      <c r="O593" s="123"/>
    </row>
    <row r="594" spans="1:15" ht="16" x14ac:dyDescent="0.45">
      <c r="A594" s="123" t="s">
        <v>4475</v>
      </c>
      <c r="B594" s="123" t="s">
        <v>6174</v>
      </c>
      <c r="C594" s="123" t="s">
        <v>6175</v>
      </c>
      <c r="D594" s="123" t="s">
        <v>1357</v>
      </c>
      <c r="E594" s="123" t="s">
        <v>2524</v>
      </c>
      <c r="F594" s="123" t="s">
        <v>366</v>
      </c>
      <c r="G594" s="123" t="s">
        <v>6106</v>
      </c>
      <c r="H594" s="123" t="s">
        <v>2524</v>
      </c>
      <c r="I594" s="123" t="s">
        <v>2524</v>
      </c>
      <c r="J594" s="123" t="s">
        <v>8507</v>
      </c>
      <c r="K594" s="123" t="s">
        <v>4475</v>
      </c>
      <c r="L594" s="123" t="s">
        <v>2524</v>
      </c>
      <c r="M594" s="124">
        <v>36148</v>
      </c>
      <c r="N594" s="123"/>
      <c r="O594" s="123"/>
    </row>
    <row r="595" spans="1:15" ht="16" x14ac:dyDescent="0.45">
      <c r="A595" s="123" t="s">
        <v>4476</v>
      </c>
      <c r="B595" s="123" t="s">
        <v>6176</v>
      </c>
      <c r="C595" s="123" t="s">
        <v>6177</v>
      </c>
      <c r="D595" s="123" t="s">
        <v>185</v>
      </c>
      <c r="E595" s="123"/>
      <c r="F595" s="123" t="s">
        <v>2798</v>
      </c>
      <c r="G595" s="123" t="s">
        <v>6178</v>
      </c>
      <c r="H595" s="123" t="s">
        <v>2524</v>
      </c>
      <c r="I595" s="123" t="s">
        <v>2524</v>
      </c>
      <c r="J595" s="123" t="s">
        <v>8507</v>
      </c>
      <c r="K595" s="123" t="s">
        <v>4476</v>
      </c>
      <c r="L595" s="123" t="s">
        <v>8853</v>
      </c>
      <c r="M595" s="124">
        <v>35733</v>
      </c>
      <c r="N595" s="123"/>
      <c r="O595" s="123"/>
    </row>
    <row r="596" spans="1:15" ht="16" x14ac:dyDescent="0.45">
      <c r="A596" s="123" t="s">
        <v>4477</v>
      </c>
      <c r="B596" s="123" t="s">
        <v>6179</v>
      </c>
      <c r="C596" s="123" t="s">
        <v>6180</v>
      </c>
      <c r="D596" s="123" t="s">
        <v>1357</v>
      </c>
      <c r="E596" s="123"/>
      <c r="F596" s="123" t="s">
        <v>366</v>
      </c>
      <c r="G596" s="123" t="s">
        <v>6178</v>
      </c>
      <c r="H596" s="123" t="s">
        <v>2524</v>
      </c>
      <c r="I596" s="123" t="s">
        <v>2524</v>
      </c>
      <c r="J596" s="123" t="s">
        <v>8507</v>
      </c>
      <c r="K596" s="123" t="s">
        <v>4477</v>
      </c>
      <c r="L596" s="123" t="s">
        <v>2524</v>
      </c>
      <c r="M596" s="124">
        <v>35613</v>
      </c>
      <c r="N596" s="123"/>
      <c r="O596" s="123"/>
    </row>
    <row r="597" spans="1:15" ht="16" x14ac:dyDescent="0.45">
      <c r="A597" s="123" t="s">
        <v>4478</v>
      </c>
      <c r="B597" s="123" t="s">
        <v>6181</v>
      </c>
      <c r="C597" s="123" t="s">
        <v>6182</v>
      </c>
      <c r="D597" s="123" t="s">
        <v>1357</v>
      </c>
      <c r="E597" s="123"/>
      <c r="F597" s="123" t="s">
        <v>366</v>
      </c>
      <c r="G597" s="123" t="s">
        <v>6178</v>
      </c>
      <c r="H597" s="123" t="s">
        <v>2524</v>
      </c>
      <c r="I597" s="123" t="s">
        <v>2524</v>
      </c>
      <c r="J597" s="123" t="s">
        <v>8507</v>
      </c>
      <c r="K597" s="123" t="s">
        <v>4478</v>
      </c>
      <c r="L597" s="123" t="s">
        <v>2524</v>
      </c>
      <c r="M597" s="124">
        <v>35622</v>
      </c>
      <c r="N597" s="123"/>
      <c r="O597" s="123"/>
    </row>
    <row r="598" spans="1:15" ht="16" x14ac:dyDescent="0.45">
      <c r="A598" s="123" t="s">
        <v>4479</v>
      </c>
      <c r="B598" s="123" t="s">
        <v>6183</v>
      </c>
      <c r="C598" s="123" t="s">
        <v>6184</v>
      </c>
      <c r="D598" s="123" t="s">
        <v>185</v>
      </c>
      <c r="E598" s="123"/>
      <c r="F598" s="123" t="s">
        <v>2798</v>
      </c>
      <c r="G598" s="123" t="s">
        <v>6178</v>
      </c>
      <c r="H598" s="123" t="s">
        <v>2524</v>
      </c>
      <c r="I598" s="123" t="s">
        <v>2524</v>
      </c>
      <c r="J598" s="123" t="s">
        <v>8507</v>
      </c>
      <c r="K598" s="123" t="s">
        <v>4479</v>
      </c>
      <c r="L598" s="123" t="s">
        <v>2524</v>
      </c>
      <c r="M598" s="124">
        <v>35627</v>
      </c>
      <c r="N598" s="123"/>
      <c r="O598" s="123"/>
    </row>
    <row r="599" spans="1:15" ht="16" x14ac:dyDescent="0.45">
      <c r="A599" s="123" t="s">
        <v>4480</v>
      </c>
      <c r="B599" s="123" t="s">
        <v>6185</v>
      </c>
      <c r="C599" s="123" t="s">
        <v>6186</v>
      </c>
      <c r="D599" s="123" t="s">
        <v>1357</v>
      </c>
      <c r="E599" s="123"/>
      <c r="F599" s="123" t="s">
        <v>366</v>
      </c>
      <c r="G599" s="123" t="s">
        <v>6178</v>
      </c>
      <c r="H599" s="123" t="s">
        <v>2524</v>
      </c>
      <c r="I599" s="123" t="s">
        <v>2524</v>
      </c>
      <c r="J599" s="123" t="s">
        <v>8507</v>
      </c>
      <c r="K599" s="123" t="s">
        <v>4480</v>
      </c>
      <c r="L599" s="123" t="s">
        <v>2524</v>
      </c>
      <c r="M599" s="124">
        <v>35638</v>
      </c>
      <c r="N599" s="123"/>
      <c r="O599" s="123"/>
    </row>
    <row r="600" spans="1:15" ht="16" x14ac:dyDescent="0.45">
      <c r="A600" s="123" t="s">
        <v>4481</v>
      </c>
      <c r="B600" s="123" t="s">
        <v>6187</v>
      </c>
      <c r="C600" s="123" t="s">
        <v>6188</v>
      </c>
      <c r="D600" s="123" t="s">
        <v>185</v>
      </c>
      <c r="E600" s="123"/>
      <c r="F600" s="123" t="s">
        <v>2798</v>
      </c>
      <c r="G600" s="123" t="s">
        <v>6178</v>
      </c>
      <c r="H600" s="123" t="s">
        <v>2524</v>
      </c>
      <c r="I600" s="123" t="s">
        <v>2524</v>
      </c>
      <c r="J600" s="123" t="s">
        <v>8507</v>
      </c>
      <c r="K600" s="123" t="s">
        <v>4481</v>
      </c>
      <c r="L600" s="123" t="s">
        <v>8853</v>
      </c>
      <c r="M600" s="124">
        <v>35643</v>
      </c>
      <c r="N600" s="123"/>
      <c r="O600" s="123"/>
    </row>
    <row r="601" spans="1:15" ht="16" x14ac:dyDescent="0.45">
      <c r="A601" s="123" t="s">
        <v>4482</v>
      </c>
      <c r="B601" s="123" t="s">
        <v>6189</v>
      </c>
      <c r="C601" s="123" t="s">
        <v>6190</v>
      </c>
      <c r="D601" s="123" t="s">
        <v>185</v>
      </c>
      <c r="E601" s="123"/>
      <c r="F601" s="123" t="s">
        <v>2798</v>
      </c>
      <c r="G601" s="123" t="s">
        <v>6178</v>
      </c>
      <c r="H601" s="123" t="s">
        <v>2524</v>
      </c>
      <c r="I601" s="123" t="s">
        <v>2524</v>
      </c>
      <c r="J601" s="123" t="s">
        <v>8507</v>
      </c>
      <c r="K601" s="123" t="s">
        <v>4482</v>
      </c>
      <c r="L601" s="123" t="s">
        <v>8853</v>
      </c>
      <c r="M601" s="124">
        <v>35670</v>
      </c>
      <c r="N601" s="123"/>
      <c r="O601" s="123"/>
    </row>
    <row r="602" spans="1:15" ht="16" x14ac:dyDescent="0.45">
      <c r="A602" s="123" t="s">
        <v>4483</v>
      </c>
      <c r="B602" s="123" t="s">
        <v>6191</v>
      </c>
      <c r="C602" s="123" t="s">
        <v>6192</v>
      </c>
      <c r="D602" s="123" t="s">
        <v>185</v>
      </c>
      <c r="E602" s="123"/>
      <c r="F602" s="123" t="s">
        <v>2798</v>
      </c>
      <c r="G602" s="123" t="s">
        <v>6178</v>
      </c>
      <c r="H602" s="123" t="s">
        <v>2524</v>
      </c>
      <c r="I602" s="123" t="s">
        <v>2524</v>
      </c>
      <c r="J602" s="123" t="s">
        <v>8507</v>
      </c>
      <c r="K602" s="123" t="s">
        <v>4483</v>
      </c>
      <c r="L602" s="123" t="s">
        <v>2524</v>
      </c>
      <c r="M602" s="124">
        <v>35697</v>
      </c>
      <c r="N602" s="123"/>
      <c r="O602" s="123"/>
    </row>
    <row r="603" spans="1:15" ht="16" x14ac:dyDescent="0.45">
      <c r="A603" s="123" t="s">
        <v>4484</v>
      </c>
      <c r="B603" s="123" t="s">
        <v>6193</v>
      </c>
      <c r="C603" s="123" t="s">
        <v>6194</v>
      </c>
      <c r="D603" s="123" t="s">
        <v>185</v>
      </c>
      <c r="E603" s="123"/>
      <c r="F603" s="123" t="s">
        <v>2798</v>
      </c>
      <c r="G603" s="123" t="s">
        <v>6178</v>
      </c>
      <c r="H603" s="123" t="s">
        <v>2524</v>
      </c>
      <c r="I603" s="123" t="s">
        <v>2524</v>
      </c>
      <c r="J603" s="123" t="s">
        <v>8507</v>
      </c>
      <c r="K603" s="123" t="s">
        <v>4484</v>
      </c>
      <c r="L603" s="123" t="s">
        <v>8853</v>
      </c>
      <c r="M603" s="124">
        <v>35706</v>
      </c>
      <c r="N603" s="123"/>
      <c r="O603" s="123"/>
    </row>
    <row r="604" spans="1:15" ht="16" x14ac:dyDescent="0.45">
      <c r="A604" s="123" t="s">
        <v>4485</v>
      </c>
      <c r="B604" s="123" t="s">
        <v>6195</v>
      </c>
      <c r="C604" s="123" t="s">
        <v>6196</v>
      </c>
      <c r="D604" s="123" t="s">
        <v>185</v>
      </c>
      <c r="E604" s="123"/>
      <c r="F604" s="123" t="s">
        <v>2798</v>
      </c>
      <c r="G604" s="123" t="s">
        <v>6178</v>
      </c>
      <c r="H604" s="123" t="s">
        <v>2524</v>
      </c>
      <c r="I604" s="123" t="s">
        <v>2524</v>
      </c>
      <c r="J604" s="123" t="s">
        <v>8507</v>
      </c>
      <c r="K604" s="123" t="s">
        <v>4485</v>
      </c>
      <c r="L604" s="123" t="s">
        <v>2524</v>
      </c>
      <c r="M604" s="124">
        <v>35715</v>
      </c>
      <c r="N604" s="123"/>
      <c r="O604" s="123"/>
    </row>
    <row r="605" spans="1:15" ht="16" x14ac:dyDescent="0.45">
      <c r="A605" s="123" t="s">
        <v>4486</v>
      </c>
      <c r="B605" s="123" t="s">
        <v>6197</v>
      </c>
      <c r="C605" s="123" t="s">
        <v>6198</v>
      </c>
      <c r="D605" s="123" t="s">
        <v>185</v>
      </c>
      <c r="E605" s="123"/>
      <c r="F605" s="123" t="s">
        <v>2798</v>
      </c>
      <c r="G605" s="123" t="s">
        <v>6178</v>
      </c>
      <c r="H605" s="123" t="s">
        <v>2524</v>
      </c>
      <c r="I605" s="123" t="s">
        <v>2524</v>
      </c>
      <c r="J605" s="123" t="s">
        <v>8507</v>
      </c>
      <c r="K605" s="123" t="s">
        <v>4486</v>
      </c>
      <c r="L605" s="123" t="s">
        <v>8853</v>
      </c>
      <c r="M605" s="124">
        <v>35724</v>
      </c>
      <c r="N605" s="123"/>
      <c r="O605" s="123"/>
    </row>
    <row r="606" spans="1:15" ht="16" x14ac:dyDescent="0.45">
      <c r="A606" s="123" t="s">
        <v>4487</v>
      </c>
      <c r="B606" s="123" t="s">
        <v>6199</v>
      </c>
      <c r="C606" s="123" t="s">
        <v>8867</v>
      </c>
      <c r="D606" s="123" t="s">
        <v>185</v>
      </c>
      <c r="E606" s="123" t="s">
        <v>2524</v>
      </c>
      <c r="F606" s="123" t="s">
        <v>366</v>
      </c>
      <c r="G606" s="123" t="s">
        <v>2524</v>
      </c>
      <c r="H606" s="123" t="s">
        <v>2524</v>
      </c>
      <c r="I606" s="123" t="s">
        <v>2524</v>
      </c>
      <c r="J606" s="123" t="s">
        <v>8507</v>
      </c>
      <c r="K606" s="123" t="s">
        <v>4487</v>
      </c>
      <c r="L606" s="123" t="s">
        <v>2524</v>
      </c>
      <c r="M606" s="124">
        <v>117700</v>
      </c>
      <c r="N606" s="123"/>
      <c r="O606" s="123"/>
    </row>
    <row r="607" spans="1:15" ht="16" x14ac:dyDescent="0.45">
      <c r="A607" s="123" t="s">
        <v>4488</v>
      </c>
      <c r="B607" s="123" t="s">
        <v>2524</v>
      </c>
      <c r="C607" s="123" t="s">
        <v>6200</v>
      </c>
      <c r="D607" s="123" t="s">
        <v>1357</v>
      </c>
      <c r="E607" s="123" t="s">
        <v>2524</v>
      </c>
      <c r="F607" s="123" t="s">
        <v>366</v>
      </c>
      <c r="G607" s="123" t="s">
        <v>2524</v>
      </c>
      <c r="H607" s="123" t="s">
        <v>2524</v>
      </c>
      <c r="I607" s="123" t="s">
        <v>2524</v>
      </c>
      <c r="J607" s="123" t="s">
        <v>8507</v>
      </c>
      <c r="K607" s="123" t="s">
        <v>4488</v>
      </c>
      <c r="L607" s="123" t="s">
        <v>2524</v>
      </c>
      <c r="M607" s="124">
        <v>36357</v>
      </c>
      <c r="N607" s="123"/>
      <c r="O607" s="123"/>
    </row>
    <row r="608" spans="1:15" ht="16" x14ac:dyDescent="0.45">
      <c r="A608" s="123" t="s">
        <v>4489</v>
      </c>
      <c r="B608" s="123" t="s">
        <v>6201</v>
      </c>
      <c r="C608" s="123" t="s">
        <v>6202</v>
      </c>
      <c r="D608" s="123" t="s">
        <v>1357</v>
      </c>
      <c r="E608" s="123" t="s">
        <v>2524</v>
      </c>
      <c r="F608" s="123" t="s">
        <v>366</v>
      </c>
      <c r="G608" s="123" t="s">
        <v>2524</v>
      </c>
      <c r="H608" s="123" t="s">
        <v>2524</v>
      </c>
      <c r="I608" s="123" t="s">
        <v>2524</v>
      </c>
      <c r="J608" s="123" t="s">
        <v>8507</v>
      </c>
      <c r="K608" s="123" t="s">
        <v>4489</v>
      </c>
      <c r="L608" s="123" t="s">
        <v>2524</v>
      </c>
      <c r="M608" s="124">
        <v>2358408</v>
      </c>
      <c r="N608" s="123"/>
      <c r="O608" s="123"/>
    </row>
    <row r="609" spans="1:15" ht="16" x14ac:dyDescent="0.45">
      <c r="A609" s="123" t="s">
        <v>4490</v>
      </c>
      <c r="B609" s="123" t="s">
        <v>6203</v>
      </c>
      <c r="C609" s="123" t="s">
        <v>6204</v>
      </c>
      <c r="D609" s="123" t="s">
        <v>1357</v>
      </c>
      <c r="E609" s="123" t="s">
        <v>2524</v>
      </c>
      <c r="F609" s="123" t="s">
        <v>366</v>
      </c>
      <c r="G609" s="123" t="s">
        <v>2524</v>
      </c>
      <c r="H609" s="123" t="s">
        <v>2524</v>
      </c>
      <c r="I609" s="123" t="s">
        <v>2524</v>
      </c>
      <c r="J609" s="123" t="s">
        <v>8507</v>
      </c>
      <c r="K609" s="123" t="s">
        <v>4490</v>
      </c>
      <c r="L609" s="123" t="s">
        <v>2524</v>
      </c>
      <c r="M609" s="124">
        <v>2358439</v>
      </c>
      <c r="N609" s="123"/>
      <c r="O609" s="123"/>
    </row>
    <row r="610" spans="1:15" ht="16" x14ac:dyDescent="0.45">
      <c r="A610" s="123" t="s">
        <v>4491</v>
      </c>
      <c r="B610" s="123" t="s">
        <v>6205</v>
      </c>
      <c r="C610" s="123" t="s">
        <v>6206</v>
      </c>
      <c r="D610" s="123" t="s">
        <v>1246</v>
      </c>
      <c r="E610" s="123" t="s">
        <v>5513</v>
      </c>
      <c r="F610" s="123" t="s">
        <v>366</v>
      </c>
      <c r="G610" s="123" t="s">
        <v>2524</v>
      </c>
      <c r="H610" s="123" t="s">
        <v>2524</v>
      </c>
      <c r="I610" s="123" t="s">
        <v>2524</v>
      </c>
      <c r="J610" s="123" t="s">
        <v>8507</v>
      </c>
      <c r="K610" s="123" t="s">
        <v>5989</v>
      </c>
      <c r="L610" s="123" t="s">
        <v>2524</v>
      </c>
      <c r="M610" s="124">
        <v>36270</v>
      </c>
      <c r="N610" s="123"/>
      <c r="O610" s="123"/>
    </row>
    <row r="611" spans="1:15" ht="16" x14ac:dyDescent="0.45">
      <c r="A611" s="123" t="s">
        <v>4492</v>
      </c>
      <c r="B611" s="123" t="s">
        <v>6207</v>
      </c>
      <c r="C611" s="123" t="s">
        <v>6208</v>
      </c>
      <c r="D611" s="123" t="s">
        <v>1246</v>
      </c>
      <c r="E611" s="123" t="s">
        <v>5513</v>
      </c>
      <c r="F611" s="123" t="s">
        <v>366</v>
      </c>
      <c r="G611" s="123" t="s">
        <v>2524</v>
      </c>
      <c r="H611" s="123" t="s">
        <v>2524</v>
      </c>
      <c r="I611" s="123" t="s">
        <v>2524</v>
      </c>
      <c r="J611" s="123" t="s">
        <v>8507</v>
      </c>
      <c r="K611" s="123" t="s">
        <v>4492</v>
      </c>
      <c r="L611" s="123" t="s">
        <v>2524</v>
      </c>
      <c r="M611" s="124">
        <v>60794</v>
      </c>
      <c r="N611" s="123"/>
      <c r="O611" s="123"/>
    </row>
    <row r="612" spans="1:15" ht="16" x14ac:dyDescent="0.45">
      <c r="A612" s="123" t="s">
        <v>4493</v>
      </c>
      <c r="B612" s="123" t="s">
        <v>6003</v>
      </c>
      <c r="C612" s="123" t="s">
        <v>6209</v>
      </c>
      <c r="D612" s="123" t="s">
        <v>185</v>
      </c>
      <c r="E612" s="123" t="s">
        <v>2524</v>
      </c>
      <c r="F612" s="123" t="s">
        <v>366</v>
      </c>
      <c r="G612" s="123" t="s">
        <v>5936</v>
      </c>
      <c r="H612" s="123" t="s">
        <v>2524</v>
      </c>
      <c r="I612" s="123" t="s">
        <v>2524</v>
      </c>
      <c r="J612" s="123" t="s">
        <v>8507</v>
      </c>
      <c r="K612" s="123" t="s">
        <v>4493</v>
      </c>
      <c r="L612" s="123" t="s">
        <v>2524</v>
      </c>
      <c r="M612" s="124">
        <v>36419</v>
      </c>
      <c r="N612" s="123"/>
      <c r="O612" s="123"/>
    </row>
    <row r="613" spans="1:15" ht="16" x14ac:dyDescent="0.45">
      <c r="A613" s="123" t="s">
        <v>4494</v>
      </c>
      <c r="B613" s="123" t="s">
        <v>6210</v>
      </c>
      <c r="C613" s="123" t="s">
        <v>6211</v>
      </c>
      <c r="D613" s="123" t="s">
        <v>185</v>
      </c>
      <c r="E613" s="123" t="s">
        <v>2524</v>
      </c>
      <c r="F613" s="123" t="s">
        <v>2798</v>
      </c>
      <c r="G613" s="123" t="s">
        <v>2524</v>
      </c>
      <c r="H613" s="123" t="s">
        <v>2524</v>
      </c>
      <c r="I613" s="123" t="s">
        <v>2524</v>
      </c>
      <c r="J613" s="123" t="s">
        <v>8507</v>
      </c>
      <c r="K613" s="123" t="s">
        <v>4494</v>
      </c>
      <c r="L613" s="123" t="s">
        <v>8853</v>
      </c>
      <c r="M613" s="124">
        <v>1927016</v>
      </c>
      <c r="N613" s="123"/>
      <c r="O613" s="123"/>
    </row>
    <row r="614" spans="1:15" ht="16" x14ac:dyDescent="0.45">
      <c r="A614" s="123" t="s">
        <v>6212</v>
      </c>
      <c r="B614" s="123" t="s">
        <v>6213</v>
      </c>
      <c r="C614" s="123" t="s">
        <v>8868</v>
      </c>
      <c r="D614" s="123" t="s">
        <v>1246</v>
      </c>
      <c r="E614" s="123" t="s">
        <v>7765</v>
      </c>
      <c r="F614" s="123" t="s">
        <v>366</v>
      </c>
      <c r="G614" s="123" t="s">
        <v>2524</v>
      </c>
      <c r="H614" s="123" t="s">
        <v>2524</v>
      </c>
      <c r="I614" s="123" t="s">
        <v>2524</v>
      </c>
      <c r="J614" s="123" t="s">
        <v>8507</v>
      </c>
      <c r="K614" s="123" t="s">
        <v>6212</v>
      </c>
      <c r="L614" s="123" t="s">
        <v>2524</v>
      </c>
      <c r="M614" s="124">
        <v>4729234</v>
      </c>
      <c r="N614" s="123"/>
      <c r="O614" s="123"/>
    </row>
    <row r="615" spans="1:15" ht="16" x14ac:dyDescent="0.45">
      <c r="A615" s="123" t="s">
        <v>4495</v>
      </c>
      <c r="B615" s="123" t="s">
        <v>6214</v>
      </c>
      <c r="C615" s="123" t="s">
        <v>6215</v>
      </c>
      <c r="D615" s="123" t="s">
        <v>1246</v>
      </c>
      <c r="E615" s="123" t="s">
        <v>7765</v>
      </c>
      <c r="F615" s="123" t="s">
        <v>366</v>
      </c>
      <c r="G615" s="123" t="s">
        <v>6216</v>
      </c>
      <c r="H615" s="123" t="s">
        <v>2524</v>
      </c>
      <c r="I615" s="123" t="s">
        <v>2524</v>
      </c>
      <c r="J615" s="123" t="s">
        <v>8507</v>
      </c>
      <c r="K615" s="123" t="s">
        <v>4495</v>
      </c>
      <c r="L615" s="123" t="s">
        <v>2524</v>
      </c>
      <c r="M615" s="124">
        <v>1987173</v>
      </c>
      <c r="N615" s="123"/>
      <c r="O615" s="123"/>
    </row>
    <row r="616" spans="1:15" ht="16" x14ac:dyDescent="0.45">
      <c r="A616" s="123" t="s">
        <v>4496</v>
      </c>
      <c r="B616" s="123" t="s">
        <v>6217</v>
      </c>
      <c r="C616" s="123" t="s">
        <v>6218</v>
      </c>
      <c r="D616" s="123" t="s">
        <v>185</v>
      </c>
      <c r="E616" s="123" t="s">
        <v>2524</v>
      </c>
      <c r="F616" s="123" t="s">
        <v>366</v>
      </c>
      <c r="G616" s="123" t="s">
        <v>5936</v>
      </c>
      <c r="H616" s="123" t="s">
        <v>2524</v>
      </c>
      <c r="I616" s="123" t="s">
        <v>2524</v>
      </c>
      <c r="J616" s="123" t="s">
        <v>8507</v>
      </c>
      <c r="K616" s="123" t="s">
        <v>4496</v>
      </c>
      <c r="L616" s="123" t="s">
        <v>2524</v>
      </c>
      <c r="M616" s="124">
        <v>36428</v>
      </c>
      <c r="N616" s="123"/>
      <c r="O616" s="123"/>
    </row>
    <row r="617" spans="1:15" ht="16" x14ac:dyDescent="0.45">
      <c r="A617" s="123" t="s">
        <v>4497</v>
      </c>
      <c r="B617" s="123" t="s">
        <v>6219</v>
      </c>
      <c r="C617" s="123" t="s">
        <v>6220</v>
      </c>
      <c r="D617" s="123" t="s">
        <v>185</v>
      </c>
      <c r="E617" s="123" t="s">
        <v>2524</v>
      </c>
      <c r="F617" s="123" t="s">
        <v>2798</v>
      </c>
      <c r="G617" s="123" t="s">
        <v>2524</v>
      </c>
      <c r="H617" s="123" t="s">
        <v>2524</v>
      </c>
      <c r="I617" s="123" t="s">
        <v>2524</v>
      </c>
      <c r="J617" s="123" t="s">
        <v>8507</v>
      </c>
      <c r="K617" s="123" t="s">
        <v>4497</v>
      </c>
      <c r="L617" s="123" t="s">
        <v>8853</v>
      </c>
      <c r="M617" s="124">
        <v>1927027</v>
      </c>
      <c r="N617" s="123"/>
      <c r="O617" s="123"/>
    </row>
    <row r="618" spans="1:15" ht="16" x14ac:dyDescent="0.45">
      <c r="A618" s="123" t="s">
        <v>4498</v>
      </c>
      <c r="B618" s="123" t="s">
        <v>4498</v>
      </c>
      <c r="C618" s="123" t="s">
        <v>6221</v>
      </c>
      <c r="D618" s="123" t="s">
        <v>1357</v>
      </c>
      <c r="E618" s="123" t="s">
        <v>2524</v>
      </c>
      <c r="F618" s="123" t="s">
        <v>366</v>
      </c>
      <c r="G618" s="123" t="s">
        <v>2524</v>
      </c>
      <c r="H618" s="123" t="s">
        <v>2524</v>
      </c>
      <c r="I618" s="123" t="s">
        <v>2524</v>
      </c>
      <c r="J618" s="123" t="s">
        <v>8507</v>
      </c>
      <c r="K618" s="123" t="s">
        <v>4498</v>
      </c>
      <c r="L618" s="123" t="s">
        <v>2524</v>
      </c>
      <c r="M618" s="124">
        <v>2358444</v>
      </c>
      <c r="N618" s="123"/>
      <c r="O618" s="123"/>
    </row>
    <row r="619" spans="1:15" ht="16" x14ac:dyDescent="0.45">
      <c r="A619" s="123" t="s">
        <v>4499</v>
      </c>
      <c r="B619" s="123" t="s">
        <v>6222</v>
      </c>
      <c r="C619" s="123" t="s">
        <v>6223</v>
      </c>
      <c r="D619" s="123" t="s">
        <v>185</v>
      </c>
      <c r="E619" s="123" t="s">
        <v>2524</v>
      </c>
      <c r="F619" s="123" t="s">
        <v>2798</v>
      </c>
      <c r="G619" s="123" t="s">
        <v>2524</v>
      </c>
      <c r="H619" s="123" t="s">
        <v>2524</v>
      </c>
      <c r="I619" s="123" t="s">
        <v>2524</v>
      </c>
      <c r="J619" s="123" t="s">
        <v>8507</v>
      </c>
      <c r="K619" s="123" t="s">
        <v>4499</v>
      </c>
      <c r="L619" s="123" t="s">
        <v>2524</v>
      </c>
      <c r="M619" s="124">
        <v>1987141</v>
      </c>
      <c r="N619" s="123"/>
      <c r="O619" s="123"/>
    </row>
    <row r="620" spans="1:15" ht="16" x14ac:dyDescent="0.45">
      <c r="A620" s="123" t="s">
        <v>6224</v>
      </c>
      <c r="B620" s="123" t="s">
        <v>6225</v>
      </c>
      <c r="C620" s="123" t="s">
        <v>8869</v>
      </c>
      <c r="D620" s="123" t="s">
        <v>1246</v>
      </c>
      <c r="E620" s="123" t="s">
        <v>6226</v>
      </c>
      <c r="F620" s="123" t="s">
        <v>366</v>
      </c>
      <c r="G620" s="123" t="s">
        <v>2524</v>
      </c>
      <c r="H620" s="123" t="s">
        <v>2524</v>
      </c>
      <c r="I620" s="123" t="s">
        <v>2524</v>
      </c>
      <c r="J620" s="123" t="s">
        <v>8507</v>
      </c>
      <c r="K620" s="123" t="s">
        <v>6224</v>
      </c>
      <c r="L620" s="123" t="s">
        <v>2524</v>
      </c>
      <c r="M620" s="124">
        <v>4729259</v>
      </c>
      <c r="N620" s="123"/>
      <c r="O620" s="123"/>
    </row>
    <row r="621" spans="1:15" ht="16" x14ac:dyDescent="0.45">
      <c r="A621" s="123" t="s">
        <v>4500</v>
      </c>
      <c r="B621" s="123" t="s">
        <v>6227</v>
      </c>
      <c r="C621" s="123" t="s">
        <v>6228</v>
      </c>
      <c r="D621" s="123" t="s">
        <v>185</v>
      </c>
      <c r="E621" s="123" t="s">
        <v>2524</v>
      </c>
      <c r="F621" s="123" t="s">
        <v>366</v>
      </c>
      <c r="G621" s="123" t="s">
        <v>5936</v>
      </c>
      <c r="H621" s="123" t="s">
        <v>2524</v>
      </c>
      <c r="I621" s="123" t="s">
        <v>2524</v>
      </c>
      <c r="J621" s="123" t="s">
        <v>8507</v>
      </c>
      <c r="K621" s="123" t="s">
        <v>4500</v>
      </c>
      <c r="L621" s="123" t="s">
        <v>2524</v>
      </c>
      <c r="M621" s="124">
        <v>36437</v>
      </c>
      <c r="N621" s="123"/>
      <c r="O621" s="123"/>
    </row>
    <row r="622" spans="1:15" ht="16" x14ac:dyDescent="0.45">
      <c r="A622" s="123" t="s">
        <v>4501</v>
      </c>
      <c r="B622" s="123" t="s">
        <v>6229</v>
      </c>
      <c r="C622" s="123" t="s">
        <v>6230</v>
      </c>
      <c r="D622" s="123" t="s">
        <v>185</v>
      </c>
      <c r="E622" s="123" t="s">
        <v>2524</v>
      </c>
      <c r="F622" s="123" t="s">
        <v>2798</v>
      </c>
      <c r="G622" s="123" t="s">
        <v>2524</v>
      </c>
      <c r="H622" s="123" t="s">
        <v>2524</v>
      </c>
      <c r="I622" s="123" t="s">
        <v>2524</v>
      </c>
      <c r="J622" s="123" t="s">
        <v>8507</v>
      </c>
      <c r="K622" s="123" t="s">
        <v>4501</v>
      </c>
      <c r="L622" s="123" t="s">
        <v>8853</v>
      </c>
      <c r="M622" s="124">
        <v>1927038</v>
      </c>
      <c r="N622" s="123"/>
      <c r="O622" s="123"/>
    </row>
    <row r="623" spans="1:15" ht="16" x14ac:dyDescent="0.45">
      <c r="A623" s="123" t="s">
        <v>326</v>
      </c>
      <c r="B623" s="123" t="s">
        <v>6231</v>
      </c>
      <c r="C623" s="123" t="s">
        <v>240</v>
      </c>
      <c r="D623" s="123" t="s">
        <v>1357</v>
      </c>
      <c r="E623" s="123" t="s">
        <v>2524</v>
      </c>
      <c r="F623" s="123" t="s">
        <v>366</v>
      </c>
      <c r="G623" s="123" t="s">
        <v>2524</v>
      </c>
      <c r="H623" s="123" t="s">
        <v>2524</v>
      </c>
      <c r="I623" s="123" t="s">
        <v>2524</v>
      </c>
      <c r="J623" s="123" t="s">
        <v>1656</v>
      </c>
      <c r="K623" s="123" t="s">
        <v>326</v>
      </c>
      <c r="L623" s="123" t="s">
        <v>2524</v>
      </c>
      <c r="M623" s="124">
        <v>36210</v>
      </c>
      <c r="N623" s="123"/>
      <c r="O623" s="123"/>
    </row>
    <row r="624" spans="1:15" ht="16" x14ac:dyDescent="0.45">
      <c r="A624" s="123" t="s">
        <v>4502</v>
      </c>
      <c r="B624" s="123" t="s">
        <v>4502</v>
      </c>
      <c r="C624" s="123" t="s">
        <v>6232</v>
      </c>
      <c r="D624" s="123" t="s">
        <v>1357</v>
      </c>
      <c r="E624" s="123" t="s">
        <v>2524</v>
      </c>
      <c r="F624" s="123" t="s">
        <v>366</v>
      </c>
      <c r="G624" s="123" t="s">
        <v>2524</v>
      </c>
      <c r="H624" s="123" t="s">
        <v>2524</v>
      </c>
      <c r="I624" s="123" t="s">
        <v>2524</v>
      </c>
      <c r="J624" s="123" t="s">
        <v>8507</v>
      </c>
      <c r="K624" s="123" t="s">
        <v>4502</v>
      </c>
      <c r="L624" s="123" t="s">
        <v>2524</v>
      </c>
      <c r="M624" s="124">
        <v>2358449</v>
      </c>
      <c r="N624" s="123"/>
      <c r="O624" s="123"/>
    </row>
    <row r="625" spans="1:15" ht="16" x14ac:dyDescent="0.45">
      <c r="A625" s="123" t="s">
        <v>4503</v>
      </c>
      <c r="B625" s="123" t="s">
        <v>6233</v>
      </c>
      <c r="C625" s="123" t="s">
        <v>6234</v>
      </c>
      <c r="D625" s="123" t="s">
        <v>1357</v>
      </c>
      <c r="E625" s="123" t="s">
        <v>2524</v>
      </c>
      <c r="F625" s="123" t="s">
        <v>366</v>
      </c>
      <c r="G625" s="123" t="s">
        <v>2524</v>
      </c>
      <c r="H625" s="123" t="s">
        <v>2524</v>
      </c>
      <c r="I625" s="123" t="s">
        <v>2524</v>
      </c>
      <c r="J625" s="123" t="s">
        <v>8507</v>
      </c>
      <c r="K625" s="123" t="s">
        <v>4503</v>
      </c>
      <c r="L625" s="123" t="s">
        <v>2524</v>
      </c>
      <c r="M625" s="124">
        <v>2358454</v>
      </c>
      <c r="N625" s="123"/>
      <c r="O625" s="123"/>
    </row>
    <row r="626" spans="1:15" ht="16" x14ac:dyDescent="0.45">
      <c r="A626" s="123" t="s">
        <v>4504</v>
      </c>
      <c r="B626" s="123" t="s">
        <v>6235</v>
      </c>
      <c r="C626" s="123" t="s">
        <v>6236</v>
      </c>
      <c r="D626" s="123" t="s">
        <v>1357</v>
      </c>
      <c r="E626" s="123" t="s">
        <v>2524</v>
      </c>
      <c r="F626" s="123" t="s">
        <v>366</v>
      </c>
      <c r="G626" s="123" t="s">
        <v>2524</v>
      </c>
      <c r="H626" s="123" t="s">
        <v>2524</v>
      </c>
      <c r="I626" s="123" t="s">
        <v>2524</v>
      </c>
      <c r="J626" s="123" t="s">
        <v>8507</v>
      </c>
      <c r="K626" s="123" t="s">
        <v>4504</v>
      </c>
      <c r="L626" s="123" t="s">
        <v>2524</v>
      </c>
      <c r="M626" s="124">
        <v>2358459</v>
      </c>
      <c r="N626" s="123"/>
      <c r="O626" s="123"/>
    </row>
    <row r="627" spans="1:15" ht="16" x14ac:dyDescent="0.45">
      <c r="A627" s="123" t="s">
        <v>4505</v>
      </c>
      <c r="B627" s="123" t="s">
        <v>4505</v>
      </c>
      <c r="C627" s="123" t="s">
        <v>6237</v>
      </c>
      <c r="D627" s="123" t="s">
        <v>185</v>
      </c>
      <c r="E627" s="123" t="s">
        <v>2524</v>
      </c>
      <c r="F627" s="123" t="s">
        <v>2798</v>
      </c>
      <c r="G627" s="123" t="s">
        <v>2524</v>
      </c>
      <c r="H627" s="123" t="s">
        <v>2524</v>
      </c>
      <c r="I627" s="123" t="s">
        <v>2524</v>
      </c>
      <c r="J627" s="123" t="s">
        <v>8507</v>
      </c>
      <c r="K627" s="123" t="s">
        <v>4505</v>
      </c>
      <c r="L627" s="123" t="s">
        <v>2524</v>
      </c>
      <c r="M627" s="124">
        <v>3010355</v>
      </c>
      <c r="N627" s="123"/>
      <c r="O627" s="123"/>
    </row>
    <row r="628" spans="1:15" ht="16" x14ac:dyDescent="0.45">
      <c r="A628" s="123" t="s">
        <v>4506</v>
      </c>
      <c r="B628" s="123" t="s">
        <v>6238</v>
      </c>
      <c r="C628" s="123" t="s">
        <v>6239</v>
      </c>
      <c r="D628" s="123" t="s">
        <v>1357</v>
      </c>
      <c r="E628" s="123" t="s">
        <v>2524</v>
      </c>
      <c r="F628" s="123" t="s">
        <v>366</v>
      </c>
      <c r="G628" s="123" t="s">
        <v>2524</v>
      </c>
      <c r="H628" s="123" t="s">
        <v>2524</v>
      </c>
      <c r="I628" s="123" t="s">
        <v>2524</v>
      </c>
      <c r="J628" s="123" t="s">
        <v>8507</v>
      </c>
      <c r="K628" s="123" t="s">
        <v>4506</v>
      </c>
      <c r="L628" s="123" t="s">
        <v>2524</v>
      </c>
      <c r="M628" s="124">
        <v>2358464</v>
      </c>
      <c r="N628" s="123"/>
      <c r="O628" s="123"/>
    </row>
    <row r="629" spans="1:15" ht="16" x14ac:dyDescent="0.45">
      <c r="A629" s="123" t="s">
        <v>4507</v>
      </c>
      <c r="B629" s="123" t="s">
        <v>6240</v>
      </c>
      <c r="C629" s="123" t="s">
        <v>6241</v>
      </c>
      <c r="D629" s="123" t="s">
        <v>1357</v>
      </c>
      <c r="E629" s="123" t="s">
        <v>2524</v>
      </c>
      <c r="F629" s="123" t="s">
        <v>366</v>
      </c>
      <c r="G629" s="123" t="s">
        <v>2524</v>
      </c>
      <c r="H629" s="123" t="s">
        <v>2524</v>
      </c>
      <c r="I629" s="123" t="s">
        <v>2524</v>
      </c>
      <c r="J629" s="123" t="s">
        <v>8507</v>
      </c>
      <c r="K629" s="123" t="s">
        <v>4507</v>
      </c>
      <c r="L629" s="123" t="s">
        <v>2524</v>
      </c>
      <c r="M629" s="124">
        <v>2358414</v>
      </c>
      <c r="N629" s="123"/>
      <c r="O629" s="123"/>
    </row>
    <row r="630" spans="1:15" ht="16" x14ac:dyDescent="0.45">
      <c r="A630" s="123" t="s">
        <v>4508</v>
      </c>
      <c r="B630" s="123" t="s">
        <v>6242</v>
      </c>
      <c r="C630" s="123" t="s">
        <v>6243</v>
      </c>
      <c r="D630" s="123" t="s">
        <v>1357</v>
      </c>
      <c r="E630" s="123" t="s">
        <v>2524</v>
      </c>
      <c r="F630" s="123" t="s">
        <v>366</v>
      </c>
      <c r="G630" s="123" t="s">
        <v>2524</v>
      </c>
      <c r="H630" s="123" t="s">
        <v>2524</v>
      </c>
      <c r="I630" s="123" t="s">
        <v>2524</v>
      </c>
      <c r="J630" s="123" t="s">
        <v>8507</v>
      </c>
      <c r="K630" s="123" t="s">
        <v>4508</v>
      </c>
      <c r="L630" s="123" t="s">
        <v>2524</v>
      </c>
      <c r="M630" s="124">
        <v>2358470</v>
      </c>
      <c r="N630" s="123"/>
      <c r="O630" s="123"/>
    </row>
    <row r="631" spans="1:15" ht="16" x14ac:dyDescent="0.45">
      <c r="A631" s="123" t="s">
        <v>4509</v>
      </c>
      <c r="B631" s="123" t="s">
        <v>6244</v>
      </c>
      <c r="C631" s="123" t="s">
        <v>6245</v>
      </c>
      <c r="D631" s="123" t="s">
        <v>1357</v>
      </c>
      <c r="E631" s="123" t="s">
        <v>2524</v>
      </c>
      <c r="F631" s="123" t="s">
        <v>366</v>
      </c>
      <c r="G631" s="123" t="s">
        <v>2524</v>
      </c>
      <c r="H631" s="123" t="s">
        <v>2524</v>
      </c>
      <c r="I631" s="123" t="s">
        <v>2524</v>
      </c>
      <c r="J631" s="123" t="s">
        <v>8507</v>
      </c>
      <c r="K631" s="123" t="s">
        <v>4509</v>
      </c>
      <c r="L631" s="123" t="s">
        <v>2524</v>
      </c>
      <c r="M631" s="124">
        <v>1987226</v>
      </c>
      <c r="N631" s="123"/>
      <c r="O631" s="123"/>
    </row>
    <row r="632" spans="1:15" ht="16" x14ac:dyDescent="0.45">
      <c r="A632" s="123" t="s">
        <v>4510</v>
      </c>
      <c r="B632" s="123" t="s">
        <v>6246</v>
      </c>
      <c r="C632" s="123" t="s">
        <v>6247</v>
      </c>
      <c r="D632" s="123" t="s">
        <v>1357</v>
      </c>
      <c r="E632" s="123" t="s">
        <v>2524</v>
      </c>
      <c r="F632" s="123" t="s">
        <v>366</v>
      </c>
      <c r="G632" s="123" t="s">
        <v>2524</v>
      </c>
      <c r="H632" s="123" t="s">
        <v>2524</v>
      </c>
      <c r="I632" s="123" t="s">
        <v>2524</v>
      </c>
      <c r="J632" s="123" t="s">
        <v>8507</v>
      </c>
      <c r="K632" s="123" t="s">
        <v>4510</v>
      </c>
      <c r="L632" s="123" t="s">
        <v>2524</v>
      </c>
      <c r="M632" s="124">
        <v>1987242</v>
      </c>
      <c r="N632" s="123"/>
      <c r="O632" s="123"/>
    </row>
    <row r="633" spans="1:15" ht="16" x14ac:dyDescent="0.45">
      <c r="A633" s="123" t="s">
        <v>7724</v>
      </c>
      <c r="B633" s="123" t="s">
        <v>7725</v>
      </c>
      <c r="C633" s="123" t="s">
        <v>7726</v>
      </c>
      <c r="D633" s="123" t="s">
        <v>1357</v>
      </c>
      <c r="E633" s="123" t="s">
        <v>2524</v>
      </c>
      <c r="F633" s="123" t="s">
        <v>366</v>
      </c>
      <c r="G633" s="123" t="s">
        <v>2524</v>
      </c>
      <c r="H633" s="123" t="s">
        <v>2524</v>
      </c>
      <c r="I633" s="123" t="s">
        <v>2524</v>
      </c>
      <c r="J633" s="123" t="s">
        <v>8507</v>
      </c>
      <c r="K633" s="123" t="s">
        <v>7724</v>
      </c>
      <c r="L633" s="123" t="s">
        <v>2524</v>
      </c>
      <c r="M633" s="124">
        <v>6932610</v>
      </c>
      <c r="N633" s="123"/>
      <c r="O633" s="123"/>
    </row>
    <row r="634" spans="1:15" ht="16" x14ac:dyDescent="0.45">
      <c r="A634" s="123" t="s">
        <v>4511</v>
      </c>
      <c r="B634" s="123" t="s">
        <v>6248</v>
      </c>
      <c r="C634" s="123" t="s">
        <v>6249</v>
      </c>
      <c r="D634" s="123" t="s">
        <v>1357</v>
      </c>
      <c r="E634" s="123" t="s">
        <v>2524</v>
      </c>
      <c r="F634" s="123" t="s">
        <v>366</v>
      </c>
      <c r="G634" s="123" t="s">
        <v>2524</v>
      </c>
      <c r="H634" s="123" t="s">
        <v>2524</v>
      </c>
      <c r="I634" s="123" t="s">
        <v>2524</v>
      </c>
      <c r="J634" s="123" t="s">
        <v>8507</v>
      </c>
      <c r="K634" s="123" t="s">
        <v>4511</v>
      </c>
      <c r="L634" s="123" t="s">
        <v>2524</v>
      </c>
      <c r="M634" s="124">
        <v>1987276</v>
      </c>
      <c r="N634" s="123"/>
      <c r="O634" s="123"/>
    </row>
    <row r="635" spans="1:15" ht="16" x14ac:dyDescent="0.45">
      <c r="A635" s="123" t="s">
        <v>4512</v>
      </c>
      <c r="B635" s="123" t="s">
        <v>6250</v>
      </c>
      <c r="C635" s="123" t="s">
        <v>6251</v>
      </c>
      <c r="D635" s="123" t="s">
        <v>1357</v>
      </c>
      <c r="E635" s="123" t="s">
        <v>2524</v>
      </c>
      <c r="F635" s="123" t="s">
        <v>366</v>
      </c>
      <c r="G635" s="123" t="s">
        <v>2524</v>
      </c>
      <c r="H635" s="123" t="s">
        <v>2524</v>
      </c>
      <c r="I635" s="123" t="s">
        <v>2524</v>
      </c>
      <c r="J635" s="123" t="s">
        <v>8507</v>
      </c>
      <c r="K635" s="123" t="s">
        <v>4512</v>
      </c>
      <c r="L635" s="123" t="s">
        <v>2524</v>
      </c>
      <c r="M635" s="124">
        <v>1987306</v>
      </c>
      <c r="N635" s="123"/>
      <c r="O635" s="123"/>
    </row>
    <row r="636" spans="1:15" ht="16" x14ac:dyDescent="0.45">
      <c r="A636" s="123" t="s">
        <v>4513</v>
      </c>
      <c r="B636" s="123" t="s">
        <v>6252</v>
      </c>
      <c r="C636" s="123" t="s">
        <v>6253</v>
      </c>
      <c r="D636" s="123" t="s">
        <v>1357</v>
      </c>
      <c r="E636" s="123" t="s">
        <v>2524</v>
      </c>
      <c r="F636" s="123" t="s">
        <v>366</v>
      </c>
      <c r="G636" s="123" t="s">
        <v>2524</v>
      </c>
      <c r="H636" s="123" t="s">
        <v>2524</v>
      </c>
      <c r="I636" s="123" t="s">
        <v>2524</v>
      </c>
      <c r="J636" s="123" t="s">
        <v>8507</v>
      </c>
      <c r="K636" s="123" t="s">
        <v>4513</v>
      </c>
      <c r="L636" s="123" t="s">
        <v>2524</v>
      </c>
      <c r="M636" s="124">
        <v>1987321</v>
      </c>
      <c r="N636" s="123"/>
      <c r="O636" s="123"/>
    </row>
    <row r="637" spans="1:15" ht="16" x14ac:dyDescent="0.45">
      <c r="A637" s="123" t="s">
        <v>4514</v>
      </c>
      <c r="B637" s="123" t="s">
        <v>6254</v>
      </c>
      <c r="C637" s="123" t="s">
        <v>6255</v>
      </c>
      <c r="D637" s="123" t="s">
        <v>1357</v>
      </c>
      <c r="E637" s="123" t="s">
        <v>2524</v>
      </c>
      <c r="F637" s="123" t="s">
        <v>366</v>
      </c>
      <c r="G637" s="123" t="s">
        <v>2524</v>
      </c>
      <c r="H637" s="123" t="s">
        <v>2524</v>
      </c>
      <c r="I637" s="123" t="s">
        <v>2524</v>
      </c>
      <c r="J637" s="123" t="s">
        <v>8507</v>
      </c>
      <c r="K637" s="123" t="s">
        <v>4514</v>
      </c>
      <c r="L637" s="123" t="s">
        <v>2524</v>
      </c>
      <c r="M637" s="124">
        <v>1987325</v>
      </c>
      <c r="N637" s="123"/>
      <c r="O637" s="123"/>
    </row>
    <row r="638" spans="1:15" ht="16" x14ac:dyDescent="0.45">
      <c r="A638" s="123" t="s">
        <v>6256</v>
      </c>
      <c r="B638" s="123" t="s">
        <v>6257</v>
      </c>
      <c r="C638" s="123" t="s">
        <v>8870</v>
      </c>
      <c r="D638" s="123" t="s">
        <v>1246</v>
      </c>
      <c r="E638" s="123" t="s">
        <v>7765</v>
      </c>
      <c r="F638" s="123" t="s">
        <v>366</v>
      </c>
      <c r="G638" s="123" t="s">
        <v>2524</v>
      </c>
      <c r="H638" s="123" t="s">
        <v>2524</v>
      </c>
      <c r="I638" s="123" t="s">
        <v>2524</v>
      </c>
      <c r="J638" s="123" t="s">
        <v>8507</v>
      </c>
      <c r="K638" s="123" t="s">
        <v>6256</v>
      </c>
      <c r="L638" s="123" t="s">
        <v>2524</v>
      </c>
      <c r="M638" s="124">
        <v>4350112</v>
      </c>
      <c r="N638" s="123"/>
      <c r="O638" s="123"/>
    </row>
    <row r="639" spans="1:15" ht="16" x14ac:dyDescent="0.45">
      <c r="A639" s="123" t="s">
        <v>4515</v>
      </c>
      <c r="B639" s="123" t="s">
        <v>6257</v>
      </c>
      <c r="C639" s="123" t="s">
        <v>6257</v>
      </c>
      <c r="D639" s="123" t="s">
        <v>1246</v>
      </c>
      <c r="E639" s="123" t="s">
        <v>7765</v>
      </c>
      <c r="F639" s="123" t="s">
        <v>366</v>
      </c>
      <c r="G639" s="123" t="s">
        <v>2524</v>
      </c>
      <c r="H639" s="123" t="s">
        <v>2524</v>
      </c>
      <c r="I639" s="123" t="s">
        <v>2524</v>
      </c>
      <c r="J639" s="123" t="s">
        <v>8507</v>
      </c>
      <c r="K639" s="123" t="s">
        <v>4515</v>
      </c>
      <c r="L639" s="123" t="s">
        <v>2524</v>
      </c>
      <c r="M639" s="124">
        <v>2358217</v>
      </c>
      <c r="N639" s="123"/>
      <c r="O639" s="123"/>
    </row>
    <row r="640" spans="1:15" ht="16" x14ac:dyDescent="0.45">
      <c r="A640" s="123" t="s">
        <v>4516</v>
      </c>
      <c r="B640" s="123" t="s">
        <v>6258</v>
      </c>
      <c r="C640" s="123" t="s">
        <v>6259</v>
      </c>
      <c r="D640" s="123" t="s">
        <v>1357</v>
      </c>
      <c r="E640" s="123" t="s">
        <v>2524</v>
      </c>
      <c r="F640" s="123" t="s">
        <v>366</v>
      </c>
      <c r="G640" s="123" t="s">
        <v>2524</v>
      </c>
      <c r="H640" s="123" t="s">
        <v>2524</v>
      </c>
      <c r="I640" s="123" t="s">
        <v>2524</v>
      </c>
      <c r="J640" s="123" t="s">
        <v>8507</v>
      </c>
      <c r="K640" s="123" t="s">
        <v>4516</v>
      </c>
      <c r="L640" s="123" t="s">
        <v>2524</v>
      </c>
      <c r="M640" s="124">
        <v>2358419</v>
      </c>
      <c r="N640" s="123"/>
      <c r="O640" s="123"/>
    </row>
    <row r="641" spans="1:15" ht="16" x14ac:dyDescent="0.45">
      <c r="A641" s="123" t="s">
        <v>6260</v>
      </c>
      <c r="B641" s="123" t="s">
        <v>6261</v>
      </c>
      <c r="C641" s="123" t="s">
        <v>8871</v>
      </c>
      <c r="D641" s="123" t="s">
        <v>1246</v>
      </c>
      <c r="E641" s="123" t="s">
        <v>7765</v>
      </c>
      <c r="F641" s="123" t="s">
        <v>366</v>
      </c>
      <c r="G641" s="123" t="s">
        <v>2524</v>
      </c>
      <c r="H641" s="123" t="s">
        <v>2524</v>
      </c>
      <c r="I641" s="123" t="s">
        <v>2524</v>
      </c>
      <c r="J641" s="123" t="s">
        <v>8507</v>
      </c>
      <c r="K641" s="123" t="s">
        <v>6260</v>
      </c>
      <c r="L641" s="123" t="s">
        <v>2524</v>
      </c>
      <c r="M641" s="124">
        <v>4350098</v>
      </c>
      <c r="N641" s="123"/>
      <c r="O641" s="123"/>
    </row>
    <row r="642" spans="1:15" ht="16" x14ac:dyDescent="0.45">
      <c r="A642" s="123" t="s">
        <v>4517</v>
      </c>
      <c r="B642" s="123" t="s">
        <v>6261</v>
      </c>
      <c r="C642" s="123" t="s">
        <v>6261</v>
      </c>
      <c r="D642" s="123" t="s">
        <v>1246</v>
      </c>
      <c r="E642" s="123" t="s">
        <v>7765</v>
      </c>
      <c r="F642" s="123" t="s">
        <v>366</v>
      </c>
      <c r="G642" s="123" t="s">
        <v>2524</v>
      </c>
      <c r="H642" s="123" t="s">
        <v>2524</v>
      </c>
      <c r="I642" s="123" t="s">
        <v>2524</v>
      </c>
      <c r="J642" s="123" t="s">
        <v>8507</v>
      </c>
      <c r="K642" s="123" t="s">
        <v>4517</v>
      </c>
      <c r="L642" s="123" t="s">
        <v>2524</v>
      </c>
      <c r="M642" s="124">
        <v>2358203</v>
      </c>
      <c r="N642" s="123"/>
      <c r="O642" s="123"/>
    </row>
    <row r="643" spans="1:15" ht="16" x14ac:dyDescent="0.45">
      <c r="A643" s="123" t="s">
        <v>4518</v>
      </c>
      <c r="B643" s="123" t="s">
        <v>6262</v>
      </c>
      <c r="C643" s="123" t="s">
        <v>6263</v>
      </c>
      <c r="D643" s="123" t="s">
        <v>185</v>
      </c>
      <c r="E643" s="123" t="s">
        <v>2524</v>
      </c>
      <c r="F643" s="123" t="s">
        <v>2798</v>
      </c>
      <c r="G643" s="123" t="s">
        <v>6264</v>
      </c>
      <c r="H643" s="123" t="s">
        <v>2524</v>
      </c>
      <c r="I643" s="123" t="s">
        <v>2524</v>
      </c>
      <c r="J643" s="123" t="s">
        <v>8507</v>
      </c>
      <c r="K643" s="123" t="s">
        <v>4518</v>
      </c>
      <c r="L643" s="123" t="s">
        <v>8853</v>
      </c>
      <c r="M643" s="124">
        <v>35602</v>
      </c>
      <c r="N643" s="123"/>
      <c r="O643" s="123"/>
    </row>
    <row r="644" spans="1:15" ht="16" x14ac:dyDescent="0.45">
      <c r="A644" s="123" t="s">
        <v>4519</v>
      </c>
      <c r="B644" s="123" t="s">
        <v>6265</v>
      </c>
      <c r="C644" s="123" t="s">
        <v>6266</v>
      </c>
      <c r="D644" s="123" t="s">
        <v>185</v>
      </c>
      <c r="E644" s="123" t="s">
        <v>2524</v>
      </c>
      <c r="F644" s="123" t="s">
        <v>2798</v>
      </c>
      <c r="G644" s="123" t="s">
        <v>6264</v>
      </c>
      <c r="H644" s="123" t="s">
        <v>2524</v>
      </c>
      <c r="I644" s="123" t="s">
        <v>2524</v>
      </c>
      <c r="J644" s="123" t="s">
        <v>8507</v>
      </c>
      <c r="K644" s="123" t="s">
        <v>4519</v>
      </c>
      <c r="L644" s="123" t="s">
        <v>8853</v>
      </c>
      <c r="M644" s="124">
        <v>35580</v>
      </c>
      <c r="N644" s="123"/>
      <c r="O644" s="123"/>
    </row>
    <row r="645" spans="1:15" ht="16" x14ac:dyDescent="0.45">
      <c r="A645" s="123" t="s">
        <v>4520</v>
      </c>
      <c r="B645" s="123" t="s">
        <v>6267</v>
      </c>
      <c r="C645" s="123" t="s">
        <v>6268</v>
      </c>
      <c r="D645" s="123" t="s">
        <v>185</v>
      </c>
      <c r="E645" s="123" t="s">
        <v>2524</v>
      </c>
      <c r="F645" s="123" t="s">
        <v>2798</v>
      </c>
      <c r="G645" s="123" t="s">
        <v>6264</v>
      </c>
      <c r="H645" s="123" t="s">
        <v>2524</v>
      </c>
      <c r="I645" s="123" t="s">
        <v>2524</v>
      </c>
      <c r="J645" s="123" t="s">
        <v>8507</v>
      </c>
      <c r="K645" s="123" t="s">
        <v>4520</v>
      </c>
      <c r="L645" s="123" t="s">
        <v>8853</v>
      </c>
      <c r="M645" s="124">
        <v>35593</v>
      </c>
      <c r="N645" s="123"/>
      <c r="O645" s="123"/>
    </row>
    <row r="646" spans="1:15" ht="16" x14ac:dyDescent="0.45">
      <c r="A646" s="123" t="s">
        <v>4521</v>
      </c>
      <c r="B646" s="123" t="s">
        <v>6269</v>
      </c>
      <c r="C646" s="123" t="s">
        <v>6270</v>
      </c>
      <c r="D646" s="123" t="s">
        <v>185</v>
      </c>
      <c r="E646" s="123" t="s">
        <v>2524</v>
      </c>
      <c r="F646" s="123" t="s">
        <v>2798</v>
      </c>
      <c r="G646" s="123" t="s">
        <v>6264</v>
      </c>
      <c r="H646" s="123" t="s">
        <v>2524</v>
      </c>
      <c r="I646" s="123" t="s">
        <v>2524</v>
      </c>
      <c r="J646" s="123" t="s">
        <v>8507</v>
      </c>
      <c r="K646" s="123" t="s">
        <v>4521</v>
      </c>
      <c r="L646" s="123" t="s">
        <v>8853</v>
      </c>
      <c r="M646" s="124">
        <v>1873733</v>
      </c>
      <c r="N646" s="123"/>
      <c r="O646" s="123"/>
    </row>
    <row r="647" spans="1:15" ht="16" x14ac:dyDescent="0.45">
      <c r="A647" s="123" t="s">
        <v>4522</v>
      </c>
      <c r="B647" s="123" t="s">
        <v>6271</v>
      </c>
      <c r="C647" s="123" t="s">
        <v>6272</v>
      </c>
      <c r="D647" s="123" t="s">
        <v>185</v>
      </c>
      <c r="E647" s="123" t="s">
        <v>2524</v>
      </c>
      <c r="F647" s="123" t="s">
        <v>2798</v>
      </c>
      <c r="G647" s="123" t="s">
        <v>2524</v>
      </c>
      <c r="H647" s="123" t="s">
        <v>2524</v>
      </c>
      <c r="I647" s="123" t="s">
        <v>2524</v>
      </c>
      <c r="J647" s="123" t="s">
        <v>8507</v>
      </c>
      <c r="K647" s="123" t="s">
        <v>4522</v>
      </c>
      <c r="L647" s="123" t="s">
        <v>8853</v>
      </c>
      <c r="M647" s="124">
        <v>1927048</v>
      </c>
      <c r="N647" s="123"/>
      <c r="O647" s="123"/>
    </row>
    <row r="648" spans="1:15" ht="16" x14ac:dyDescent="0.45">
      <c r="A648" s="123" t="s">
        <v>6273</v>
      </c>
      <c r="B648" s="123" t="s">
        <v>6274</v>
      </c>
      <c r="C648" s="123" t="s">
        <v>8872</v>
      </c>
      <c r="D648" s="123" t="s">
        <v>1246</v>
      </c>
      <c r="E648" s="123" t="s">
        <v>7765</v>
      </c>
      <c r="F648" s="123" t="s">
        <v>366</v>
      </c>
      <c r="G648" s="123" t="s">
        <v>2524</v>
      </c>
      <c r="H648" s="123" t="s">
        <v>2524</v>
      </c>
      <c r="I648" s="123" t="s">
        <v>2524</v>
      </c>
      <c r="J648" s="123" t="s">
        <v>8507</v>
      </c>
      <c r="K648" s="123" t="s">
        <v>6273</v>
      </c>
      <c r="L648" s="123" t="s">
        <v>2524</v>
      </c>
      <c r="M648" s="124">
        <v>4350106</v>
      </c>
      <c r="N648" s="123"/>
      <c r="O648" s="123"/>
    </row>
    <row r="649" spans="1:15" ht="16" x14ac:dyDescent="0.45">
      <c r="A649" s="123" t="s">
        <v>4523</v>
      </c>
      <c r="B649" s="123" t="s">
        <v>6274</v>
      </c>
      <c r="C649" s="123" t="s">
        <v>6274</v>
      </c>
      <c r="D649" s="123" t="s">
        <v>1246</v>
      </c>
      <c r="E649" s="123" t="s">
        <v>7765</v>
      </c>
      <c r="F649" s="123" t="s">
        <v>366</v>
      </c>
      <c r="G649" s="123" t="s">
        <v>2524</v>
      </c>
      <c r="H649" s="123" t="s">
        <v>2524</v>
      </c>
      <c r="I649" s="123" t="s">
        <v>2524</v>
      </c>
      <c r="J649" s="123" t="s">
        <v>8507</v>
      </c>
      <c r="K649" s="123" t="s">
        <v>4523</v>
      </c>
      <c r="L649" s="123" t="s">
        <v>2524</v>
      </c>
      <c r="M649" s="124">
        <v>2358209</v>
      </c>
      <c r="N649" s="123"/>
      <c r="O649" s="123"/>
    </row>
    <row r="650" spans="1:15" ht="16" x14ac:dyDescent="0.45">
      <c r="A650" s="123" t="s">
        <v>4524</v>
      </c>
      <c r="B650" s="123" t="s">
        <v>6275</v>
      </c>
      <c r="C650" s="123" t="s">
        <v>6276</v>
      </c>
      <c r="D650" s="123" t="s">
        <v>1246</v>
      </c>
      <c r="E650" s="123" t="s">
        <v>7765</v>
      </c>
      <c r="F650" s="123" t="s">
        <v>366</v>
      </c>
      <c r="G650" s="123" t="s">
        <v>2524</v>
      </c>
      <c r="H650" s="123" t="s">
        <v>2524</v>
      </c>
      <c r="I650" s="123" t="s">
        <v>2524</v>
      </c>
      <c r="J650" s="123" t="s">
        <v>8507</v>
      </c>
      <c r="K650" s="123" t="s">
        <v>4524</v>
      </c>
      <c r="L650" s="123" t="s">
        <v>2524</v>
      </c>
      <c r="M650" s="124">
        <v>1987153</v>
      </c>
      <c r="N650" s="123"/>
      <c r="O650" s="123"/>
    </row>
    <row r="651" spans="1:15" ht="16" x14ac:dyDescent="0.45">
      <c r="A651" s="123" t="s">
        <v>4525</v>
      </c>
      <c r="B651" s="123" t="s">
        <v>6277</v>
      </c>
      <c r="C651" s="123" t="s">
        <v>6278</v>
      </c>
      <c r="D651" s="123" t="s">
        <v>185</v>
      </c>
      <c r="E651" s="123" t="s">
        <v>2524</v>
      </c>
      <c r="F651" s="123" t="s">
        <v>366</v>
      </c>
      <c r="G651" s="123" t="s">
        <v>2524</v>
      </c>
      <c r="H651" s="123" t="s">
        <v>2524</v>
      </c>
      <c r="I651" s="123" t="s">
        <v>2524</v>
      </c>
      <c r="J651" s="123" t="s">
        <v>2524</v>
      </c>
      <c r="K651" s="123" t="s">
        <v>4525</v>
      </c>
      <c r="L651" s="123" t="s">
        <v>2524</v>
      </c>
      <c r="M651" s="124">
        <v>36603</v>
      </c>
      <c r="N651" s="123"/>
      <c r="O651" s="123"/>
    </row>
    <row r="652" spans="1:15" ht="16" x14ac:dyDescent="0.45">
      <c r="A652" s="123" t="s">
        <v>4526</v>
      </c>
      <c r="B652" s="123" t="s">
        <v>6277</v>
      </c>
      <c r="C652" s="123" t="s">
        <v>6279</v>
      </c>
      <c r="D652" s="123" t="s">
        <v>1357</v>
      </c>
      <c r="E652" s="123" t="s">
        <v>2524</v>
      </c>
      <c r="F652" s="123" t="s">
        <v>366</v>
      </c>
      <c r="G652" s="123" t="s">
        <v>6280</v>
      </c>
      <c r="H652" s="123" t="s">
        <v>2524</v>
      </c>
      <c r="I652" s="123" t="s">
        <v>2524</v>
      </c>
      <c r="J652" s="123" t="s">
        <v>8507</v>
      </c>
      <c r="K652" s="123" t="s">
        <v>4526</v>
      </c>
      <c r="L652" s="123" t="s">
        <v>2524</v>
      </c>
      <c r="M652" s="124">
        <v>53967</v>
      </c>
      <c r="N652" s="123"/>
      <c r="O652" s="123"/>
    </row>
    <row r="653" spans="1:15" ht="16" x14ac:dyDescent="0.45">
      <c r="A653" s="123" t="s">
        <v>4527</v>
      </c>
      <c r="B653" s="123" t="s">
        <v>6281</v>
      </c>
      <c r="C653" s="123" t="s">
        <v>6282</v>
      </c>
      <c r="D653" s="123" t="s">
        <v>185</v>
      </c>
      <c r="E653" s="123" t="s">
        <v>2524</v>
      </c>
      <c r="F653" s="123" t="s">
        <v>366</v>
      </c>
      <c r="G653" s="123" t="s">
        <v>2524</v>
      </c>
      <c r="H653" s="123" t="s">
        <v>2524</v>
      </c>
      <c r="I653" s="123" t="s">
        <v>2524</v>
      </c>
      <c r="J653" s="123" t="s">
        <v>8507</v>
      </c>
      <c r="K653" s="123" t="s">
        <v>4527</v>
      </c>
      <c r="L653" s="123" t="s">
        <v>2524</v>
      </c>
      <c r="M653" s="124">
        <v>36609</v>
      </c>
      <c r="N653" s="123"/>
      <c r="O653" s="123"/>
    </row>
    <row r="654" spans="1:15" ht="16" x14ac:dyDescent="0.45">
      <c r="A654" s="123" t="s">
        <v>4528</v>
      </c>
      <c r="B654" s="123" t="s">
        <v>6281</v>
      </c>
      <c r="C654" s="123" t="s">
        <v>6282</v>
      </c>
      <c r="D654" s="123" t="s">
        <v>1357</v>
      </c>
      <c r="E654" s="123" t="s">
        <v>2524</v>
      </c>
      <c r="F654" s="123" t="s">
        <v>366</v>
      </c>
      <c r="G654" s="123" t="s">
        <v>102</v>
      </c>
      <c r="H654" s="123" t="s">
        <v>2524</v>
      </c>
      <c r="I654" s="123" t="s">
        <v>2524</v>
      </c>
      <c r="J654" s="123" t="s">
        <v>8507</v>
      </c>
      <c r="K654" s="123" t="s">
        <v>4528</v>
      </c>
      <c r="L654" s="123" t="s">
        <v>2524</v>
      </c>
      <c r="M654" s="124">
        <v>53976</v>
      </c>
      <c r="N654" s="123"/>
      <c r="O654" s="123"/>
    </row>
    <row r="655" spans="1:15" ht="16" x14ac:dyDescent="0.45">
      <c r="A655" s="123" t="s">
        <v>4529</v>
      </c>
      <c r="B655" s="123" t="s">
        <v>6283</v>
      </c>
      <c r="C655" s="123" t="s">
        <v>6284</v>
      </c>
      <c r="D655" s="123" t="s">
        <v>1357</v>
      </c>
      <c r="E655" s="123" t="s">
        <v>2524</v>
      </c>
      <c r="F655" s="123" t="s">
        <v>366</v>
      </c>
      <c r="G655" s="123" t="s">
        <v>102</v>
      </c>
      <c r="H655" s="123" t="s">
        <v>2524</v>
      </c>
      <c r="I655" s="123" t="s">
        <v>2524</v>
      </c>
      <c r="J655" s="123" t="s">
        <v>8507</v>
      </c>
      <c r="K655" s="123" t="s">
        <v>4529</v>
      </c>
      <c r="L655" s="123" t="s">
        <v>2524</v>
      </c>
      <c r="M655" s="124">
        <v>256575</v>
      </c>
      <c r="N655" s="123"/>
      <c r="O655" s="123"/>
    </row>
    <row r="656" spans="1:15" ht="16" x14ac:dyDescent="0.45">
      <c r="A656" s="123" t="s">
        <v>4530</v>
      </c>
      <c r="B656" s="123" t="s">
        <v>6285</v>
      </c>
      <c r="C656" s="123" t="s">
        <v>6286</v>
      </c>
      <c r="D656" s="123" t="s">
        <v>1357</v>
      </c>
      <c r="E656" s="123" t="s">
        <v>2524</v>
      </c>
      <c r="F656" s="123" t="s">
        <v>366</v>
      </c>
      <c r="G656" s="123" t="s">
        <v>2524</v>
      </c>
      <c r="H656" s="123" t="s">
        <v>2524</v>
      </c>
      <c r="I656" s="123" t="s">
        <v>2524</v>
      </c>
      <c r="J656" s="123" t="s">
        <v>8507</v>
      </c>
      <c r="K656" s="123" t="s">
        <v>4530</v>
      </c>
      <c r="L656" s="123" t="s">
        <v>2524</v>
      </c>
      <c r="M656" s="124">
        <v>2358475</v>
      </c>
      <c r="N656" s="123"/>
      <c r="O656" s="123"/>
    </row>
    <row r="657" spans="1:15" ht="16" x14ac:dyDescent="0.45">
      <c r="A657" s="123" t="s">
        <v>4531</v>
      </c>
      <c r="B657" s="123" t="s">
        <v>6287</v>
      </c>
      <c r="C657" s="123" t="s">
        <v>6288</v>
      </c>
      <c r="D657" s="123" t="s">
        <v>1357</v>
      </c>
      <c r="E657" s="123" t="s">
        <v>2524</v>
      </c>
      <c r="F657" s="123" t="s">
        <v>366</v>
      </c>
      <c r="G657" s="123" t="s">
        <v>2524</v>
      </c>
      <c r="H657" s="123" t="s">
        <v>2524</v>
      </c>
      <c r="I657" s="123" t="s">
        <v>2524</v>
      </c>
      <c r="J657" s="123" t="s">
        <v>8507</v>
      </c>
      <c r="K657" s="123" t="s">
        <v>4531</v>
      </c>
      <c r="L657" s="123" t="s">
        <v>2524</v>
      </c>
      <c r="M657" s="124">
        <v>2358480</v>
      </c>
      <c r="N657" s="123"/>
      <c r="O657" s="123"/>
    </row>
    <row r="658" spans="1:15" ht="16" x14ac:dyDescent="0.45">
      <c r="A658" s="123" t="s">
        <v>4532</v>
      </c>
      <c r="B658" s="123" t="s">
        <v>6289</v>
      </c>
      <c r="C658" s="123" t="s">
        <v>6290</v>
      </c>
      <c r="D658" s="123" t="s">
        <v>185</v>
      </c>
      <c r="E658" s="123" t="s">
        <v>2524</v>
      </c>
      <c r="F658" s="123" t="s">
        <v>2798</v>
      </c>
      <c r="G658" s="123" t="s">
        <v>2524</v>
      </c>
      <c r="H658" s="123" t="s">
        <v>2524</v>
      </c>
      <c r="I658" s="123" t="s">
        <v>2524</v>
      </c>
      <c r="J658" s="123" t="s">
        <v>8507</v>
      </c>
      <c r="K658" s="123" t="s">
        <v>4532</v>
      </c>
      <c r="L658" s="123" t="s">
        <v>2524</v>
      </c>
      <c r="M658" s="124">
        <v>117692</v>
      </c>
      <c r="N658" s="123"/>
      <c r="O658" s="123"/>
    </row>
    <row r="659" spans="1:15" ht="16" x14ac:dyDescent="0.45">
      <c r="A659" s="123" t="s">
        <v>6291</v>
      </c>
      <c r="B659" s="123" t="s">
        <v>6292</v>
      </c>
      <c r="C659" s="123" t="s">
        <v>8873</v>
      </c>
      <c r="D659" s="123" t="s">
        <v>1246</v>
      </c>
      <c r="E659" s="123"/>
      <c r="F659" s="123" t="s">
        <v>366</v>
      </c>
      <c r="G659" s="123" t="s">
        <v>2524</v>
      </c>
      <c r="H659" s="123" t="s">
        <v>2524</v>
      </c>
      <c r="I659" s="123" t="s">
        <v>2524</v>
      </c>
      <c r="J659" s="123" t="s">
        <v>8507</v>
      </c>
      <c r="K659" s="123" t="s">
        <v>6291</v>
      </c>
      <c r="L659" s="123" t="s">
        <v>2524</v>
      </c>
      <c r="M659" s="124">
        <v>4350121</v>
      </c>
      <c r="N659" s="123"/>
      <c r="O659" s="123"/>
    </row>
    <row r="660" spans="1:15" ht="16" x14ac:dyDescent="0.45">
      <c r="A660" s="123" t="s">
        <v>4533</v>
      </c>
      <c r="B660" s="123" t="s">
        <v>6292</v>
      </c>
      <c r="C660" s="123" t="s">
        <v>6293</v>
      </c>
      <c r="D660" s="123" t="s">
        <v>1246</v>
      </c>
      <c r="E660" s="123"/>
      <c r="F660" s="123" t="s">
        <v>366</v>
      </c>
      <c r="G660" s="123" t="s">
        <v>2524</v>
      </c>
      <c r="H660" s="123" t="s">
        <v>2524</v>
      </c>
      <c r="I660" s="123" t="s">
        <v>2524</v>
      </c>
      <c r="J660" s="123" t="s">
        <v>8507</v>
      </c>
      <c r="K660" s="123" t="s">
        <v>4533</v>
      </c>
      <c r="L660" s="123" t="s">
        <v>2524</v>
      </c>
      <c r="M660" s="124">
        <v>2358196</v>
      </c>
      <c r="N660" s="123"/>
      <c r="O660" s="123"/>
    </row>
    <row r="661" spans="1:15" ht="16" x14ac:dyDescent="0.45">
      <c r="A661" s="123" t="s">
        <v>4534</v>
      </c>
      <c r="B661" s="123" t="s">
        <v>6294</v>
      </c>
      <c r="C661" s="123" t="s">
        <v>6295</v>
      </c>
      <c r="D661" s="123" t="s">
        <v>185</v>
      </c>
      <c r="E661" s="123" t="s">
        <v>2524</v>
      </c>
      <c r="F661" s="123" t="s">
        <v>2798</v>
      </c>
      <c r="G661" s="123" t="s">
        <v>6106</v>
      </c>
      <c r="H661" s="123" t="s">
        <v>2524</v>
      </c>
      <c r="I661" s="123" t="s">
        <v>2524</v>
      </c>
      <c r="J661" s="123" t="s">
        <v>8507</v>
      </c>
      <c r="K661" s="123" t="s">
        <v>4534</v>
      </c>
      <c r="L661" s="123" t="s">
        <v>2524</v>
      </c>
      <c r="M661" s="124">
        <v>37252</v>
      </c>
      <c r="N661" s="123"/>
      <c r="O661" s="123"/>
    </row>
    <row r="662" spans="1:15" ht="16" x14ac:dyDescent="0.45">
      <c r="A662" s="123" t="s">
        <v>4535</v>
      </c>
      <c r="B662" s="123" t="s">
        <v>6296</v>
      </c>
      <c r="C662" s="123" t="s">
        <v>6297</v>
      </c>
      <c r="D662" s="123" t="s">
        <v>1246</v>
      </c>
      <c r="E662" s="123" t="s">
        <v>6298</v>
      </c>
      <c r="F662" s="123" t="s">
        <v>366</v>
      </c>
      <c r="G662" s="123" t="s">
        <v>6299</v>
      </c>
      <c r="H662" s="123" t="s">
        <v>2524</v>
      </c>
      <c r="I662" s="123" t="s">
        <v>2524</v>
      </c>
      <c r="J662" s="123" t="s">
        <v>8507</v>
      </c>
      <c r="K662" s="123" t="s">
        <v>4535</v>
      </c>
      <c r="L662" s="123" t="s">
        <v>8853</v>
      </c>
      <c r="M662" s="124">
        <v>35757</v>
      </c>
      <c r="N662" s="123"/>
      <c r="O662" s="123"/>
    </row>
    <row r="663" spans="1:15" ht="16" x14ac:dyDescent="0.45">
      <c r="A663" s="123" t="s">
        <v>4536</v>
      </c>
      <c r="B663" s="123" t="s">
        <v>6300</v>
      </c>
      <c r="C663" s="123" t="s">
        <v>6301</v>
      </c>
      <c r="D663" s="123" t="s">
        <v>185</v>
      </c>
      <c r="E663" s="123" t="s">
        <v>2524</v>
      </c>
      <c r="F663" s="123" t="s">
        <v>2798</v>
      </c>
      <c r="G663" s="123" t="s">
        <v>6299</v>
      </c>
      <c r="H663" s="123" t="s">
        <v>2524</v>
      </c>
      <c r="I663" s="123" t="s">
        <v>2524</v>
      </c>
      <c r="J663" s="123" t="s">
        <v>8507</v>
      </c>
      <c r="K663" s="123" t="s">
        <v>4536</v>
      </c>
      <c r="L663" s="123" t="s">
        <v>8853</v>
      </c>
      <c r="M663" s="124">
        <v>35822</v>
      </c>
      <c r="N663" s="123"/>
      <c r="O663" s="123"/>
    </row>
    <row r="664" spans="1:15" ht="16" x14ac:dyDescent="0.45">
      <c r="A664" s="123" t="s">
        <v>4537</v>
      </c>
      <c r="B664" s="123" t="s">
        <v>6302</v>
      </c>
      <c r="C664" s="123" t="s">
        <v>6303</v>
      </c>
      <c r="D664" s="123" t="s">
        <v>185</v>
      </c>
      <c r="E664" s="123" t="s">
        <v>2524</v>
      </c>
      <c r="F664" s="123" t="s">
        <v>2798</v>
      </c>
      <c r="G664" s="123" t="s">
        <v>6299</v>
      </c>
      <c r="H664" s="123" t="s">
        <v>2524</v>
      </c>
      <c r="I664" s="123" t="s">
        <v>2524</v>
      </c>
      <c r="J664" s="123" t="s">
        <v>8507</v>
      </c>
      <c r="K664" s="123" t="s">
        <v>4537</v>
      </c>
      <c r="L664" s="123" t="s">
        <v>8853</v>
      </c>
      <c r="M664" s="124">
        <v>35744</v>
      </c>
      <c r="N664" s="123"/>
      <c r="O664" s="123"/>
    </row>
    <row r="665" spans="1:15" ht="16" x14ac:dyDescent="0.45">
      <c r="A665" s="123" t="s">
        <v>4538</v>
      </c>
      <c r="B665" s="123" t="s">
        <v>6304</v>
      </c>
      <c r="C665" s="123" t="s">
        <v>6305</v>
      </c>
      <c r="D665" s="123" t="s">
        <v>185</v>
      </c>
      <c r="E665" s="123" t="s">
        <v>2524</v>
      </c>
      <c r="F665" s="123" t="s">
        <v>2798</v>
      </c>
      <c r="G665" s="123" t="s">
        <v>6299</v>
      </c>
      <c r="H665" s="123" t="s">
        <v>2524</v>
      </c>
      <c r="I665" s="123" t="s">
        <v>2524</v>
      </c>
      <c r="J665" s="123" t="s">
        <v>8507</v>
      </c>
      <c r="K665" s="123" t="s">
        <v>4538</v>
      </c>
      <c r="L665" s="123" t="s">
        <v>8853</v>
      </c>
      <c r="M665" s="124">
        <v>35768</v>
      </c>
      <c r="N665" s="123"/>
      <c r="O665" s="123"/>
    </row>
    <row r="666" spans="1:15" ht="16" x14ac:dyDescent="0.45">
      <c r="A666" s="123" t="s">
        <v>4539</v>
      </c>
      <c r="B666" s="123" t="s">
        <v>6306</v>
      </c>
      <c r="C666" s="123" t="s">
        <v>6307</v>
      </c>
      <c r="D666" s="123" t="s">
        <v>185</v>
      </c>
      <c r="E666" s="123" t="s">
        <v>2524</v>
      </c>
      <c r="F666" s="123" t="s">
        <v>2798</v>
      </c>
      <c r="G666" s="123" t="s">
        <v>6299</v>
      </c>
      <c r="H666" s="123" t="s">
        <v>2524</v>
      </c>
      <c r="I666" s="123" t="s">
        <v>2524</v>
      </c>
      <c r="J666" s="123" t="s">
        <v>8507</v>
      </c>
      <c r="K666" s="123" t="s">
        <v>4539</v>
      </c>
      <c r="L666" s="123" t="s">
        <v>2524</v>
      </c>
      <c r="M666" s="124">
        <v>35777</v>
      </c>
      <c r="N666" s="123"/>
      <c r="O666" s="123"/>
    </row>
    <row r="667" spans="1:15" ht="16" x14ac:dyDescent="0.45">
      <c r="A667" s="123" t="s">
        <v>4540</v>
      </c>
      <c r="B667" s="123" t="s">
        <v>6308</v>
      </c>
      <c r="C667" s="123" t="s">
        <v>6309</v>
      </c>
      <c r="D667" s="123" t="s">
        <v>185</v>
      </c>
      <c r="E667" s="123" t="s">
        <v>2524</v>
      </c>
      <c r="F667" s="123" t="s">
        <v>2798</v>
      </c>
      <c r="G667" s="123" t="s">
        <v>6299</v>
      </c>
      <c r="H667" s="123" t="s">
        <v>2524</v>
      </c>
      <c r="I667" s="123" t="s">
        <v>2524</v>
      </c>
      <c r="J667" s="123" t="s">
        <v>8507</v>
      </c>
      <c r="K667" s="123" t="s">
        <v>4540</v>
      </c>
      <c r="L667" s="123" t="s">
        <v>8853</v>
      </c>
      <c r="M667" s="124">
        <v>35786</v>
      </c>
      <c r="N667" s="123"/>
      <c r="O667" s="123"/>
    </row>
    <row r="668" spans="1:15" ht="16" x14ac:dyDescent="0.45">
      <c r="A668" s="123" t="s">
        <v>4541</v>
      </c>
      <c r="B668" s="123" t="s">
        <v>6310</v>
      </c>
      <c r="C668" s="123" t="s">
        <v>6311</v>
      </c>
      <c r="D668" s="123" t="s">
        <v>185</v>
      </c>
      <c r="E668" s="123" t="s">
        <v>2524</v>
      </c>
      <c r="F668" s="123" t="s">
        <v>2798</v>
      </c>
      <c r="G668" s="123" t="s">
        <v>6299</v>
      </c>
      <c r="H668" s="123" t="s">
        <v>2524</v>
      </c>
      <c r="I668" s="123" t="s">
        <v>2524</v>
      </c>
      <c r="J668" s="123" t="s">
        <v>8507</v>
      </c>
      <c r="K668" s="123" t="s">
        <v>4541</v>
      </c>
      <c r="L668" s="123" t="s">
        <v>8853</v>
      </c>
      <c r="M668" s="124">
        <v>35795</v>
      </c>
      <c r="N668" s="123"/>
      <c r="O668" s="123"/>
    </row>
    <row r="669" spans="1:15" ht="16" x14ac:dyDescent="0.45">
      <c r="A669" s="123" t="s">
        <v>4542</v>
      </c>
      <c r="B669" s="123" t="s">
        <v>6312</v>
      </c>
      <c r="C669" s="123" t="s">
        <v>6313</v>
      </c>
      <c r="D669" s="123" t="s">
        <v>185</v>
      </c>
      <c r="E669" s="123" t="s">
        <v>2524</v>
      </c>
      <c r="F669" s="123" t="s">
        <v>2798</v>
      </c>
      <c r="G669" s="123" t="s">
        <v>6299</v>
      </c>
      <c r="H669" s="123" t="s">
        <v>2524</v>
      </c>
      <c r="I669" s="123" t="s">
        <v>2524</v>
      </c>
      <c r="J669" s="123" t="s">
        <v>8507</v>
      </c>
      <c r="K669" s="123" t="s">
        <v>4542</v>
      </c>
      <c r="L669" s="123" t="s">
        <v>8853</v>
      </c>
      <c r="M669" s="124">
        <v>35804</v>
      </c>
      <c r="N669" s="123"/>
      <c r="O669" s="123"/>
    </row>
    <row r="670" spans="1:15" ht="16" x14ac:dyDescent="0.45">
      <c r="A670" s="123" t="s">
        <v>4543</v>
      </c>
      <c r="B670" s="123" t="s">
        <v>6314</v>
      </c>
      <c r="C670" s="123" t="s">
        <v>6315</v>
      </c>
      <c r="D670" s="123" t="s">
        <v>185</v>
      </c>
      <c r="E670" s="123" t="s">
        <v>2524</v>
      </c>
      <c r="F670" s="123" t="s">
        <v>2798</v>
      </c>
      <c r="G670" s="123" t="s">
        <v>6299</v>
      </c>
      <c r="H670" s="123" t="s">
        <v>2524</v>
      </c>
      <c r="I670" s="123" t="s">
        <v>2524</v>
      </c>
      <c r="J670" s="123" t="s">
        <v>8507</v>
      </c>
      <c r="K670" s="123" t="s">
        <v>4543</v>
      </c>
      <c r="L670" s="123" t="s">
        <v>8853</v>
      </c>
      <c r="M670" s="124">
        <v>35813</v>
      </c>
      <c r="N670" s="123"/>
      <c r="O670" s="123"/>
    </row>
    <row r="671" spans="1:15" ht="16" x14ac:dyDescent="0.45">
      <c r="A671" s="123" t="s">
        <v>4544</v>
      </c>
      <c r="B671" s="123" t="s">
        <v>6316</v>
      </c>
      <c r="C671" s="123" t="s">
        <v>6317</v>
      </c>
      <c r="D671" s="123" t="s">
        <v>1246</v>
      </c>
      <c r="E671" s="123"/>
      <c r="F671" s="123" t="s">
        <v>366</v>
      </c>
      <c r="G671" s="123" t="s">
        <v>2524</v>
      </c>
      <c r="H671" s="123" t="s">
        <v>2524</v>
      </c>
      <c r="I671" s="123" t="s">
        <v>2524</v>
      </c>
      <c r="J671" s="123" t="s">
        <v>8507</v>
      </c>
      <c r="K671" s="123" t="s">
        <v>4544</v>
      </c>
      <c r="L671" s="123" t="s">
        <v>2524</v>
      </c>
      <c r="M671" s="124">
        <v>36185</v>
      </c>
      <c r="N671" s="123"/>
      <c r="O671" s="123"/>
    </row>
    <row r="672" spans="1:15" ht="16" x14ac:dyDescent="0.45">
      <c r="A672" s="123" t="s">
        <v>4545</v>
      </c>
      <c r="B672" s="123" t="s">
        <v>6318</v>
      </c>
      <c r="C672" s="123" t="s">
        <v>6319</v>
      </c>
      <c r="D672" s="123" t="s">
        <v>1246</v>
      </c>
      <c r="E672" s="123"/>
      <c r="F672" s="123" t="s">
        <v>366</v>
      </c>
      <c r="G672" s="123" t="s">
        <v>2524</v>
      </c>
      <c r="H672" s="123" t="s">
        <v>2524</v>
      </c>
      <c r="I672" s="123" t="s">
        <v>2524</v>
      </c>
      <c r="J672" s="123" t="s">
        <v>8507</v>
      </c>
      <c r="K672" s="123" t="s">
        <v>4545</v>
      </c>
      <c r="L672" s="123" t="s">
        <v>2524</v>
      </c>
      <c r="M672" s="124">
        <v>36250</v>
      </c>
      <c r="N672" s="123"/>
      <c r="O672" s="123"/>
    </row>
    <row r="673" spans="1:15" ht="16" x14ac:dyDescent="0.45">
      <c r="A673" s="123" t="s">
        <v>4546</v>
      </c>
      <c r="B673" s="123" t="s">
        <v>6320</v>
      </c>
      <c r="C673" s="123" t="s">
        <v>6321</v>
      </c>
      <c r="D673" s="123" t="s">
        <v>1246</v>
      </c>
      <c r="E673" s="123"/>
      <c r="F673" s="123" t="s">
        <v>366</v>
      </c>
      <c r="G673" s="123" t="s">
        <v>2524</v>
      </c>
      <c r="H673" s="123" t="s">
        <v>2524</v>
      </c>
      <c r="I673" s="123" t="s">
        <v>2524</v>
      </c>
      <c r="J673" s="123" t="s">
        <v>8507</v>
      </c>
      <c r="K673" s="123" t="s">
        <v>4546</v>
      </c>
      <c r="L673" s="123" t="s">
        <v>2524</v>
      </c>
      <c r="M673" s="124">
        <v>36255</v>
      </c>
      <c r="N673" s="123"/>
      <c r="O673" s="123"/>
    </row>
    <row r="674" spans="1:15" ht="16" x14ac:dyDescent="0.45">
      <c r="A674" s="123" t="s">
        <v>6322</v>
      </c>
      <c r="B674" s="123" t="s">
        <v>6323</v>
      </c>
      <c r="C674" s="123" t="s">
        <v>9288</v>
      </c>
      <c r="D674" s="123" t="s">
        <v>1246</v>
      </c>
      <c r="E674" s="123"/>
      <c r="F674" s="123" t="s">
        <v>366</v>
      </c>
      <c r="G674" s="123" t="s">
        <v>2524</v>
      </c>
      <c r="H674" s="123" t="s">
        <v>2524</v>
      </c>
      <c r="I674" s="123" t="s">
        <v>2524</v>
      </c>
      <c r="J674" s="123" t="s">
        <v>8507</v>
      </c>
      <c r="K674" s="123" t="s">
        <v>6322</v>
      </c>
      <c r="L674" s="123" t="s">
        <v>2524</v>
      </c>
      <c r="M674" s="124">
        <v>4729219</v>
      </c>
      <c r="N674" s="123"/>
      <c r="O674" s="123"/>
    </row>
    <row r="675" spans="1:15" ht="16" x14ac:dyDescent="0.45">
      <c r="A675" s="123" t="s">
        <v>4547</v>
      </c>
      <c r="B675" s="123" t="s">
        <v>6325</v>
      </c>
      <c r="C675" s="123" t="s">
        <v>6326</v>
      </c>
      <c r="D675" s="123" t="s">
        <v>185</v>
      </c>
      <c r="E675" s="123" t="s">
        <v>2524</v>
      </c>
      <c r="F675" s="123" t="s">
        <v>2798</v>
      </c>
      <c r="G675" s="123" t="s">
        <v>2524</v>
      </c>
      <c r="H675" s="123" t="s">
        <v>2524</v>
      </c>
      <c r="I675" s="123" t="s">
        <v>2524</v>
      </c>
      <c r="J675" s="123" t="s">
        <v>8507</v>
      </c>
      <c r="K675" s="123" t="s">
        <v>4547</v>
      </c>
      <c r="L675" s="123" t="s">
        <v>2524</v>
      </c>
      <c r="M675" s="124">
        <v>1873597</v>
      </c>
      <c r="N675" s="123"/>
      <c r="O675" s="123"/>
    </row>
    <row r="676" spans="1:15" ht="16" x14ac:dyDescent="0.45">
      <c r="A676" s="123" t="s">
        <v>7727</v>
      </c>
      <c r="B676" s="123" t="s">
        <v>7727</v>
      </c>
      <c r="C676" s="123" t="s">
        <v>7728</v>
      </c>
      <c r="D676" s="123" t="s">
        <v>1357</v>
      </c>
      <c r="E676" s="123" t="s">
        <v>2524</v>
      </c>
      <c r="F676" s="123" t="s">
        <v>366</v>
      </c>
      <c r="G676" s="123" t="s">
        <v>2524</v>
      </c>
      <c r="H676" s="123" t="s">
        <v>2524</v>
      </c>
      <c r="I676" s="123" t="s">
        <v>2524</v>
      </c>
      <c r="J676" s="123" t="s">
        <v>8507</v>
      </c>
      <c r="K676" s="123" t="s">
        <v>7727</v>
      </c>
      <c r="L676" s="123" t="s">
        <v>2524</v>
      </c>
      <c r="M676" s="124">
        <v>5646647</v>
      </c>
      <c r="N676" s="123"/>
      <c r="O676" s="123"/>
    </row>
    <row r="677" spans="1:15" ht="16" x14ac:dyDescent="0.45">
      <c r="A677" s="123" t="s">
        <v>4548</v>
      </c>
      <c r="B677" s="123" t="s">
        <v>6327</v>
      </c>
      <c r="C677" s="123" t="s">
        <v>6328</v>
      </c>
      <c r="D677" s="123" t="s">
        <v>1357</v>
      </c>
      <c r="E677" s="123" t="s">
        <v>2524</v>
      </c>
      <c r="F677" s="123" t="s">
        <v>366</v>
      </c>
      <c r="G677" s="123" t="s">
        <v>2524</v>
      </c>
      <c r="H677" s="123" t="s">
        <v>2524</v>
      </c>
      <c r="I677" s="123" t="s">
        <v>2524</v>
      </c>
      <c r="J677" s="123" t="s">
        <v>8507</v>
      </c>
      <c r="K677" s="123" t="s">
        <v>4548</v>
      </c>
      <c r="L677" s="123" t="s">
        <v>2524</v>
      </c>
      <c r="M677" s="124">
        <v>1992298</v>
      </c>
      <c r="N677" s="123"/>
      <c r="O677" s="123"/>
    </row>
    <row r="678" spans="1:15" ht="16" x14ac:dyDescent="0.45">
      <c r="A678" s="123" t="s">
        <v>4549</v>
      </c>
      <c r="B678" s="123" t="s">
        <v>6329</v>
      </c>
      <c r="C678" s="123" t="s">
        <v>6330</v>
      </c>
      <c r="D678" s="123" t="s">
        <v>1357</v>
      </c>
      <c r="E678" s="123" t="s">
        <v>2524</v>
      </c>
      <c r="F678" s="123" t="s">
        <v>366</v>
      </c>
      <c r="G678" s="123" t="s">
        <v>2524</v>
      </c>
      <c r="H678" s="123" t="s">
        <v>2524</v>
      </c>
      <c r="I678" s="123" t="s">
        <v>2524</v>
      </c>
      <c r="J678" s="123" t="s">
        <v>8507</v>
      </c>
      <c r="K678" s="123" t="s">
        <v>4549</v>
      </c>
      <c r="L678" s="123" t="s">
        <v>2524</v>
      </c>
      <c r="M678" s="124">
        <v>1992307</v>
      </c>
      <c r="N678" s="123"/>
      <c r="O678" s="123"/>
    </row>
    <row r="679" spans="1:15" ht="16" x14ac:dyDescent="0.45">
      <c r="A679" s="123" t="s">
        <v>4550</v>
      </c>
      <c r="B679" s="123" t="s">
        <v>4550</v>
      </c>
      <c r="C679" s="123" t="s">
        <v>6331</v>
      </c>
      <c r="D679" s="123" t="s">
        <v>1357</v>
      </c>
      <c r="E679" s="123" t="s">
        <v>2524</v>
      </c>
      <c r="F679" s="123" t="s">
        <v>366</v>
      </c>
      <c r="G679" s="123" t="s">
        <v>102</v>
      </c>
      <c r="H679" s="123" t="s">
        <v>2524</v>
      </c>
      <c r="I679" s="123" t="s">
        <v>2524</v>
      </c>
      <c r="J679" s="123" t="s">
        <v>8507</v>
      </c>
      <c r="K679" s="123" t="s">
        <v>4550</v>
      </c>
      <c r="L679" s="123" t="s">
        <v>2524</v>
      </c>
      <c r="M679" s="124">
        <v>1873704</v>
      </c>
      <c r="N679" s="123"/>
      <c r="O679" s="123"/>
    </row>
    <row r="680" spans="1:15" ht="16" x14ac:dyDescent="0.45">
      <c r="A680" s="123" t="s">
        <v>7729</v>
      </c>
      <c r="B680" s="123" t="s">
        <v>7730</v>
      </c>
      <c r="C680" s="123" t="s">
        <v>8865</v>
      </c>
      <c r="D680" s="123" t="s">
        <v>1246</v>
      </c>
      <c r="E680" s="123" t="s">
        <v>5543</v>
      </c>
      <c r="F680" s="123" t="s">
        <v>366</v>
      </c>
      <c r="G680" s="123" t="s">
        <v>2524</v>
      </c>
      <c r="H680" s="123" t="s">
        <v>2524</v>
      </c>
      <c r="I680" s="123" t="s">
        <v>2524</v>
      </c>
      <c r="J680" s="123" t="s">
        <v>8507</v>
      </c>
      <c r="K680" s="123" t="s">
        <v>7729</v>
      </c>
      <c r="L680" s="123" t="s">
        <v>2524</v>
      </c>
      <c r="M680" s="124">
        <v>5523052</v>
      </c>
      <c r="N680" s="123"/>
      <c r="O680" s="123"/>
    </row>
    <row r="681" spans="1:15" ht="16" x14ac:dyDescent="0.45">
      <c r="A681" s="123" t="s">
        <v>7731</v>
      </c>
      <c r="B681" s="123" t="s">
        <v>6151</v>
      </c>
      <c r="C681" s="123" t="s">
        <v>7732</v>
      </c>
      <c r="D681" s="123" t="s">
        <v>1246</v>
      </c>
      <c r="E681" s="123" t="s">
        <v>6153</v>
      </c>
      <c r="F681" s="123" t="s">
        <v>366</v>
      </c>
      <c r="G681" s="123" t="s">
        <v>2524</v>
      </c>
      <c r="H681" s="123" t="s">
        <v>2524</v>
      </c>
      <c r="I681" s="123" t="s">
        <v>2524</v>
      </c>
      <c r="J681" s="123" t="s">
        <v>8507</v>
      </c>
      <c r="K681" s="123" t="s">
        <v>7731</v>
      </c>
      <c r="L681" s="123" t="s">
        <v>2524</v>
      </c>
      <c r="M681" s="124">
        <v>5523063</v>
      </c>
      <c r="N681" s="123"/>
      <c r="O681" s="123"/>
    </row>
    <row r="682" spans="1:15" ht="16" x14ac:dyDescent="0.45">
      <c r="A682" s="123" t="s">
        <v>7733</v>
      </c>
      <c r="B682" s="123" t="s">
        <v>6154</v>
      </c>
      <c r="C682" s="123" t="s">
        <v>7734</v>
      </c>
      <c r="D682" s="123" t="s">
        <v>1246</v>
      </c>
      <c r="E682" s="123" t="s">
        <v>6153</v>
      </c>
      <c r="F682" s="123" t="s">
        <v>366</v>
      </c>
      <c r="G682" s="123" t="s">
        <v>2524</v>
      </c>
      <c r="H682" s="123" t="s">
        <v>2524</v>
      </c>
      <c r="I682" s="123" t="s">
        <v>2524</v>
      </c>
      <c r="J682" s="123" t="s">
        <v>8507</v>
      </c>
      <c r="K682" s="123" t="s">
        <v>7733</v>
      </c>
      <c r="L682" s="123" t="s">
        <v>2524</v>
      </c>
      <c r="M682" s="124">
        <v>5523070</v>
      </c>
      <c r="N682" s="123"/>
      <c r="O682" s="123"/>
    </row>
    <row r="683" spans="1:15" ht="16" x14ac:dyDescent="0.45">
      <c r="A683" s="123" t="s">
        <v>4551</v>
      </c>
      <c r="B683" s="123" t="s">
        <v>6332</v>
      </c>
      <c r="C683" s="123" t="s">
        <v>6333</v>
      </c>
      <c r="D683" s="123" t="s">
        <v>185</v>
      </c>
      <c r="E683" s="123" t="s">
        <v>2524</v>
      </c>
      <c r="F683" s="123" t="s">
        <v>2798</v>
      </c>
      <c r="G683" s="123" t="s">
        <v>102</v>
      </c>
      <c r="H683" s="123" t="s">
        <v>2524</v>
      </c>
      <c r="I683" s="123" t="s">
        <v>2524</v>
      </c>
      <c r="J683" s="123" t="s">
        <v>8507</v>
      </c>
      <c r="K683" s="123" t="s">
        <v>4551</v>
      </c>
      <c r="L683" s="123" t="s">
        <v>2524</v>
      </c>
      <c r="M683" s="124">
        <v>1987203</v>
      </c>
      <c r="N683" s="123"/>
      <c r="O683" s="123"/>
    </row>
    <row r="684" spans="1:15" ht="16" x14ac:dyDescent="0.45">
      <c r="A684" s="123" t="s">
        <v>7735</v>
      </c>
      <c r="B684" s="123" t="s">
        <v>7736</v>
      </c>
      <c r="C684" s="123" t="s">
        <v>7737</v>
      </c>
      <c r="D684" s="123" t="s">
        <v>1246</v>
      </c>
      <c r="E684" s="123" t="s">
        <v>5543</v>
      </c>
      <c r="F684" s="123" t="s">
        <v>366</v>
      </c>
      <c r="G684" s="123" t="s">
        <v>2524</v>
      </c>
      <c r="H684" s="123" t="s">
        <v>2524</v>
      </c>
      <c r="I684" s="123" t="s">
        <v>2524</v>
      </c>
      <c r="J684" s="123" t="s">
        <v>8507</v>
      </c>
      <c r="K684" s="123" t="s">
        <v>7735</v>
      </c>
      <c r="L684" s="123" t="s">
        <v>2524</v>
      </c>
      <c r="M684" s="124">
        <v>6932581</v>
      </c>
      <c r="N684" s="123"/>
      <c r="O684" s="123"/>
    </row>
    <row r="685" spans="1:15" ht="16" x14ac:dyDescent="0.45">
      <c r="A685" s="123" t="s">
        <v>4552</v>
      </c>
      <c r="B685" s="123" t="s">
        <v>6334</v>
      </c>
      <c r="C685" s="123" t="s">
        <v>7738</v>
      </c>
      <c r="D685" s="123" t="s">
        <v>1357</v>
      </c>
      <c r="E685" s="123" t="s">
        <v>7765</v>
      </c>
      <c r="F685" s="123" t="s">
        <v>366</v>
      </c>
      <c r="G685" s="123" t="s">
        <v>102</v>
      </c>
      <c r="H685" s="123" t="s">
        <v>2524</v>
      </c>
      <c r="I685" s="123" t="s">
        <v>2524</v>
      </c>
      <c r="J685" s="123" t="s">
        <v>8507</v>
      </c>
      <c r="K685" s="123" t="s">
        <v>4552</v>
      </c>
      <c r="L685" s="123" t="s">
        <v>2524</v>
      </c>
      <c r="M685" s="124">
        <v>1987211</v>
      </c>
      <c r="N685" s="123"/>
      <c r="O685" s="123"/>
    </row>
    <row r="686" spans="1:15" ht="16" x14ac:dyDescent="0.45">
      <c r="A686" s="123" t="s">
        <v>7739</v>
      </c>
      <c r="B686" s="123" t="s">
        <v>6385</v>
      </c>
      <c r="C686" s="123" t="s">
        <v>7740</v>
      </c>
      <c r="D686" s="123" t="s">
        <v>1246</v>
      </c>
      <c r="E686" s="123" t="s">
        <v>7765</v>
      </c>
      <c r="F686" s="123" t="s">
        <v>366</v>
      </c>
      <c r="G686" s="123" t="s">
        <v>2524</v>
      </c>
      <c r="H686" s="123" t="s">
        <v>2524</v>
      </c>
      <c r="I686" s="123" t="s">
        <v>2524</v>
      </c>
      <c r="J686" s="123" t="s">
        <v>8507</v>
      </c>
      <c r="K686" s="123" t="s">
        <v>7739</v>
      </c>
      <c r="L686" s="123" t="s">
        <v>2524</v>
      </c>
      <c r="M686" s="124">
        <v>5523029</v>
      </c>
      <c r="N686" s="123"/>
      <c r="O686" s="123"/>
    </row>
    <row r="687" spans="1:15" ht="16" x14ac:dyDescent="0.45">
      <c r="A687" s="123" t="s">
        <v>7741</v>
      </c>
      <c r="B687" s="123" t="s">
        <v>7741</v>
      </c>
      <c r="C687" s="123" t="s">
        <v>7742</v>
      </c>
      <c r="D687" s="123" t="s">
        <v>1246</v>
      </c>
      <c r="E687" s="123" t="s">
        <v>7765</v>
      </c>
      <c r="F687" s="123" t="s">
        <v>366</v>
      </c>
      <c r="G687" s="123" t="s">
        <v>2524</v>
      </c>
      <c r="H687" s="123" t="s">
        <v>2524</v>
      </c>
      <c r="I687" s="123" t="s">
        <v>2524</v>
      </c>
      <c r="J687" s="123" t="s">
        <v>8507</v>
      </c>
      <c r="K687" s="123" t="s">
        <v>7741</v>
      </c>
      <c r="L687" s="123" t="s">
        <v>2524</v>
      </c>
      <c r="M687" s="124">
        <v>6932597</v>
      </c>
      <c r="N687" s="123"/>
      <c r="O687" s="123"/>
    </row>
    <row r="688" spans="1:15" ht="16" x14ac:dyDescent="0.45">
      <c r="A688" s="123" t="s">
        <v>7743</v>
      </c>
      <c r="B688" s="123" t="s">
        <v>7744</v>
      </c>
      <c r="C688" s="123" t="s">
        <v>7745</v>
      </c>
      <c r="D688" s="123" t="s">
        <v>1246</v>
      </c>
      <c r="E688" s="123" t="s">
        <v>5543</v>
      </c>
      <c r="F688" s="123" t="s">
        <v>366</v>
      </c>
      <c r="G688" s="123" t="s">
        <v>6216</v>
      </c>
      <c r="H688" s="123" t="s">
        <v>2524</v>
      </c>
      <c r="I688" s="123" t="s">
        <v>2524</v>
      </c>
      <c r="J688" s="123" t="s">
        <v>8507</v>
      </c>
      <c r="K688" s="123" t="s">
        <v>7743</v>
      </c>
      <c r="L688" s="123" t="s">
        <v>2524</v>
      </c>
      <c r="M688" s="124">
        <v>5523038</v>
      </c>
      <c r="N688" s="123"/>
      <c r="O688" s="123"/>
    </row>
    <row r="689" spans="1:15" ht="16" x14ac:dyDescent="0.45">
      <c r="A689" s="123" t="s">
        <v>6335</v>
      </c>
      <c r="B689" s="123" t="s">
        <v>6336</v>
      </c>
      <c r="C689" s="123" t="s">
        <v>6337</v>
      </c>
      <c r="D689" s="123" t="s">
        <v>1357</v>
      </c>
      <c r="E689" s="123" t="s">
        <v>2524</v>
      </c>
      <c r="F689" s="123" t="s">
        <v>366</v>
      </c>
      <c r="G689" s="123" t="s">
        <v>2524</v>
      </c>
      <c r="H689" s="123" t="s">
        <v>2524</v>
      </c>
      <c r="I689" s="123" t="s">
        <v>2524</v>
      </c>
      <c r="J689" s="123" t="s">
        <v>8507</v>
      </c>
      <c r="K689" s="123" t="s">
        <v>6335</v>
      </c>
      <c r="L689" s="123" t="s">
        <v>2524</v>
      </c>
      <c r="M689" s="124">
        <v>4903254</v>
      </c>
      <c r="N689" s="123"/>
      <c r="O689" s="123"/>
    </row>
    <row r="690" spans="1:15" ht="16" x14ac:dyDescent="0.45">
      <c r="A690" s="123" t="s">
        <v>4553</v>
      </c>
      <c r="B690" s="123" t="s">
        <v>6338</v>
      </c>
      <c r="C690" s="123" t="s">
        <v>6339</v>
      </c>
      <c r="D690" s="123" t="s">
        <v>1357</v>
      </c>
      <c r="E690" s="123" t="s">
        <v>2524</v>
      </c>
      <c r="F690" s="123" t="s">
        <v>366</v>
      </c>
      <c r="G690" s="123" t="s">
        <v>2524</v>
      </c>
      <c r="H690" s="123" t="s">
        <v>2524</v>
      </c>
      <c r="I690" s="123" t="s">
        <v>2524</v>
      </c>
      <c r="J690" s="123" t="s">
        <v>8507</v>
      </c>
      <c r="K690" s="123" t="s">
        <v>4553</v>
      </c>
      <c r="L690" s="123" t="s">
        <v>2524</v>
      </c>
      <c r="M690" s="124">
        <v>2358378</v>
      </c>
      <c r="N690" s="123"/>
      <c r="O690" s="123"/>
    </row>
    <row r="691" spans="1:15" ht="16" x14ac:dyDescent="0.45">
      <c r="A691" s="123" t="s">
        <v>4554</v>
      </c>
      <c r="B691" s="123" t="s">
        <v>6340</v>
      </c>
      <c r="C691" s="123" t="s">
        <v>6341</v>
      </c>
      <c r="D691" s="123" t="s">
        <v>1357</v>
      </c>
      <c r="E691" s="123" t="s">
        <v>2524</v>
      </c>
      <c r="F691" s="123" t="s">
        <v>366</v>
      </c>
      <c r="G691" s="123" t="s">
        <v>2524</v>
      </c>
      <c r="H691" s="123" t="s">
        <v>2524</v>
      </c>
      <c r="I691" s="123" t="s">
        <v>2524</v>
      </c>
      <c r="J691" s="123" t="s">
        <v>8507</v>
      </c>
      <c r="K691" s="123" t="s">
        <v>4554</v>
      </c>
      <c r="L691" s="123" t="s">
        <v>2524</v>
      </c>
      <c r="M691" s="124">
        <v>2358373</v>
      </c>
      <c r="N691" s="123"/>
      <c r="O691" s="123"/>
    </row>
    <row r="692" spans="1:15" ht="16" x14ac:dyDescent="0.45">
      <c r="A692" s="123" t="s">
        <v>4555</v>
      </c>
      <c r="B692" s="123" t="s">
        <v>6342</v>
      </c>
      <c r="C692" s="123" t="s">
        <v>6343</v>
      </c>
      <c r="D692" s="123" t="s">
        <v>185</v>
      </c>
      <c r="E692" s="123" t="s">
        <v>2524</v>
      </c>
      <c r="F692" s="123" t="s">
        <v>2798</v>
      </c>
      <c r="G692" s="123" t="s">
        <v>2524</v>
      </c>
      <c r="H692" s="123" t="s">
        <v>2524</v>
      </c>
      <c r="I692" s="123" t="s">
        <v>2524</v>
      </c>
      <c r="J692" s="123" t="s">
        <v>8507</v>
      </c>
      <c r="K692" s="123" t="s">
        <v>4555</v>
      </c>
      <c r="L692" s="123" t="s">
        <v>2524</v>
      </c>
      <c r="M692" s="124">
        <v>1873514</v>
      </c>
      <c r="N692" s="123"/>
      <c r="O692" s="123"/>
    </row>
    <row r="693" spans="1:15" ht="16" x14ac:dyDescent="0.45">
      <c r="A693" s="123" t="s">
        <v>4556</v>
      </c>
      <c r="B693" s="123" t="s">
        <v>6344</v>
      </c>
      <c r="C693" s="123" t="s">
        <v>2524</v>
      </c>
      <c r="D693" s="123" t="s">
        <v>185</v>
      </c>
      <c r="E693" s="123" t="s">
        <v>2524</v>
      </c>
      <c r="F693" s="123" t="s">
        <v>366</v>
      </c>
      <c r="G693" s="123" t="s">
        <v>2524</v>
      </c>
      <c r="H693" s="123" t="s">
        <v>2524</v>
      </c>
      <c r="I693" s="123" t="s">
        <v>2524</v>
      </c>
      <c r="J693" s="123" t="s">
        <v>2524</v>
      </c>
      <c r="K693" s="123" t="s">
        <v>4556</v>
      </c>
      <c r="L693" s="123" t="s">
        <v>2524</v>
      </c>
      <c r="M693" s="124">
        <v>54942</v>
      </c>
      <c r="N693" s="123"/>
      <c r="O693" s="123"/>
    </row>
    <row r="694" spans="1:15" ht="16" x14ac:dyDescent="0.45">
      <c r="A694" s="123" t="s">
        <v>4557</v>
      </c>
      <c r="B694" s="123" t="s">
        <v>6345</v>
      </c>
      <c r="C694" s="123" t="s">
        <v>6346</v>
      </c>
      <c r="D694" s="123" t="s">
        <v>1357</v>
      </c>
      <c r="E694" s="123" t="s">
        <v>2524</v>
      </c>
      <c r="F694" s="123" t="s">
        <v>366</v>
      </c>
      <c r="G694" s="123" t="s">
        <v>2524</v>
      </c>
      <c r="H694" s="123" t="s">
        <v>2524</v>
      </c>
      <c r="I694" s="123" t="s">
        <v>2524</v>
      </c>
      <c r="J694" s="123" t="s">
        <v>8507</v>
      </c>
      <c r="K694" s="123" t="s">
        <v>4557</v>
      </c>
      <c r="L694" s="123" t="s">
        <v>2524</v>
      </c>
      <c r="M694" s="124">
        <v>2358424</v>
      </c>
      <c r="N694" s="123"/>
      <c r="O694" s="123"/>
    </row>
    <row r="695" spans="1:15" ht="16" x14ac:dyDescent="0.45">
      <c r="A695" s="123" t="s">
        <v>4558</v>
      </c>
      <c r="B695" s="123" t="s">
        <v>4558</v>
      </c>
      <c r="C695" s="123" t="s">
        <v>6347</v>
      </c>
      <c r="D695" s="123" t="s">
        <v>185</v>
      </c>
      <c r="E695" s="123" t="s">
        <v>2524</v>
      </c>
      <c r="F695" s="123" t="s">
        <v>2798</v>
      </c>
      <c r="G695" s="123" t="s">
        <v>2524</v>
      </c>
      <c r="H695" s="123" t="s">
        <v>2524</v>
      </c>
      <c r="I695" s="123" t="s">
        <v>2524</v>
      </c>
      <c r="J695" s="123" t="s">
        <v>8507</v>
      </c>
      <c r="K695" s="123" t="s">
        <v>4558</v>
      </c>
      <c r="L695" s="123" t="s">
        <v>2524</v>
      </c>
      <c r="M695" s="124">
        <v>1873628</v>
      </c>
      <c r="N695" s="123"/>
      <c r="O695" s="123"/>
    </row>
    <row r="696" spans="1:15" ht="16" x14ac:dyDescent="0.45">
      <c r="A696" s="123" t="s">
        <v>4559</v>
      </c>
      <c r="B696" s="123" t="s">
        <v>6348</v>
      </c>
      <c r="C696" s="123" t="s">
        <v>6349</v>
      </c>
      <c r="D696" s="123" t="s">
        <v>1357</v>
      </c>
      <c r="E696" s="123" t="s">
        <v>2524</v>
      </c>
      <c r="F696" s="123" t="s">
        <v>366</v>
      </c>
      <c r="G696" s="123" t="s">
        <v>2524</v>
      </c>
      <c r="H696" s="123" t="s">
        <v>2524</v>
      </c>
      <c r="I696" s="123" t="s">
        <v>2524</v>
      </c>
      <c r="J696" s="123" t="s">
        <v>8507</v>
      </c>
      <c r="K696" s="123" t="s">
        <v>4559</v>
      </c>
      <c r="L696" s="123" t="s">
        <v>2524</v>
      </c>
      <c r="M696" s="124">
        <v>1873728</v>
      </c>
      <c r="N696" s="123"/>
      <c r="O696" s="123"/>
    </row>
    <row r="697" spans="1:15" ht="16" x14ac:dyDescent="0.45">
      <c r="A697" s="123" t="s">
        <v>4560</v>
      </c>
      <c r="B697" s="123" t="s">
        <v>6350</v>
      </c>
      <c r="C697" s="123" t="s">
        <v>6351</v>
      </c>
      <c r="D697" s="123" t="s">
        <v>1357</v>
      </c>
      <c r="E697" s="123" t="s">
        <v>2524</v>
      </c>
      <c r="F697" s="123" t="s">
        <v>366</v>
      </c>
      <c r="G697" s="123" t="s">
        <v>2524</v>
      </c>
      <c r="H697" s="123" t="s">
        <v>2524</v>
      </c>
      <c r="I697" s="123" t="s">
        <v>2524</v>
      </c>
      <c r="J697" s="123" t="s">
        <v>8507</v>
      </c>
      <c r="K697" s="123" t="s">
        <v>4560</v>
      </c>
      <c r="L697" s="123" t="s">
        <v>2524</v>
      </c>
      <c r="M697" s="124">
        <v>1873637</v>
      </c>
      <c r="N697" s="123"/>
      <c r="O697" s="123"/>
    </row>
    <row r="698" spans="1:15" ht="16" x14ac:dyDescent="0.45">
      <c r="A698" s="123" t="s">
        <v>4561</v>
      </c>
      <c r="B698" s="123" t="s">
        <v>6352</v>
      </c>
      <c r="C698" s="123" t="s">
        <v>6353</v>
      </c>
      <c r="D698" s="123" t="s">
        <v>1357</v>
      </c>
      <c r="E698" s="123" t="s">
        <v>2524</v>
      </c>
      <c r="F698" s="123" t="s">
        <v>366</v>
      </c>
      <c r="G698" s="123" t="s">
        <v>2524</v>
      </c>
      <c r="H698" s="123" t="s">
        <v>2524</v>
      </c>
      <c r="I698" s="123" t="s">
        <v>2524</v>
      </c>
      <c r="J698" s="123" t="s">
        <v>8507</v>
      </c>
      <c r="K698" s="123" t="s">
        <v>4561</v>
      </c>
      <c r="L698" s="123" t="s">
        <v>2524</v>
      </c>
      <c r="M698" s="124">
        <v>1873724</v>
      </c>
      <c r="N698" s="123"/>
      <c r="O698" s="123"/>
    </row>
    <row r="699" spans="1:15" ht="16" x14ac:dyDescent="0.45">
      <c r="A699" s="123" t="s">
        <v>4562</v>
      </c>
      <c r="B699" s="123" t="s">
        <v>4562</v>
      </c>
      <c r="C699" s="123" t="s">
        <v>6354</v>
      </c>
      <c r="D699" s="123" t="s">
        <v>1357</v>
      </c>
      <c r="E699" s="123" t="s">
        <v>2524</v>
      </c>
      <c r="F699" s="123" t="s">
        <v>366</v>
      </c>
      <c r="G699" s="123" t="s">
        <v>2524</v>
      </c>
      <c r="H699" s="123" t="s">
        <v>2524</v>
      </c>
      <c r="I699" s="123" t="s">
        <v>2524</v>
      </c>
      <c r="J699" s="123" t="s">
        <v>8507</v>
      </c>
      <c r="K699" s="123" t="s">
        <v>4562</v>
      </c>
      <c r="L699" s="123" t="s">
        <v>2524</v>
      </c>
      <c r="M699" s="124">
        <v>1873642</v>
      </c>
      <c r="N699" s="123"/>
      <c r="O699" s="123"/>
    </row>
    <row r="700" spans="1:15" ht="16" x14ac:dyDescent="0.45">
      <c r="A700" s="123" t="s">
        <v>4563</v>
      </c>
      <c r="B700" s="123" t="s">
        <v>4563</v>
      </c>
      <c r="C700" s="123" t="s">
        <v>6355</v>
      </c>
      <c r="D700" s="123" t="s">
        <v>1357</v>
      </c>
      <c r="E700" s="123" t="s">
        <v>2524</v>
      </c>
      <c r="F700" s="123" t="s">
        <v>366</v>
      </c>
      <c r="G700" s="123" t="s">
        <v>2524</v>
      </c>
      <c r="H700" s="123" t="s">
        <v>2524</v>
      </c>
      <c r="I700" s="123" t="s">
        <v>2524</v>
      </c>
      <c r="J700" s="123" t="s">
        <v>8507</v>
      </c>
      <c r="K700" s="123" t="s">
        <v>4563</v>
      </c>
      <c r="L700" s="123" t="s">
        <v>2524</v>
      </c>
      <c r="M700" s="124">
        <v>1873647</v>
      </c>
      <c r="N700" s="123"/>
      <c r="O700" s="123"/>
    </row>
    <row r="701" spans="1:15" ht="16" x14ac:dyDescent="0.45">
      <c r="A701" s="123" t="s">
        <v>4564</v>
      </c>
      <c r="B701" s="123" t="s">
        <v>4564</v>
      </c>
      <c r="C701" s="123" t="s">
        <v>6356</v>
      </c>
      <c r="D701" s="123" t="s">
        <v>1357</v>
      </c>
      <c r="E701" s="123" t="s">
        <v>2524</v>
      </c>
      <c r="F701" s="123" t="s">
        <v>366</v>
      </c>
      <c r="G701" s="123" t="s">
        <v>2524</v>
      </c>
      <c r="H701" s="123" t="s">
        <v>2524</v>
      </c>
      <c r="I701" s="123" t="s">
        <v>2524</v>
      </c>
      <c r="J701" s="123" t="s">
        <v>8507</v>
      </c>
      <c r="K701" s="123" t="s">
        <v>4564</v>
      </c>
      <c r="L701" s="123" t="s">
        <v>2524</v>
      </c>
      <c r="M701" s="124">
        <v>1873651</v>
      </c>
      <c r="N701" s="123"/>
      <c r="O701" s="123"/>
    </row>
    <row r="702" spans="1:15" ht="16" x14ac:dyDescent="0.45">
      <c r="A702" s="123" t="s">
        <v>4565</v>
      </c>
      <c r="B702" s="123" t="s">
        <v>4565</v>
      </c>
      <c r="C702" s="123" t="s">
        <v>6357</v>
      </c>
      <c r="D702" s="123" t="s">
        <v>1357</v>
      </c>
      <c r="E702" s="123" t="s">
        <v>2524</v>
      </c>
      <c r="F702" s="123" t="s">
        <v>366</v>
      </c>
      <c r="G702" s="123" t="s">
        <v>2524</v>
      </c>
      <c r="H702" s="123" t="s">
        <v>2524</v>
      </c>
      <c r="I702" s="123" t="s">
        <v>2524</v>
      </c>
      <c r="J702" s="123" t="s">
        <v>8507</v>
      </c>
      <c r="K702" s="123" t="s">
        <v>4565</v>
      </c>
      <c r="L702" s="123" t="s">
        <v>2524</v>
      </c>
      <c r="M702" s="124">
        <v>1873656</v>
      </c>
      <c r="N702" s="123"/>
      <c r="O702" s="123"/>
    </row>
    <row r="703" spans="1:15" ht="16" x14ac:dyDescent="0.45">
      <c r="A703" s="123" t="s">
        <v>4566</v>
      </c>
      <c r="B703" s="123" t="s">
        <v>6358</v>
      </c>
      <c r="C703" s="123" t="s">
        <v>6359</v>
      </c>
      <c r="D703" s="123" t="s">
        <v>185</v>
      </c>
      <c r="E703" s="123" t="s">
        <v>2524</v>
      </c>
      <c r="F703" s="123" t="s">
        <v>2798</v>
      </c>
      <c r="G703" s="123" t="s">
        <v>2524</v>
      </c>
      <c r="H703" s="123" t="s">
        <v>2524</v>
      </c>
      <c r="I703" s="123" t="s">
        <v>2524</v>
      </c>
      <c r="J703" s="123" t="s">
        <v>8507</v>
      </c>
      <c r="K703" s="123" t="s">
        <v>4566</v>
      </c>
      <c r="L703" s="123" t="s">
        <v>2524</v>
      </c>
      <c r="M703" s="124">
        <v>1873715</v>
      </c>
      <c r="N703" s="123"/>
      <c r="O703" s="123"/>
    </row>
    <row r="704" spans="1:15" ht="16" x14ac:dyDescent="0.45">
      <c r="A704" s="123" t="s">
        <v>4567</v>
      </c>
      <c r="B704" s="123" t="s">
        <v>6360</v>
      </c>
      <c r="C704" s="123" t="s">
        <v>6361</v>
      </c>
      <c r="D704" s="123" t="s">
        <v>1357</v>
      </c>
      <c r="E704" s="123" t="s">
        <v>2524</v>
      </c>
      <c r="F704" s="123" t="s">
        <v>366</v>
      </c>
      <c r="G704" s="123" t="s">
        <v>2524</v>
      </c>
      <c r="H704" s="123" t="s">
        <v>2524</v>
      </c>
      <c r="I704" s="123" t="s">
        <v>2524</v>
      </c>
      <c r="J704" s="123" t="s">
        <v>8507</v>
      </c>
      <c r="K704" s="123" t="s">
        <v>4567</v>
      </c>
      <c r="L704" s="123" t="s">
        <v>2524</v>
      </c>
      <c r="M704" s="124">
        <v>1873710</v>
      </c>
      <c r="N704" s="123"/>
      <c r="O704" s="123"/>
    </row>
    <row r="705" spans="1:15" ht="16" x14ac:dyDescent="0.45">
      <c r="A705" s="123" t="s">
        <v>4568</v>
      </c>
      <c r="B705" s="123" t="s">
        <v>4568</v>
      </c>
      <c r="C705" s="123" t="s">
        <v>6362</v>
      </c>
      <c r="D705" s="123" t="s">
        <v>185</v>
      </c>
      <c r="E705" s="123" t="s">
        <v>2524</v>
      </c>
      <c r="F705" s="123" t="s">
        <v>2798</v>
      </c>
      <c r="G705" s="123" t="s">
        <v>2524</v>
      </c>
      <c r="H705" s="123" t="s">
        <v>2524</v>
      </c>
      <c r="I705" s="123" t="s">
        <v>2524</v>
      </c>
      <c r="J705" s="123" t="s">
        <v>8507</v>
      </c>
      <c r="K705" s="123" t="s">
        <v>4568</v>
      </c>
      <c r="L705" s="123" t="s">
        <v>2524</v>
      </c>
      <c r="M705" s="124">
        <v>1873661</v>
      </c>
      <c r="N705" s="123"/>
      <c r="O705" s="123"/>
    </row>
    <row r="706" spans="1:15" ht="16" x14ac:dyDescent="0.45">
      <c r="A706" s="123" t="s">
        <v>4569</v>
      </c>
      <c r="B706" s="123" t="s">
        <v>4569</v>
      </c>
      <c r="C706" s="123" t="s">
        <v>6363</v>
      </c>
      <c r="D706" s="123" t="s">
        <v>185</v>
      </c>
      <c r="E706" s="123" t="s">
        <v>2524</v>
      </c>
      <c r="F706" s="123" t="s">
        <v>2798</v>
      </c>
      <c r="G706" s="123" t="s">
        <v>2524</v>
      </c>
      <c r="H706" s="123" t="s">
        <v>2524</v>
      </c>
      <c r="I706" s="123" t="s">
        <v>2524</v>
      </c>
      <c r="J706" s="123" t="s">
        <v>8507</v>
      </c>
      <c r="K706" s="123" t="s">
        <v>4569</v>
      </c>
      <c r="L706" s="123" t="s">
        <v>2524</v>
      </c>
      <c r="M706" s="124">
        <v>1873689</v>
      </c>
      <c r="N706" s="123"/>
      <c r="O706" s="123"/>
    </row>
    <row r="707" spans="1:15" ht="16" x14ac:dyDescent="0.45">
      <c r="A707" s="123" t="s">
        <v>7746</v>
      </c>
      <c r="B707" s="123" t="s">
        <v>7747</v>
      </c>
      <c r="C707" s="123" t="s">
        <v>7748</v>
      </c>
      <c r="D707" s="123" t="s">
        <v>1246</v>
      </c>
      <c r="E707" s="123" t="s">
        <v>5540</v>
      </c>
      <c r="F707" s="123" t="s">
        <v>366</v>
      </c>
      <c r="G707" s="123" t="s">
        <v>6094</v>
      </c>
      <c r="H707" s="123" t="s">
        <v>2524</v>
      </c>
      <c r="I707" s="123" t="s">
        <v>2524</v>
      </c>
      <c r="J707" s="123" t="s">
        <v>8507</v>
      </c>
      <c r="K707" s="123" t="s">
        <v>7746</v>
      </c>
      <c r="L707" s="123" t="s">
        <v>2524</v>
      </c>
      <c r="M707" s="124">
        <v>6932543</v>
      </c>
      <c r="N707" s="123"/>
      <c r="O707" s="123"/>
    </row>
    <row r="708" spans="1:15" ht="16" x14ac:dyDescent="0.45">
      <c r="A708" s="123" t="s">
        <v>7749</v>
      </c>
      <c r="B708" s="123" t="s">
        <v>7750</v>
      </c>
      <c r="C708" s="123" t="s">
        <v>7751</v>
      </c>
      <c r="D708" s="123" t="s">
        <v>1246</v>
      </c>
      <c r="E708" s="123" t="s">
        <v>5540</v>
      </c>
      <c r="F708" s="123" t="s">
        <v>366</v>
      </c>
      <c r="G708" s="123" t="s">
        <v>2524</v>
      </c>
      <c r="H708" s="123" t="s">
        <v>2524</v>
      </c>
      <c r="I708" s="123" t="s">
        <v>2524</v>
      </c>
      <c r="J708" s="123" t="s">
        <v>8507</v>
      </c>
      <c r="K708" s="123" t="s">
        <v>7749</v>
      </c>
      <c r="L708" s="123" t="s">
        <v>2524</v>
      </c>
      <c r="M708" s="124">
        <v>6932514</v>
      </c>
      <c r="N708" s="123"/>
      <c r="O708" s="123"/>
    </row>
    <row r="709" spans="1:15" ht="16" x14ac:dyDescent="0.45">
      <c r="A709" s="123" t="s">
        <v>7752</v>
      </c>
      <c r="B709" s="123" t="s">
        <v>7753</v>
      </c>
      <c r="C709" s="123" t="s">
        <v>7737</v>
      </c>
      <c r="D709" s="123" t="s">
        <v>1246</v>
      </c>
      <c r="E709" s="123" t="s">
        <v>5543</v>
      </c>
      <c r="F709" s="123" t="s">
        <v>366</v>
      </c>
      <c r="G709" s="123" t="s">
        <v>6094</v>
      </c>
      <c r="H709" s="123" t="s">
        <v>2524</v>
      </c>
      <c r="I709" s="123" t="s">
        <v>2524</v>
      </c>
      <c r="J709" s="123" t="s">
        <v>8507</v>
      </c>
      <c r="K709" s="123" t="s">
        <v>7752</v>
      </c>
      <c r="L709" s="123" t="s">
        <v>2524</v>
      </c>
      <c r="M709" s="124">
        <v>6932569</v>
      </c>
      <c r="N709" s="123"/>
      <c r="O709" s="123"/>
    </row>
    <row r="710" spans="1:15" ht="16" x14ac:dyDescent="0.45">
      <c r="A710" s="123" t="s">
        <v>7754</v>
      </c>
      <c r="B710" s="123" t="s">
        <v>7755</v>
      </c>
      <c r="C710" s="123" t="s">
        <v>7737</v>
      </c>
      <c r="D710" s="123" t="s">
        <v>1246</v>
      </c>
      <c r="E710" s="123" t="s">
        <v>5543</v>
      </c>
      <c r="F710" s="123" t="s">
        <v>366</v>
      </c>
      <c r="G710" s="123" t="s">
        <v>2524</v>
      </c>
      <c r="H710" s="123" t="s">
        <v>2524</v>
      </c>
      <c r="I710" s="123" t="s">
        <v>2524</v>
      </c>
      <c r="J710" s="123" t="s">
        <v>8507</v>
      </c>
      <c r="K710" s="123" t="s">
        <v>7754</v>
      </c>
      <c r="L710" s="123" t="s">
        <v>2524</v>
      </c>
      <c r="M710" s="124">
        <v>6932534</v>
      </c>
      <c r="N710" s="123"/>
      <c r="O710" s="123"/>
    </row>
    <row r="711" spans="1:15" ht="16" x14ac:dyDescent="0.45">
      <c r="A711" s="123" t="s">
        <v>4570</v>
      </c>
      <c r="B711" s="123" t="s">
        <v>2524</v>
      </c>
      <c r="C711" s="123" t="s">
        <v>6364</v>
      </c>
      <c r="D711" s="123" t="s">
        <v>1246</v>
      </c>
      <c r="E711" s="123" t="s">
        <v>6365</v>
      </c>
      <c r="F711" s="123" t="s">
        <v>366</v>
      </c>
      <c r="G711" s="123" t="s">
        <v>2524</v>
      </c>
      <c r="H711" s="123" t="s">
        <v>2524</v>
      </c>
      <c r="I711" s="123" t="s">
        <v>2524</v>
      </c>
      <c r="J711" s="123" t="s">
        <v>8507</v>
      </c>
      <c r="K711" s="123" t="s">
        <v>4570</v>
      </c>
      <c r="L711" s="123" t="s">
        <v>2524</v>
      </c>
      <c r="M711" s="124">
        <v>39702</v>
      </c>
      <c r="N711" s="123"/>
      <c r="O711" s="123"/>
    </row>
    <row r="712" spans="1:15" ht="16" x14ac:dyDescent="0.45">
      <c r="A712" s="123" t="s">
        <v>4571</v>
      </c>
      <c r="B712" s="123" t="s">
        <v>6366</v>
      </c>
      <c r="C712" s="123" t="s">
        <v>6367</v>
      </c>
      <c r="D712" s="123" t="s">
        <v>1246</v>
      </c>
      <c r="E712" s="123"/>
      <c r="F712" s="123" t="s">
        <v>366</v>
      </c>
      <c r="G712" s="123" t="s">
        <v>2524</v>
      </c>
      <c r="H712" s="123" t="s">
        <v>2524</v>
      </c>
      <c r="I712" s="123" t="s">
        <v>2524</v>
      </c>
      <c r="J712" s="123" t="s">
        <v>8507</v>
      </c>
      <c r="K712" s="123" t="s">
        <v>4571</v>
      </c>
      <c r="L712" s="123" t="s">
        <v>2524</v>
      </c>
      <c r="M712" s="124">
        <v>2358222</v>
      </c>
      <c r="N712" s="123"/>
      <c r="O712" s="123"/>
    </row>
    <row r="713" spans="1:15" ht="16" x14ac:dyDescent="0.45">
      <c r="A713" s="123" t="s">
        <v>6368</v>
      </c>
      <c r="B713" s="123" t="s">
        <v>7756</v>
      </c>
      <c r="C713" s="123" t="s">
        <v>6369</v>
      </c>
      <c r="D713" s="123" t="s">
        <v>1246</v>
      </c>
      <c r="E713" s="123" t="s">
        <v>5543</v>
      </c>
      <c r="F713" s="123" t="s">
        <v>366</v>
      </c>
      <c r="G713" s="123" t="s">
        <v>2524</v>
      </c>
      <c r="H713" s="123" t="s">
        <v>2524</v>
      </c>
      <c r="I713" s="123" t="s">
        <v>2524</v>
      </c>
      <c r="J713" s="123" t="s">
        <v>8507</v>
      </c>
      <c r="K713" s="123" t="s">
        <v>6368</v>
      </c>
      <c r="L713" s="123" t="s">
        <v>2524</v>
      </c>
      <c r="M713" s="124">
        <v>4704091</v>
      </c>
      <c r="N713" s="123"/>
      <c r="O713" s="123"/>
    </row>
    <row r="714" spans="1:15" ht="16" x14ac:dyDescent="0.45">
      <c r="A714" s="123" t="s">
        <v>4572</v>
      </c>
      <c r="B714" s="123" t="s">
        <v>6370</v>
      </c>
      <c r="C714" s="123" t="s">
        <v>8874</v>
      </c>
      <c r="D714" s="123" t="s">
        <v>1246</v>
      </c>
      <c r="E714" s="123" t="s">
        <v>5543</v>
      </c>
      <c r="F714" s="123" t="s">
        <v>2798</v>
      </c>
      <c r="G714" s="123" t="s">
        <v>2524</v>
      </c>
      <c r="H714" s="123" t="s">
        <v>2524</v>
      </c>
      <c r="I714" s="123" t="s">
        <v>2524</v>
      </c>
      <c r="J714" s="123" t="s">
        <v>8507</v>
      </c>
      <c r="K714" s="123" t="s">
        <v>4572</v>
      </c>
      <c r="L714" s="123" t="s">
        <v>2524</v>
      </c>
      <c r="M714" s="124">
        <v>1987160</v>
      </c>
      <c r="N714" s="123"/>
      <c r="O714" s="123"/>
    </row>
    <row r="715" spans="1:15" ht="16" x14ac:dyDescent="0.45">
      <c r="A715" s="123" t="s">
        <v>4573</v>
      </c>
      <c r="B715" s="123" t="s">
        <v>6371</v>
      </c>
      <c r="C715" s="123" t="s">
        <v>6372</v>
      </c>
      <c r="D715" s="123" t="s">
        <v>185</v>
      </c>
      <c r="E715" s="123" t="s">
        <v>2524</v>
      </c>
      <c r="F715" s="123" t="s">
        <v>366</v>
      </c>
      <c r="G715" s="123" t="s">
        <v>2524</v>
      </c>
      <c r="H715" s="123" t="s">
        <v>2524</v>
      </c>
      <c r="I715" s="123" t="s">
        <v>2524</v>
      </c>
      <c r="J715" s="123" t="s">
        <v>8507</v>
      </c>
      <c r="K715" s="123" t="s">
        <v>4573</v>
      </c>
      <c r="L715" s="123" t="s">
        <v>2524</v>
      </c>
      <c r="M715" s="124">
        <v>37402</v>
      </c>
      <c r="N715" s="123"/>
      <c r="O715" s="123"/>
    </row>
    <row r="716" spans="1:15" ht="16" x14ac:dyDescent="0.45">
      <c r="A716" s="123" t="s">
        <v>4574</v>
      </c>
      <c r="B716" s="123" t="s">
        <v>6373</v>
      </c>
      <c r="C716" s="123" t="s">
        <v>6374</v>
      </c>
      <c r="D716" s="123" t="s">
        <v>1357</v>
      </c>
      <c r="E716" s="123" t="s">
        <v>2524</v>
      </c>
      <c r="F716" s="123" t="s">
        <v>366</v>
      </c>
      <c r="G716" s="123" t="s">
        <v>2524</v>
      </c>
      <c r="H716" s="123" t="s">
        <v>2524</v>
      </c>
      <c r="I716" s="123" t="s">
        <v>2524</v>
      </c>
      <c r="J716" s="123" t="s">
        <v>8507</v>
      </c>
      <c r="K716" s="123" t="s">
        <v>4574</v>
      </c>
      <c r="L716" s="123" t="s">
        <v>2524</v>
      </c>
      <c r="M716" s="124">
        <v>2358485</v>
      </c>
      <c r="N716" s="123"/>
      <c r="O716" s="123"/>
    </row>
    <row r="717" spans="1:15" ht="16" x14ac:dyDescent="0.45">
      <c r="A717" s="123" t="s">
        <v>4575</v>
      </c>
      <c r="B717" s="123" t="s">
        <v>6375</v>
      </c>
      <c r="C717" s="123" t="s">
        <v>6375</v>
      </c>
      <c r="D717" s="123" t="s">
        <v>185</v>
      </c>
      <c r="E717" s="123" t="s">
        <v>2524</v>
      </c>
      <c r="F717" s="123" t="s">
        <v>2798</v>
      </c>
      <c r="G717" s="123" t="s">
        <v>2524</v>
      </c>
      <c r="H717" s="123" t="s">
        <v>2524</v>
      </c>
      <c r="I717" s="123" t="s">
        <v>2524</v>
      </c>
      <c r="J717" s="123" t="s">
        <v>8507</v>
      </c>
      <c r="K717" s="123" t="s">
        <v>4575</v>
      </c>
      <c r="L717" s="123" t="s">
        <v>2524</v>
      </c>
      <c r="M717" s="124">
        <v>1873605</v>
      </c>
      <c r="N717" s="123"/>
      <c r="O717" s="123"/>
    </row>
    <row r="718" spans="1:15" ht="16" x14ac:dyDescent="0.45">
      <c r="A718" s="123" t="s">
        <v>4576</v>
      </c>
      <c r="B718" s="123" t="s">
        <v>6376</v>
      </c>
      <c r="C718" s="123" t="s">
        <v>6377</v>
      </c>
      <c r="D718" s="123" t="s">
        <v>185</v>
      </c>
      <c r="E718" s="123" t="s">
        <v>2524</v>
      </c>
      <c r="F718" s="123" t="s">
        <v>2798</v>
      </c>
      <c r="G718" s="123" t="s">
        <v>6378</v>
      </c>
      <c r="H718" s="123" t="s">
        <v>2524</v>
      </c>
      <c r="I718" s="123" t="s">
        <v>2524</v>
      </c>
      <c r="J718" s="123" t="s">
        <v>8507</v>
      </c>
      <c r="K718" s="123" t="s">
        <v>4576</v>
      </c>
      <c r="L718" s="123" t="s">
        <v>8853</v>
      </c>
      <c r="M718" s="124">
        <v>36113</v>
      </c>
      <c r="N718" s="123"/>
      <c r="O718" s="123"/>
    </row>
    <row r="719" spans="1:15" ht="16" x14ac:dyDescent="0.45">
      <c r="A719" s="123" t="s">
        <v>4577</v>
      </c>
      <c r="B719" s="123" t="s">
        <v>6379</v>
      </c>
      <c r="C719" s="123" t="s">
        <v>6380</v>
      </c>
      <c r="D719" s="123" t="s">
        <v>185</v>
      </c>
      <c r="E719" s="123" t="s">
        <v>2524</v>
      </c>
      <c r="F719" s="123" t="s">
        <v>366</v>
      </c>
      <c r="G719" s="123" t="s">
        <v>6381</v>
      </c>
      <c r="H719" s="123" t="s">
        <v>2524</v>
      </c>
      <c r="I719" s="123" t="s">
        <v>2524</v>
      </c>
      <c r="J719" s="123" t="s">
        <v>8507</v>
      </c>
      <c r="K719" s="123" t="s">
        <v>4577</v>
      </c>
      <c r="L719" s="123" t="s">
        <v>8853</v>
      </c>
      <c r="M719" s="124">
        <v>37860</v>
      </c>
      <c r="N719" s="123"/>
      <c r="O719" s="123"/>
    </row>
    <row r="720" spans="1:15" ht="16" x14ac:dyDescent="0.45">
      <c r="A720" s="123" t="s">
        <v>4578</v>
      </c>
      <c r="B720" s="123" t="s">
        <v>6382</v>
      </c>
      <c r="C720" s="123" t="s">
        <v>2524</v>
      </c>
      <c r="D720" s="123" t="s">
        <v>1246</v>
      </c>
      <c r="E720" s="123"/>
      <c r="F720" s="123" t="s">
        <v>366</v>
      </c>
      <c r="G720" s="123" t="s">
        <v>2524</v>
      </c>
      <c r="H720" s="123" t="s">
        <v>2524</v>
      </c>
      <c r="I720" s="123" t="s">
        <v>2524</v>
      </c>
      <c r="J720" s="123" t="s">
        <v>8507</v>
      </c>
      <c r="K720" s="123" t="s">
        <v>4578</v>
      </c>
      <c r="L720" s="123" t="s">
        <v>2524</v>
      </c>
      <c r="M720" s="124">
        <v>60806</v>
      </c>
      <c r="N720" s="123"/>
      <c r="O720" s="123"/>
    </row>
    <row r="721" spans="1:15" ht="16" x14ac:dyDescent="0.45">
      <c r="A721" s="123" t="s">
        <v>4579</v>
      </c>
      <c r="B721" s="123" t="s">
        <v>7757</v>
      </c>
      <c r="C721" s="123" t="s">
        <v>7758</v>
      </c>
      <c r="D721" s="123" t="s">
        <v>1246</v>
      </c>
      <c r="E721" s="123" t="s">
        <v>7765</v>
      </c>
      <c r="F721" s="123" t="s">
        <v>366</v>
      </c>
      <c r="G721" s="123" t="s">
        <v>2524</v>
      </c>
      <c r="H721" s="123" t="s">
        <v>2524</v>
      </c>
      <c r="I721" s="123" t="s">
        <v>2524</v>
      </c>
      <c r="J721" s="123" t="s">
        <v>8507</v>
      </c>
      <c r="K721" s="123" t="s">
        <v>4579</v>
      </c>
      <c r="L721" s="123" t="s">
        <v>2524</v>
      </c>
      <c r="M721" s="124">
        <v>36292</v>
      </c>
      <c r="N721" s="123"/>
      <c r="O721" s="123"/>
    </row>
    <row r="722" spans="1:15" ht="16" x14ac:dyDescent="0.45">
      <c r="A722" s="123" t="s">
        <v>4580</v>
      </c>
      <c r="B722" s="123" t="s">
        <v>7759</v>
      </c>
      <c r="C722" s="123" t="s">
        <v>7758</v>
      </c>
      <c r="D722" s="123" t="s">
        <v>1246</v>
      </c>
      <c r="E722" s="123" t="s">
        <v>7765</v>
      </c>
      <c r="F722" s="123" t="s">
        <v>366</v>
      </c>
      <c r="G722" s="123" t="s">
        <v>2524</v>
      </c>
      <c r="H722" s="123" t="s">
        <v>2524</v>
      </c>
      <c r="I722" s="123" t="s">
        <v>2524</v>
      </c>
      <c r="J722" s="123" t="s">
        <v>8507</v>
      </c>
      <c r="K722" s="123" t="s">
        <v>4580</v>
      </c>
      <c r="L722" s="123" t="s">
        <v>2524</v>
      </c>
      <c r="M722" s="124">
        <v>36231</v>
      </c>
      <c r="N722" s="123"/>
      <c r="O722" s="123"/>
    </row>
    <row r="723" spans="1:15" ht="16" x14ac:dyDescent="0.45">
      <c r="A723" s="123" t="s">
        <v>6383</v>
      </c>
      <c r="B723" s="123" t="s">
        <v>7760</v>
      </c>
      <c r="C723" s="123" t="s">
        <v>7761</v>
      </c>
      <c r="D723" s="123" t="s">
        <v>1246</v>
      </c>
      <c r="E723" s="123" t="s">
        <v>7765</v>
      </c>
      <c r="F723" s="123" t="s">
        <v>366</v>
      </c>
      <c r="G723" s="123" t="s">
        <v>2524</v>
      </c>
      <c r="H723" s="123" t="s">
        <v>2524</v>
      </c>
      <c r="I723" s="123" t="s">
        <v>2524</v>
      </c>
      <c r="J723" s="123" t="s">
        <v>8507</v>
      </c>
      <c r="K723" s="123" t="s">
        <v>6383</v>
      </c>
      <c r="L723" s="123" t="s">
        <v>2524</v>
      </c>
      <c r="M723" s="124">
        <v>4687419</v>
      </c>
      <c r="N723" s="123"/>
      <c r="O723" s="123"/>
    </row>
    <row r="724" spans="1:15" ht="16" x14ac:dyDescent="0.45">
      <c r="A724" s="123" t="s">
        <v>6384</v>
      </c>
      <c r="B724" s="123" t="s">
        <v>7762</v>
      </c>
      <c r="C724" s="123" t="s">
        <v>7740</v>
      </c>
      <c r="D724" s="123" t="s">
        <v>1246</v>
      </c>
      <c r="E724" s="123" t="s">
        <v>7765</v>
      </c>
      <c r="F724" s="123" t="s">
        <v>366</v>
      </c>
      <c r="G724" s="123" t="s">
        <v>2524</v>
      </c>
      <c r="H724" s="123" t="s">
        <v>2524</v>
      </c>
      <c r="I724" s="123" t="s">
        <v>2524</v>
      </c>
      <c r="J724" s="123" t="s">
        <v>8507</v>
      </c>
      <c r="K724" s="123" t="s">
        <v>6384</v>
      </c>
      <c r="L724" s="123" t="s">
        <v>2524</v>
      </c>
      <c r="M724" s="124">
        <v>4687435</v>
      </c>
      <c r="N724" s="123"/>
      <c r="O724" s="123"/>
    </row>
    <row r="725" spans="1:15" ht="16" x14ac:dyDescent="0.45">
      <c r="A725" s="123" t="s">
        <v>7763</v>
      </c>
      <c r="B725" s="123" t="s">
        <v>7764</v>
      </c>
      <c r="C725" s="123" t="s">
        <v>7742</v>
      </c>
      <c r="D725" s="123" t="s">
        <v>1246</v>
      </c>
      <c r="E725" s="123" t="s">
        <v>7765</v>
      </c>
      <c r="F725" s="123" t="s">
        <v>366</v>
      </c>
      <c r="G725" s="123" t="s">
        <v>2524</v>
      </c>
      <c r="H725" s="123" t="s">
        <v>2524</v>
      </c>
      <c r="I725" s="123" t="s">
        <v>2524</v>
      </c>
      <c r="J725" s="123" t="s">
        <v>8507</v>
      </c>
      <c r="K725" s="123" t="s">
        <v>7763</v>
      </c>
      <c r="L725" s="123" t="s">
        <v>2524</v>
      </c>
      <c r="M725" s="124">
        <v>6932519</v>
      </c>
      <c r="N725" s="123"/>
      <c r="O725" s="123"/>
    </row>
    <row r="726" spans="1:15" ht="16" x14ac:dyDescent="0.45">
      <c r="A726" s="123" t="s">
        <v>7766</v>
      </c>
      <c r="B726" s="123" t="s">
        <v>7767</v>
      </c>
      <c r="C726" s="123" t="s">
        <v>7742</v>
      </c>
      <c r="D726" s="123" t="s">
        <v>1246</v>
      </c>
      <c r="E726" s="123" t="s">
        <v>7765</v>
      </c>
      <c r="F726" s="123" t="s">
        <v>366</v>
      </c>
      <c r="G726" s="123" t="s">
        <v>2524</v>
      </c>
      <c r="H726" s="123" t="s">
        <v>2524</v>
      </c>
      <c r="I726" s="123" t="s">
        <v>2524</v>
      </c>
      <c r="J726" s="123" t="s">
        <v>2524</v>
      </c>
      <c r="K726" s="123" t="s">
        <v>7766</v>
      </c>
      <c r="L726" s="123" t="s">
        <v>2524</v>
      </c>
      <c r="M726" s="124">
        <v>6932558</v>
      </c>
      <c r="N726" s="123"/>
      <c r="O726" s="123"/>
    </row>
    <row r="727" spans="1:15" ht="16" x14ac:dyDescent="0.45">
      <c r="A727" s="123" t="s">
        <v>4581</v>
      </c>
      <c r="B727" s="123" t="s">
        <v>6386</v>
      </c>
      <c r="C727" s="123" t="s">
        <v>6387</v>
      </c>
      <c r="D727" s="123" t="s">
        <v>185</v>
      </c>
      <c r="E727" s="123" t="s">
        <v>2524</v>
      </c>
      <c r="F727" s="123" t="s">
        <v>366</v>
      </c>
      <c r="G727" s="123" t="s">
        <v>2524</v>
      </c>
      <c r="H727" s="123" t="s">
        <v>2524</v>
      </c>
      <c r="I727" s="123" t="s">
        <v>2524</v>
      </c>
      <c r="J727" s="123" t="s">
        <v>8507</v>
      </c>
      <c r="K727" s="123" t="s">
        <v>4581</v>
      </c>
      <c r="L727" s="123" t="s">
        <v>8853</v>
      </c>
      <c r="M727" s="124">
        <v>36135</v>
      </c>
      <c r="N727" s="123"/>
      <c r="O727" s="123"/>
    </row>
    <row r="728" spans="1:15" ht="16" x14ac:dyDescent="0.45">
      <c r="A728" s="123" t="s">
        <v>4582</v>
      </c>
      <c r="B728" s="123" t="s">
        <v>6388</v>
      </c>
      <c r="C728" s="123" t="s">
        <v>6389</v>
      </c>
      <c r="D728" s="123" t="s">
        <v>1246</v>
      </c>
      <c r="E728" s="123" t="s">
        <v>5513</v>
      </c>
      <c r="F728" s="123" t="s">
        <v>366</v>
      </c>
      <c r="G728" s="123" t="s">
        <v>6216</v>
      </c>
      <c r="H728" s="123" t="s">
        <v>2524</v>
      </c>
      <c r="I728" s="123" t="s">
        <v>2524</v>
      </c>
      <c r="J728" s="123" t="s">
        <v>8507</v>
      </c>
      <c r="K728" s="123" t="s">
        <v>4582</v>
      </c>
      <c r="L728" s="123" t="s">
        <v>2524</v>
      </c>
      <c r="M728" s="124">
        <v>36165</v>
      </c>
      <c r="N728" s="123"/>
      <c r="O728" s="123"/>
    </row>
    <row r="729" spans="1:15" ht="16" x14ac:dyDescent="0.45">
      <c r="A729" s="123" t="s">
        <v>8740</v>
      </c>
      <c r="B729" s="123" t="s">
        <v>8741</v>
      </c>
      <c r="C729" s="123" t="s">
        <v>8742</v>
      </c>
      <c r="D729" s="123" t="s">
        <v>1246</v>
      </c>
      <c r="E729" s="123" t="s">
        <v>5513</v>
      </c>
      <c r="F729" s="123" t="s">
        <v>366</v>
      </c>
      <c r="G729" s="123" t="s">
        <v>2524</v>
      </c>
      <c r="H729" s="123" t="s">
        <v>2524</v>
      </c>
      <c r="I729" s="123" t="s">
        <v>2524</v>
      </c>
      <c r="J729" s="123" t="s">
        <v>2524</v>
      </c>
      <c r="K729" s="123" t="s">
        <v>8740</v>
      </c>
      <c r="L729" s="123" t="s">
        <v>2524</v>
      </c>
      <c r="M729" s="124">
        <v>8706667</v>
      </c>
      <c r="N729" s="123"/>
      <c r="O729" s="123"/>
    </row>
    <row r="730" spans="1:15" ht="16" x14ac:dyDescent="0.45">
      <c r="A730" s="123" t="s">
        <v>4583</v>
      </c>
      <c r="B730" s="123" t="s">
        <v>6390</v>
      </c>
      <c r="C730" s="123" t="s">
        <v>6391</v>
      </c>
      <c r="D730" s="123" t="s">
        <v>185</v>
      </c>
      <c r="E730" s="123" t="s">
        <v>2524</v>
      </c>
      <c r="F730" s="123" t="s">
        <v>2798</v>
      </c>
      <c r="G730" s="123" t="s">
        <v>2524</v>
      </c>
      <c r="H730" s="123" t="s">
        <v>2524</v>
      </c>
      <c r="I730" s="123" t="s">
        <v>2524</v>
      </c>
      <c r="J730" s="123" t="s">
        <v>8507</v>
      </c>
      <c r="K730" s="123" t="s">
        <v>4583</v>
      </c>
      <c r="L730" s="123" t="s">
        <v>2524</v>
      </c>
      <c r="M730" s="124">
        <v>1987181</v>
      </c>
      <c r="N730" s="123"/>
      <c r="O730" s="123"/>
    </row>
    <row r="731" spans="1:15" ht="16" x14ac:dyDescent="0.45">
      <c r="A731" s="123" t="s">
        <v>4584</v>
      </c>
      <c r="B731" s="123" t="s">
        <v>8320</v>
      </c>
      <c r="C731" s="123" t="s">
        <v>8875</v>
      </c>
      <c r="D731" s="123" t="s">
        <v>185</v>
      </c>
      <c r="E731" s="123" t="s">
        <v>2524</v>
      </c>
      <c r="F731" s="123" t="s">
        <v>2798</v>
      </c>
      <c r="G731" s="123" t="s">
        <v>2524</v>
      </c>
      <c r="H731" s="123" t="s">
        <v>2524</v>
      </c>
      <c r="I731" s="123" t="s">
        <v>2524</v>
      </c>
      <c r="J731" s="123" t="s">
        <v>8507</v>
      </c>
      <c r="K731" s="123" t="s">
        <v>4584</v>
      </c>
      <c r="L731" s="123" t="s">
        <v>2524</v>
      </c>
      <c r="M731" s="124">
        <v>36222</v>
      </c>
      <c r="N731" s="123"/>
      <c r="O731" s="123"/>
    </row>
    <row r="732" spans="1:15" ht="16" x14ac:dyDescent="0.45">
      <c r="A732" s="123" t="s">
        <v>4585</v>
      </c>
      <c r="B732" s="123" t="s">
        <v>6392</v>
      </c>
      <c r="C732" s="123" t="s">
        <v>6393</v>
      </c>
      <c r="D732" s="123" t="s">
        <v>185</v>
      </c>
      <c r="E732" s="123" t="s">
        <v>2524</v>
      </c>
      <c r="F732" s="123" t="s">
        <v>2798</v>
      </c>
      <c r="G732" s="123" t="s">
        <v>2524</v>
      </c>
      <c r="H732" s="123" t="s">
        <v>2524</v>
      </c>
      <c r="I732" s="123" t="s">
        <v>2524</v>
      </c>
      <c r="J732" s="123" t="s">
        <v>8507</v>
      </c>
      <c r="K732" s="123" t="s">
        <v>4585</v>
      </c>
      <c r="L732" s="123" t="s">
        <v>8853</v>
      </c>
      <c r="M732" s="124">
        <v>35833</v>
      </c>
      <c r="N732" s="123"/>
      <c r="O732" s="123"/>
    </row>
    <row r="733" spans="1:15" ht="16" x14ac:dyDescent="0.45">
      <c r="A733" s="123" t="s">
        <v>4586</v>
      </c>
      <c r="B733" s="123" t="s">
        <v>6394</v>
      </c>
      <c r="C733" s="123" t="s">
        <v>7768</v>
      </c>
      <c r="D733" s="123" t="s">
        <v>1246</v>
      </c>
      <c r="E733" s="123" t="s">
        <v>5543</v>
      </c>
      <c r="F733" s="123" t="s">
        <v>366</v>
      </c>
      <c r="G733" s="123" t="s">
        <v>6216</v>
      </c>
      <c r="H733" s="123" t="s">
        <v>2524</v>
      </c>
      <c r="I733" s="123" t="s">
        <v>2524</v>
      </c>
      <c r="J733" s="123" t="s">
        <v>8507</v>
      </c>
      <c r="K733" s="123" t="s">
        <v>4586</v>
      </c>
      <c r="L733" s="123" t="s">
        <v>2524</v>
      </c>
      <c r="M733" s="124">
        <v>1987165</v>
      </c>
      <c r="N733" s="123"/>
      <c r="O733" s="123"/>
    </row>
    <row r="734" spans="1:15" ht="16" x14ac:dyDescent="0.45">
      <c r="A734" s="123" t="s">
        <v>4587</v>
      </c>
      <c r="B734" s="123" t="s">
        <v>6395</v>
      </c>
      <c r="C734" s="123" t="s">
        <v>8876</v>
      </c>
      <c r="D734" s="123" t="s">
        <v>1246</v>
      </c>
      <c r="E734" s="123" t="s">
        <v>5540</v>
      </c>
      <c r="F734" s="123" t="s">
        <v>366</v>
      </c>
      <c r="G734" s="123" t="s">
        <v>2524</v>
      </c>
      <c r="H734" s="123" t="s">
        <v>2524</v>
      </c>
      <c r="I734" s="123" t="s">
        <v>2524</v>
      </c>
      <c r="J734" s="123" t="s">
        <v>8507</v>
      </c>
      <c r="K734" s="123" t="s">
        <v>6396</v>
      </c>
      <c r="L734" s="123" t="s">
        <v>2524</v>
      </c>
      <c r="M734" s="124">
        <v>36278</v>
      </c>
      <c r="N734" s="123"/>
      <c r="O734" s="123"/>
    </row>
    <row r="735" spans="1:15" ht="16" x14ac:dyDescent="0.45">
      <c r="A735" s="123" t="s">
        <v>4588</v>
      </c>
      <c r="B735" s="123" t="s">
        <v>7769</v>
      </c>
      <c r="C735" s="123" t="s">
        <v>5756</v>
      </c>
      <c r="D735" s="123" t="s">
        <v>1246</v>
      </c>
      <c r="E735" s="123" t="s">
        <v>5540</v>
      </c>
      <c r="F735" s="123" t="s">
        <v>366</v>
      </c>
      <c r="G735" s="123" t="s">
        <v>2524</v>
      </c>
      <c r="H735" s="123" t="s">
        <v>2524</v>
      </c>
      <c r="I735" s="123" t="s">
        <v>2524</v>
      </c>
      <c r="J735" s="123" t="s">
        <v>8507</v>
      </c>
      <c r="K735" s="123" t="s">
        <v>4588</v>
      </c>
      <c r="L735" s="123" t="s">
        <v>2524</v>
      </c>
      <c r="M735" s="124">
        <v>36158</v>
      </c>
      <c r="N735" s="123"/>
      <c r="O735" s="123"/>
    </row>
    <row r="736" spans="1:15" ht="16" x14ac:dyDescent="0.45">
      <c r="A736" s="123" t="s">
        <v>4589</v>
      </c>
      <c r="B736" s="123" t="s">
        <v>7770</v>
      </c>
      <c r="C736" s="123" t="s">
        <v>6397</v>
      </c>
      <c r="D736" s="123" t="s">
        <v>1246</v>
      </c>
      <c r="E736" s="123" t="s">
        <v>5543</v>
      </c>
      <c r="F736" s="123" t="s">
        <v>366</v>
      </c>
      <c r="G736" s="123" t="s">
        <v>2524</v>
      </c>
      <c r="H736" s="123" t="s">
        <v>2524</v>
      </c>
      <c r="I736" s="123" t="s">
        <v>2524</v>
      </c>
      <c r="J736" s="123" t="s">
        <v>8507</v>
      </c>
      <c r="K736" s="123" t="s">
        <v>6398</v>
      </c>
      <c r="L736" s="123" t="s">
        <v>2524</v>
      </c>
      <c r="M736" s="124">
        <v>36287</v>
      </c>
      <c r="N736" s="123"/>
      <c r="O736" s="123"/>
    </row>
    <row r="737" spans="1:15" ht="16" x14ac:dyDescent="0.45">
      <c r="A737" s="123" t="s">
        <v>4590</v>
      </c>
      <c r="B737" s="123" t="s">
        <v>7771</v>
      </c>
      <c r="C737" s="123" t="s">
        <v>6399</v>
      </c>
      <c r="D737" s="123" t="s">
        <v>1246</v>
      </c>
      <c r="E737" s="123" t="s">
        <v>5543</v>
      </c>
      <c r="F737" s="123" t="s">
        <v>366</v>
      </c>
      <c r="G737" s="123" t="s">
        <v>2524</v>
      </c>
      <c r="H737" s="123" t="s">
        <v>2524</v>
      </c>
      <c r="I737" s="123" t="s">
        <v>2524</v>
      </c>
      <c r="J737" s="123" t="s">
        <v>8507</v>
      </c>
      <c r="K737" s="123" t="s">
        <v>4590</v>
      </c>
      <c r="L737" s="123" t="s">
        <v>2524</v>
      </c>
      <c r="M737" s="124">
        <v>66178</v>
      </c>
      <c r="N737" s="123"/>
      <c r="O737" s="123"/>
    </row>
    <row r="738" spans="1:15" ht="16" x14ac:dyDescent="0.45">
      <c r="A738" s="123" t="s">
        <v>4591</v>
      </c>
      <c r="B738" s="123" t="s">
        <v>7772</v>
      </c>
      <c r="C738" s="123" t="s">
        <v>6400</v>
      </c>
      <c r="D738" s="123" t="s">
        <v>1246</v>
      </c>
      <c r="E738" s="123" t="s">
        <v>5543</v>
      </c>
      <c r="F738" s="123" t="s">
        <v>366</v>
      </c>
      <c r="G738" s="123" t="s">
        <v>6216</v>
      </c>
      <c r="H738" s="123" t="s">
        <v>2524</v>
      </c>
      <c r="I738" s="123" t="s">
        <v>2524</v>
      </c>
      <c r="J738" s="123" t="s">
        <v>8507</v>
      </c>
      <c r="K738" s="123" t="s">
        <v>4591</v>
      </c>
      <c r="L738" s="123" t="s">
        <v>2524</v>
      </c>
      <c r="M738" s="124">
        <v>36178</v>
      </c>
      <c r="N738" s="123"/>
      <c r="O738" s="123"/>
    </row>
    <row r="739" spans="1:15" ht="16" x14ac:dyDescent="0.45">
      <c r="A739" s="123" t="s">
        <v>4592</v>
      </c>
      <c r="B739" s="123" t="s">
        <v>7773</v>
      </c>
      <c r="C739" s="123" t="s">
        <v>6401</v>
      </c>
      <c r="D739" s="123" t="s">
        <v>1246</v>
      </c>
      <c r="E739" s="123" t="s">
        <v>5543</v>
      </c>
      <c r="F739" s="123" t="s">
        <v>366</v>
      </c>
      <c r="G739" s="123" t="s">
        <v>6144</v>
      </c>
      <c r="H739" s="123" t="s">
        <v>2524</v>
      </c>
      <c r="I739" s="123" t="s">
        <v>2524</v>
      </c>
      <c r="J739" s="123" t="s">
        <v>8507</v>
      </c>
      <c r="K739" s="123" t="s">
        <v>4592</v>
      </c>
      <c r="L739" s="123" t="s">
        <v>2524</v>
      </c>
      <c r="M739" s="124">
        <v>36245</v>
      </c>
      <c r="N739" s="123"/>
      <c r="O739" s="123"/>
    </row>
    <row r="740" spans="1:15" ht="16" x14ac:dyDescent="0.45">
      <c r="A740" s="123" t="s">
        <v>4593</v>
      </c>
      <c r="B740" s="123" t="s">
        <v>7774</v>
      </c>
      <c r="C740" s="123" t="s">
        <v>6402</v>
      </c>
      <c r="D740" s="123" t="s">
        <v>1246</v>
      </c>
      <c r="E740" s="123" t="s">
        <v>5540</v>
      </c>
      <c r="F740" s="123" t="s">
        <v>366</v>
      </c>
      <c r="G740" s="123" t="s">
        <v>6144</v>
      </c>
      <c r="H740" s="123" t="s">
        <v>2524</v>
      </c>
      <c r="I740" s="123" t="s">
        <v>2524</v>
      </c>
      <c r="J740" s="123" t="s">
        <v>8507</v>
      </c>
      <c r="K740" s="123" t="s">
        <v>4593</v>
      </c>
      <c r="L740" s="123" t="s">
        <v>2524</v>
      </c>
      <c r="M740" s="124">
        <v>36236</v>
      </c>
      <c r="N740" s="123"/>
      <c r="O740" s="123"/>
    </row>
    <row r="741" spans="1:15" ht="16" x14ac:dyDescent="0.45">
      <c r="A741" s="123" t="s">
        <v>4594</v>
      </c>
      <c r="B741" s="123" t="s">
        <v>7775</v>
      </c>
      <c r="C741" s="123" t="s">
        <v>6403</v>
      </c>
      <c r="D741" s="123" t="s">
        <v>1246</v>
      </c>
      <c r="E741" s="123" t="s">
        <v>5540</v>
      </c>
      <c r="F741" s="123" t="s">
        <v>366</v>
      </c>
      <c r="G741" s="123" t="s">
        <v>2524</v>
      </c>
      <c r="H741" s="123" t="s">
        <v>2524</v>
      </c>
      <c r="I741" s="123" t="s">
        <v>2524</v>
      </c>
      <c r="J741" s="123" t="s">
        <v>8507</v>
      </c>
      <c r="K741" s="123" t="s">
        <v>4594</v>
      </c>
      <c r="L741" s="123" t="s">
        <v>2524</v>
      </c>
      <c r="M741" s="124">
        <v>60609</v>
      </c>
      <c r="N741" s="123"/>
      <c r="O741" s="123"/>
    </row>
    <row r="742" spans="1:15" ht="16" x14ac:dyDescent="0.45">
      <c r="A742" s="123" t="s">
        <v>4595</v>
      </c>
      <c r="B742" s="123" t="s">
        <v>7776</v>
      </c>
      <c r="C742" s="123" t="s">
        <v>6404</v>
      </c>
      <c r="D742" s="123" t="s">
        <v>1246</v>
      </c>
      <c r="E742" s="123" t="s">
        <v>5540</v>
      </c>
      <c r="F742" s="123" t="s">
        <v>366</v>
      </c>
      <c r="G742" s="123" t="s">
        <v>5526</v>
      </c>
      <c r="H742" s="123" t="s">
        <v>2524</v>
      </c>
      <c r="I742" s="123" t="s">
        <v>2524</v>
      </c>
      <c r="J742" s="123" t="s">
        <v>8507</v>
      </c>
      <c r="K742" s="123" t="s">
        <v>4595</v>
      </c>
      <c r="L742" s="123" t="s">
        <v>2524</v>
      </c>
      <c r="M742" s="124">
        <v>65566</v>
      </c>
      <c r="N742" s="123"/>
      <c r="O742" s="123"/>
    </row>
    <row r="743" spans="1:15" ht="16" x14ac:dyDescent="0.45">
      <c r="A743" s="123" t="s">
        <v>4596</v>
      </c>
      <c r="B743" s="123" t="s">
        <v>8321</v>
      </c>
      <c r="C743" s="123" t="s">
        <v>8877</v>
      </c>
      <c r="D743" s="123" t="s">
        <v>1246</v>
      </c>
      <c r="E743" s="123" t="s">
        <v>5543</v>
      </c>
      <c r="F743" s="123" t="s">
        <v>366</v>
      </c>
      <c r="G743" s="123" t="s">
        <v>5526</v>
      </c>
      <c r="H743" s="123" t="s">
        <v>2524</v>
      </c>
      <c r="I743" s="123" t="s">
        <v>2524</v>
      </c>
      <c r="J743" s="123" t="s">
        <v>8507</v>
      </c>
      <c r="K743" s="123" t="s">
        <v>4596</v>
      </c>
      <c r="L743" s="123" t="s">
        <v>2524</v>
      </c>
      <c r="M743" s="124">
        <v>65571</v>
      </c>
      <c r="N743" s="123"/>
      <c r="O743" s="123"/>
    </row>
    <row r="744" spans="1:15" ht="16" x14ac:dyDescent="0.45">
      <c r="A744" s="123" t="s">
        <v>4597</v>
      </c>
      <c r="B744" s="123" t="s">
        <v>7777</v>
      </c>
      <c r="C744" s="123" t="s">
        <v>6405</v>
      </c>
      <c r="D744" s="123" t="s">
        <v>1246</v>
      </c>
      <c r="E744" s="123" t="s">
        <v>5543</v>
      </c>
      <c r="F744" s="123" t="s">
        <v>366</v>
      </c>
      <c r="G744" s="123" t="s">
        <v>6094</v>
      </c>
      <c r="H744" s="123" t="s">
        <v>2524</v>
      </c>
      <c r="I744" s="123" t="s">
        <v>2524</v>
      </c>
      <c r="J744" s="123" t="s">
        <v>8507</v>
      </c>
      <c r="K744" s="123" t="s">
        <v>6406</v>
      </c>
      <c r="L744" s="123" t="s">
        <v>2524</v>
      </c>
      <c r="M744" s="124">
        <v>60604</v>
      </c>
      <c r="N744" s="123"/>
      <c r="O744" s="123"/>
    </row>
    <row r="745" spans="1:15" ht="16" x14ac:dyDescent="0.45">
      <c r="A745" s="123" t="s">
        <v>4598</v>
      </c>
      <c r="B745" s="123" t="s">
        <v>4598</v>
      </c>
      <c r="C745" s="123" t="s">
        <v>6407</v>
      </c>
      <c r="D745" s="123" t="s">
        <v>1246</v>
      </c>
      <c r="E745" s="123" t="s">
        <v>6408</v>
      </c>
      <c r="F745" s="123" t="s">
        <v>366</v>
      </c>
      <c r="G745" s="123" t="s">
        <v>2524</v>
      </c>
      <c r="H745" s="123" t="s">
        <v>2524</v>
      </c>
      <c r="I745" s="123" t="s">
        <v>2524</v>
      </c>
      <c r="J745" s="123" t="s">
        <v>2524</v>
      </c>
      <c r="K745" s="123" t="s">
        <v>6409</v>
      </c>
      <c r="L745" s="123" t="s">
        <v>2524</v>
      </c>
      <c r="M745" s="124">
        <v>411</v>
      </c>
      <c r="N745" s="123"/>
      <c r="O745" s="123"/>
    </row>
    <row r="746" spans="1:15" ht="16" x14ac:dyDescent="0.45">
      <c r="A746" s="123" t="s">
        <v>4599</v>
      </c>
      <c r="B746" s="123" t="s">
        <v>4599</v>
      </c>
      <c r="C746" s="123" t="s">
        <v>6410</v>
      </c>
      <c r="D746" s="123" t="s">
        <v>1357</v>
      </c>
      <c r="E746" s="123" t="s">
        <v>2524</v>
      </c>
      <c r="F746" s="123" t="s">
        <v>366</v>
      </c>
      <c r="G746" s="123" t="s">
        <v>2524</v>
      </c>
      <c r="H746" s="123" t="s">
        <v>2524</v>
      </c>
      <c r="I746" s="123" t="s">
        <v>2524</v>
      </c>
      <c r="J746" s="123" t="s">
        <v>2524</v>
      </c>
      <c r="K746" s="123" t="s">
        <v>4599</v>
      </c>
      <c r="L746" s="123" t="s">
        <v>2524</v>
      </c>
      <c r="M746" s="124">
        <v>3426126</v>
      </c>
      <c r="N746" s="123"/>
      <c r="O746" s="123"/>
    </row>
    <row r="747" spans="1:15" ht="16" x14ac:dyDescent="0.45">
      <c r="A747" s="123" t="s">
        <v>4600</v>
      </c>
      <c r="B747" s="123" t="s">
        <v>4600</v>
      </c>
      <c r="C747" s="123" t="s">
        <v>6411</v>
      </c>
      <c r="D747" s="123" t="s">
        <v>1357</v>
      </c>
      <c r="E747" s="123" t="s">
        <v>2524</v>
      </c>
      <c r="F747" s="123" t="s">
        <v>366</v>
      </c>
      <c r="G747" s="123" t="s">
        <v>2524</v>
      </c>
      <c r="H747" s="123" t="s">
        <v>2524</v>
      </c>
      <c r="I747" s="123" t="s">
        <v>2524</v>
      </c>
      <c r="J747" s="123" t="s">
        <v>2524</v>
      </c>
      <c r="K747" s="123" t="s">
        <v>4600</v>
      </c>
      <c r="L747" s="123" t="s">
        <v>2524</v>
      </c>
      <c r="M747" s="124">
        <v>3426135</v>
      </c>
      <c r="N747" s="123"/>
      <c r="O747" s="123"/>
    </row>
    <row r="748" spans="1:15" ht="16" x14ac:dyDescent="0.45">
      <c r="A748" s="123" t="s">
        <v>4601</v>
      </c>
      <c r="B748" s="123" t="s">
        <v>4601</v>
      </c>
      <c r="C748" s="123" t="s">
        <v>6412</v>
      </c>
      <c r="D748" s="123" t="s">
        <v>1357</v>
      </c>
      <c r="E748" s="123" t="s">
        <v>2524</v>
      </c>
      <c r="F748" s="123" t="s">
        <v>366</v>
      </c>
      <c r="G748" s="123" t="s">
        <v>2524</v>
      </c>
      <c r="H748" s="123" t="s">
        <v>2524</v>
      </c>
      <c r="I748" s="123" t="s">
        <v>2524</v>
      </c>
      <c r="J748" s="123" t="s">
        <v>2524</v>
      </c>
      <c r="K748" s="123" t="s">
        <v>4601</v>
      </c>
      <c r="L748" s="123" t="s">
        <v>2524</v>
      </c>
      <c r="M748" s="124">
        <v>3426141</v>
      </c>
      <c r="N748" s="123"/>
      <c r="O748" s="123"/>
    </row>
    <row r="749" spans="1:15" ht="16" x14ac:dyDescent="0.45">
      <c r="A749" s="123" t="s">
        <v>4602</v>
      </c>
      <c r="B749" s="123" t="s">
        <v>4602</v>
      </c>
      <c r="C749" s="123" t="s">
        <v>6413</v>
      </c>
      <c r="D749" s="123" t="s">
        <v>1357</v>
      </c>
      <c r="E749" s="123" t="s">
        <v>2524</v>
      </c>
      <c r="F749" s="123" t="s">
        <v>366</v>
      </c>
      <c r="G749" s="123" t="s">
        <v>2524</v>
      </c>
      <c r="H749" s="123" t="s">
        <v>2524</v>
      </c>
      <c r="I749" s="123" t="s">
        <v>2524</v>
      </c>
      <c r="J749" s="123" t="s">
        <v>2524</v>
      </c>
      <c r="K749" s="123" t="s">
        <v>4602</v>
      </c>
      <c r="L749" s="123" t="s">
        <v>2524</v>
      </c>
      <c r="M749" s="124">
        <v>3426148</v>
      </c>
      <c r="N749" s="123"/>
      <c r="O749" s="123"/>
    </row>
    <row r="750" spans="1:15" ht="16" x14ac:dyDescent="0.45">
      <c r="A750" s="123" t="s">
        <v>4603</v>
      </c>
      <c r="B750" s="123" t="s">
        <v>4603</v>
      </c>
      <c r="C750" s="123" t="s">
        <v>6414</v>
      </c>
      <c r="D750" s="123" t="s">
        <v>1357</v>
      </c>
      <c r="E750" s="123" t="s">
        <v>2524</v>
      </c>
      <c r="F750" s="123" t="s">
        <v>366</v>
      </c>
      <c r="G750" s="123" t="s">
        <v>2524</v>
      </c>
      <c r="H750" s="123" t="s">
        <v>2524</v>
      </c>
      <c r="I750" s="123" t="s">
        <v>2524</v>
      </c>
      <c r="J750" s="123" t="s">
        <v>2524</v>
      </c>
      <c r="K750" s="123" t="s">
        <v>4603</v>
      </c>
      <c r="L750" s="123" t="s">
        <v>2524</v>
      </c>
      <c r="M750" s="124">
        <v>3426153</v>
      </c>
      <c r="N750" s="123"/>
      <c r="O750" s="123"/>
    </row>
    <row r="751" spans="1:15" ht="16" x14ac:dyDescent="0.45">
      <c r="A751" s="123" t="s">
        <v>4604</v>
      </c>
      <c r="B751" s="123" t="s">
        <v>4604</v>
      </c>
      <c r="C751" s="123" t="s">
        <v>6415</v>
      </c>
      <c r="D751" s="123" t="s">
        <v>1357</v>
      </c>
      <c r="E751" s="123" t="s">
        <v>2524</v>
      </c>
      <c r="F751" s="123" t="s">
        <v>366</v>
      </c>
      <c r="G751" s="123" t="s">
        <v>2524</v>
      </c>
      <c r="H751" s="123" t="s">
        <v>2524</v>
      </c>
      <c r="I751" s="123" t="s">
        <v>2524</v>
      </c>
      <c r="J751" s="123" t="s">
        <v>2524</v>
      </c>
      <c r="K751" s="123" t="s">
        <v>4604</v>
      </c>
      <c r="L751" s="123" t="s">
        <v>2524</v>
      </c>
      <c r="M751" s="124">
        <v>3426159</v>
      </c>
      <c r="N751" s="123"/>
      <c r="O751" s="123"/>
    </row>
    <row r="752" spans="1:15" ht="16" x14ac:dyDescent="0.45">
      <c r="A752" s="123" t="s">
        <v>4605</v>
      </c>
      <c r="B752" s="123" t="s">
        <v>4605</v>
      </c>
      <c r="C752" s="123" t="s">
        <v>6416</v>
      </c>
      <c r="D752" s="123" t="s">
        <v>1357</v>
      </c>
      <c r="E752" s="123" t="s">
        <v>2524</v>
      </c>
      <c r="F752" s="123" t="s">
        <v>366</v>
      </c>
      <c r="G752" s="123" t="s">
        <v>2524</v>
      </c>
      <c r="H752" s="123" t="s">
        <v>2524</v>
      </c>
      <c r="I752" s="123" t="s">
        <v>2524</v>
      </c>
      <c r="J752" s="123" t="s">
        <v>2524</v>
      </c>
      <c r="K752" s="123" t="s">
        <v>4605</v>
      </c>
      <c r="L752" s="123" t="s">
        <v>2524</v>
      </c>
      <c r="M752" s="124">
        <v>3426164</v>
      </c>
      <c r="N752" s="123"/>
      <c r="O752" s="123"/>
    </row>
    <row r="753" spans="1:15" ht="16" x14ac:dyDescent="0.45">
      <c r="A753" s="123" t="s">
        <v>4606</v>
      </c>
      <c r="B753" s="123" t="s">
        <v>4606</v>
      </c>
      <c r="C753" s="123" t="s">
        <v>6417</v>
      </c>
      <c r="D753" s="123" t="s">
        <v>1357</v>
      </c>
      <c r="E753" s="123" t="s">
        <v>2524</v>
      </c>
      <c r="F753" s="123" t="s">
        <v>366</v>
      </c>
      <c r="G753" s="123" t="s">
        <v>2524</v>
      </c>
      <c r="H753" s="123" t="s">
        <v>2524</v>
      </c>
      <c r="I753" s="123" t="s">
        <v>2524</v>
      </c>
      <c r="J753" s="123" t="s">
        <v>2524</v>
      </c>
      <c r="K753" s="123" t="s">
        <v>4606</v>
      </c>
      <c r="L753" s="123" t="s">
        <v>2524</v>
      </c>
      <c r="M753" s="124">
        <v>3426171</v>
      </c>
      <c r="N753" s="123"/>
      <c r="O753" s="123"/>
    </row>
    <row r="754" spans="1:15" ht="16" x14ac:dyDescent="0.45">
      <c r="A754" s="123" t="s">
        <v>4607</v>
      </c>
      <c r="B754" s="123" t="s">
        <v>4607</v>
      </c>
      <c r="C754" s="123" t="s">
        <v>6418</v>
      </c>
      <c r="D754" s="123" t="s">
        <v>1357</v>
      </c>
      <c r="E754" s="123" t="s">
        <v>2524</v>
      </c>
      <c r="F754" s="123" t="s">
        <v>366</v>
      </c>
      <c r="G754" s="123" t="s">
        <v>2524</v>
      </c>
      <c r="H754" s="123" t="s">
        <v>2524</v>
      </c>
      <c r="I754" s="123" t="s">
        <v>2524</v>
      </c>
      <c r="J754" s="123" t="s">
        <v>2524</v>
      </c>
      <c r="K754" s="123" t="s">
        <v>4607</v>
      </c>
      <c r="L754" s="123" t="s">
        <v>2524</v>
      </c>
      <c r="M754" s="124">
        <v>3426177</v>
      </c>
      <c r="N754" s="123"/>
      <c r="O754" s="123"/>
    </row>
    <row r="755" spans="1:15" ht="16" x14ac:dyDescent="0.45">
      <c r="A755" s="123" t="s">
        <v>4608</v>
      </c>
      <c r="B755" s="123" t="s">
        <v>4608</v>
      </c>
      <c r="C755" s="123" t="s">
        <v>6419</v>
      </c>
      <c r="D755" s="123" t="s">
        <v>1357</v>
      </c>
      <c r="E755" s="123" t="s">
        <v>2524</v>
      </c>
      <c r="F755" s="123" t="s">
        <v>366</v>
      </c>
      <c r="G755" s="123" t="s">
        <v>2524</v>
      </c>
      <c r="H755" s="123" t="s">
        <v>2524</v>
      </c>
      <c r="I755" s="123" t="s">
        <v>2524</v>
      </c>
      <c r="J755" s="123" t="s">
        <v>2524</v>
      </c>
      <c r="K755" s="123" t="s">
        <v>4608</v>
      </c>
      <c r="L755" s="123" t="s">
        <v>2524</v>
      </c>
      <c r="M755" s="124">
        <v>3426182</v>
      </c>
      <c r="N755" s="123"/>
      <c r="O755" s="123"/>
    </row>
    <row r="756" spans="1:15" ht="16" x14ac:dyDescent="0.45">
      <c r="A756" s="123" t="s">
        <v>4609</v>
      </c>
      <c r="B756" s="123" t="s">
        <v>4609</v>
      </c>
      <c r="C756" s="123" t="s">
        <v>6420</v>
      </c>
      <c r="D756" s="123" t="s">
        <v>1357</v>
      </c>
      <c r="E756" s="123" t="s">
        <v>2524</v>
      </c>
      <c r="F756" s="123" t="s">
        <v>366</v>
      </c>
      <c r="G756" s="123" t="s">
        <v>2524</v>
      </c>
      <c r="H756" s="123" t="s">
        <v>2524</v>
      </c>
      <c r="I756" s="123" t="s">
        <v>2524</v>
      </c>
      <c r="J756" s="123" t="s">
        <v>2524</v>
      </c>
      <c r="K756" s="123" t="s">
        <v>4609</v>
      </c>
      <c r="L756" s="123" t="s">
        <v>2524</v>
      </c>
      <c r="M756" s="124">
        <v>3426187</v>
      </c>
      <c r="N756" s="123"/>
      <c r="O756" s="123"/>
    </row>
    <row r="757" spans="1:15" ht="16" x14ac:dyDescent="0.45">
      <c r="A757" s="123" t="s">
        <v>4610</v>
      </c>
      <c r="B757" s="123" t="s">
        <v>4610</v>
      </c>
      <c r="C757" s="123" t="s">
        <v>6421</v>
      </c>
      <c r="D757" s="123" t="s">
        <v>1357</v>
      </c>
      <c r="E757" s="123" t="s">
        <v>2524</v>
      </c>
      <c r="F757" s="123" t="s">
        <v>366</v>
      </c>
      <c r="G757" s="123" t="s">
        <v>2524</v>
      </c>
      <c r="H757" s="123" t="s">
        <v>2524</v>
      </c>
      <c r="I757" s="123" t="s">
        <v>2524</v>
      </c>
      <c r="J757" s="123" t="s">
        <v>2524</v>
      </c>
      <c r="K757" s="123" t="s">
        <v>4610</v>
      </c>
      <c r="L757" s="123" t="s">
        <v>2524</v>
      </c>
      <c r="M757" s="124">
        <v>3426192</v>
      </c>
      <c r="N757" s="123"/>
      <c r="O757" s="123"/>
    </row>
    <row r="758" spans="1:15" ht="16" x14ac:dyDescent="0.45">
      <c r="A758" s="123" t="s">
        <v>2147</v>
      </c>
      <c r="B758" s="123" t="s">
        <v>2147</v>
      </c>
      <c r="C758" s="123" t="s">
        <v>6422</v>
      </c>
      <c r="D758" s="123" t="s">
        <v>185</v>
      </c>
      <c r="E758" s="123" t="s">
        <v>2524</v>
      </c>
      <c r="F758" s="123" t="s">
        <v>2798</v>
      </c>
      <c r="G758" s="123" t="s">
        <v>5449</v>
      </c>
      <c r="H758" s="123" t="s">
        <v>8851</v>
      </c>
      <c r="I758" s="123" t="s">
        <v>2524</v>
      </c>
      <c r="J758" s="123" t="s">
        <v>3084</v>
      </c>
      <c r="K758" s="123" t="s">
        <v>2147</v>
      </c>
      <c r="L758" s="123" t="s">
        <v>2524</v>
      </c>
      <c r="M758" s="124">
        <v>142580</v>
      </c>
      <c r="N758" s="123"/>
      <c r="O758" s="123"/>
    </row>
    <row r="759" spans="1:15" ht="16" x14ac:dyDescent="0.45">
      <c r="A759" s="123" t="s">
        <v>3081</v>
      </c>
      <c r="B759" s="123" t="s">
        <v>6423</v>
      </c>
      <c r="C759" s="123" t="s">
        <v>3082</v>
      </c>
      <c r="D759" s="123" t="s">
        <v>185</v>
      </c>
      <c r="E759" s="123" t="s">
        <v>2524</v>
      </c>
      <c r="F759" s="123" t="s">
        <v>2798</v>
      </c>
      <c r="G759" s="123" t="s">
        <v>5449</v>
      </c>
      <c r="H759" s="123" t="s">
        <v>2524</v>
      </c>
      <c r="I759" s="123" t="s">
        <v>2524</v>
      </c>
      <c r="J759" s="123" t="s">
        <v>3083</v>
      </c>
      <c r="K759" s="123" t="s">
        <v>3081</v>
      </c>
      <c r="L759" s="123" t="s">
        <v>2524</v>
      </c>
      <c r="M759" s="124">
        <v>142592</v>
      </c>
      <c r="N759" s="123"/>
      <c r="O759" s="123"/>
    </row>
    <row r="760" spans="1:15" ht="16" x14ac:dyDescent="0.45">
      <c r="A760" s="123" t="s">
        <v>4612</v>
      </c>
      <c r="B760" s="123" t="s">
        <v>4612</v>
      </c>
      <c r="C760" s="123" t="s">
        <v>6424</v>
      </c>
      <c r="D760" s="123" t="s">
        <v>1357</v>
      </c>
      <c r="E760" s="123" t="s">
        <v>2524</v>
      </c>
      <c r="F760" s="123" t="s">
        <v>366</v>
      </c>
      <c r="G760" s="123" t="s">
        <v>2524</v>
      </c>
      <c r="H760" s="123" t="s">
        <v>2524</v>
      </c>
      <c r="I760" s="123" t="s">
        <v>2524</v>
      </c>
      <c r="J760" s="123" t="s">
        <v>2524</v>
      </c>
      <c r="K760" s="123" t="s">
        <v>4612</v>
      </c>
      <c r="L760" s="123" t="s">
        <v>2524</v>
      </c>
      <c r="M760" s="124">
        <v>3426198</v>
      </c>
      <c r="N760" s="123"/>
      <c r="O760" s="123"/>
    </row>
    <row r="761" spans="1:15" ht="16" x14ac:dyDescent="0.45">
      <c r="A761" s="123" t="s">
        <v>1251</v>
      </c>
      <c r="B761" s="123" t="s">
        <v>6425</v>
      </c>
      <c r="C761" s="123" t="s">
        <v>6425</v>
      </c>
      <c r="D761" s="123" t="s">
        <v>185</v>
      </c>
      <c r="E761" s="123" t="s">
        <v>2524</v>
      </c>
      <c r="F761" s="123" t="s">
        <v>366</v>
      </c>
      <c r="G761" s="123" t="s">
        <v>2524</v>
      </c>
      <c r="H761" s="123" t="s">
        <v>2524</v>
      </c>
      <c r="I761" s="123" t="s">
        <v>2524</v>
      </c>
      <c r="J761" s="123" t="s">
        <v>2038</v>
      </c>
      <c r="K761" s="123" t="s">
        <v>1251</v>
      </c>
      <c r="L761" s="123" t="s">
        <v>2524</v>
      </c>
      <c r="M761" s="124">
        <v>3101583</v>
      </c>
      <c r="N761" s="123"/>
      <c r="O761" s="123"/>
    </row>
    <row r="762" spans="1:15" ht="16" x14ac:dyDescent="0.45">
      <c r="A762" s="123" t="s">
        <v>8699</v>
      </c>
      <c r="B762" s="123" t="s">
        <v>8743</v>
      </c>
      <c r="C762" s="123" t="s">
        <v>328</v>
      </c>
      <c r="D762" s="123" t="s">
        <v>185</v>
      </c>
      <c r="E762" s="123" t="s">
        <v>2524</v>
      </c>
      <c r="F762" s="123" t="s">
        <v>2798</v>
      </c>
      <c r="G762" s="123" t="s">
        <v>102</v>
      </c>
      <c r="H762" s="123" t="s">
        <v>8852</v>
      </c>
      <c r="I762" s="123" t="s">
        <v>8852</v>
      </c>
      <c r="J762" s="123" t="s">
        <v>8810</v>
      </c>
      <c r="K762" s="123" t="s">
        <v>8699</v>
      </c>
      <c r="L762" s="123" t="s">
        <v>2524</v>
      </c>
      <c r="M762" s="124">
        <v>8823062</v>
      </c>
      <c r="N762" s="123"/>
      <c r="O762" s="123"/>
    </row>
    <row r="763" spans="1:15" ht="16" x14ac:dyDescent="0.45">
      <c r="A763" s="123" t="s">
        <v>188</v>
      </c>
      <c r="B763" s="123" t="s">
        <v>6426</v>
      </c>
      <c r="C763" s="123" t="s">
        <v>1374</v>
      </c>
      <c r="D763" s="123" t="s">
        <v>185</v>
      </c>
      <c r="E763" s="123" t="s">
        <v>2524</v>
      </c>
      <c r="F763" s="123" t="s">
        <v>366</v>
      </c>
      <c r="G763" s="123" t="s">
        <v>2524</v>
      </c>
      <c r="H763" s="123" t="s">
        <v>8852</v>
      </c>
      <c r="I763" s="123" t="s">
        <v>8852</v>
      </c>
      <c r="J763" s="123" t="s">
        <v>1643</v>
      </c>
      <c r="K763" s="123" t="s">
        <v>188</v>
      </c>
      <c r="L763" s="123" t="s">
        <v>2524</v>
      </c>
      <c r="M763" s="124">
        <v>3099489</v>
      </c>
      <c r="N763" s="123"/>
      <c r="O763" s="123"/>
    </row>
    <row r="764" spans="1:15" ht="16" x14ac:dyDescent="0.45">
      <c r="A764" s="123" t="s">
        <v>1395</v>
      </c>
      <c r="B764" s="123" t="s">
        <v>6427</v>
      </c>
      <c r="C764" s="123" t="s">
        <v>1374</v>
      </c>
      <c r="D764" s="123" t="s">
        <v>185</v>
      </c>
      <c r="E764" s="123" t="s">
        <v>2524</v>
      </c>
      <c r="F764" s="123" t="s">
        <v>2798</v>
      </c>
      <c r="G764" s="123" t="s">
        <v>2524</v>
      </c>
      <c r="H764" s="123" t="s">
        <v>8852</v>
      </c>
      <c r="I764" s="123" t="s">
        <v>8852</v>
      </c>
      <c r="J764" s="123" t="s">
        <v>1687</v>
      </c>
      <c r="K764" s="123" t="s">
        <v>1395</v>
      </c>
      <c r="L764" s="123" t="s">
        <v>2524</v>
      </c>
      <c r="M764" s="124">
        <v>3183089</v>
      </c>
      <c r="N764" s="123"/>
      <c r="O764" s="123"/>
    </row>
    <row r="765" spans="1:15" ht="16" x14ac:dyDescent="0.45">
      <c r="A765" s="123" t="s">
        <v>1252</v>
      </c>
      <c r="B765" s="123" t="s">
        <v>6428</v>
      </c>
      <c r="C765" s="123" t="s">
        <v>6428</v>
      </c>
      <c r="D765" s="123" t="s">
        <v>185</v>
      </c>
      <c r="E765" s="123" t="s">
        <v>2524</v>
      </c>
      <c r="F765" s="123" t="s">
        <v>366</v>
      </c>
      <c r="G765" s="123" t="s">
        <v>2524</v>
      </c>
      <c r="H765" s="123" t="s">
        <v>2524</v>
      </c>
      <c r="I765" s="123" t="s">
        <v>2524</v>
      </c>
      <c r="J765" s="123" t="s">
        <v>2039</v>
      </c>
      <c r="K765" s="123" t="s">
        <v>1252</v>
      </c>
      <c r="L765" s="123" t="s">
        <v>2524</v>
      </c>
      <c r="M765" s="124">
        <v>3101595</v>
      </c>
      <c r="N765" s="123"/>
      <c r="O765" s="123"/>
    </row>
    <row r="766" spans="1:15" ht="16" x14ac:dyDescent="0.45">
      <c r="A766" s="123" t="s">
        <v>8700</v>
      </c>
      <c r="B766" s="123" t="s">
        <v>8744</v>
      </c>
      <c r="C766" s="123" t="s">
        <v>329</v>
      </c>
      <c r="D766" s="123" t="s">
        <v>185</v>
      </c>
      <c r="E766" s="123" t="s">
        <v>2524</v>
      </c>
      <c r="F766" s="123" t="s">
        <v>2798</v>
      </c>
      <c r="G766" s="123" t="s">
        <v>102</v>
      </c>
      <c r="H766" s="123" t="s">
        <v>8852</v>
      </c>
      <c r="I766" s="123" t="s">
        <v>8852</v>
      </c>
      <c r="J766" s="123" t="s">
        <v>8811</v>
      </c>
      <c r="K766" s="123" t="s">
        <v>8700</v>
      </c>
      <c r="L766" s="123" t="s">
        <v>2524</v>
      </c>
      <c r="M766" s="124">
        <v>8823068</v>
      </c>
      <c r="N766" s="123"/>
      <c r="O766" s="123"/>
    </row>
    <row r="767" spans="1:15" ht="16" x14ac:dyDescent="0.45">
      <c r="A767" s="123" t="s">
        <v>189</v>
      </c>
      <c r="B767" s="123" t="s">
        <v>6429</v>
      </c>
      <c r="C767" s="123" t="s">
        <v>1375</v>
      </c>
      <c r="D767" s="123" t="s">
        <v>185</v>
      </c>
      <c r="E767" s="123" t="s">
        <v>2524</v>
      </c>
      <c r="F767" s="123" t="s">
        <v>366</v>
      </c>
      <c r="G767" s="123" t="s">
        <v>2524</v>
      </c>
      <c r="H767" s="123" t="s">
        <v>8852</v>
      </c>
      <c r="I767" s="123" t="s">
        <v>8852</v>
      </c>
      <c r="J767" s="123" t="s">
        <v>1644</v>
      </c>
      <c r="K767" s="123" t="s">
        <v>189</v>
      </c>
      <c r="L767" s="123" t="s">
        <v>2524</v>
      </c>
      <c r="M767" s="124">
        <v>3099495</v>
      </c>
      <c r="N767" s="123"/>
      <c r="O767" s="123"/>
    </row>
    <row r="768" spans="1:15" ht="16" x14ac:dyDescent="0.45">
      <c r="A768" s="123" t="s">
        <v>1396</v>
      </c>
      <c r="B768" s="123" t="s">
        <v>6430</v>
      </c>
      <c r="C768" s="123" t="s">
        <v>1375</v>
      </c>
      <c r="D768" s="123" t="s">
        <v>185</v>
      </c>
      <c r="E768" s="123" t="s">
        <v>2524</v>
      </c>
      <c r="F768" s="123" t="s">
        <v>2798</v>
      </c>
      <c r="G768" s="123" t="s">
        <v>2524</v>
      </c>
      <c r="H768" s="123" t="s">
        <v>8852</v>
      </c>
      <c r="I768" s="123" t="s">
        <v>8852</v>
      </c>
      <c r="J768" s="123" t="s">
        <v>1688</v>
      </c>
      <c r="K768" s="123" t="s">
        <v>1396</v>
      </c>
      <c r="L768" s="123" t="s">
        <v>2524</v>
      </c>
      <c r="M768" s="124">
        <v>3183100</v>
      </c>
      <c r="N768" s="123"/>
      <c r="O768" s="123"/>
    </row>
    <row r="769" spans="1:15" ht="16" x14ac:dyDescent="0.45">
      <c r="A769" s="123" t="s">
        <v>8191</v>
      </c>
      <c r="B769" s="123" t="s">
        <v>8322</v>
      </c>
      <c r="C769" s="123" t="s">
        <v>8323</v>
      </c>
      <c r="D769" s="123" t="s">
        <v>1357</v>
      </c>
      <c r="E769" s="123"/>
      <c r="F769" s="123" t="s">
        <v>366</v>
      </c>
      <c r="G769" s="123" t="s">
        <v>102</v>
      </c>
      <c r="H769" s="123" t="s">
        <v>2524</v>
      </c>
      <c r="I769" s="123" t="s">
        <v>2524</v>
      </c>
      <c r="J769" s="123" t="s">
        <v>8198</v>
      </c>
      <c r="K769" s="123" t="s">
        <v>8191</v>
      </c>
      <c r="L769" s="123" t="s">
        <v>2524</v>
      </c>
      <c r="M769" s="124">
        <v>7356691</v>
      </c>
      <c r="N769" s="123"/>
      <c r="O769" s="123"/>
    </row>
    <row r="770" spans="1:15" ht="16" x14ac:dyDescent="0.45">
      <c r="A770" s="123" t="s">
        <v>8192</v>
      </c>
      <c r="B770" s="123" t="s">
        <v>8324</v>
      </c>
      <c r="C770" s="123" t="s">
        <v>8325</v>
      </c>
      <c r="D770" s="123" t="s">
        <v>1357</v>
      </c>
      <c r="E770" s="123"/>
      <c r="F770" s="123" t="s">
        <v>366</v>
      </c>
      <c r="G770" s="123" t="s">
        <v>102</v>
      </c>
      <c r="H770" s="123" t="s">
        <v>2524</v>
      </c>
      <c r="I770" s="123" t="s">
        <v>2524</v>
      </c>
      <c r="J770" s="123" t="s">
        <v>8199</v>
      </c>
      <c r="K770" s="123" t="s">
        <v>8192</v>
      </c>
      <c r="L770" s="123" t="s">
        <v>2524</v>
      </c>
      <c r="M770" s="124">
        <v>7356698</v>
      </c>
      <c r="N770" s="123"/>
      <c r="O770" s="123"/>
    </row>
    <row r="771" spans="1:15" ht="16" x14ac:dyDescent="0.45">
      <c r="A771" s="123" t="s">
        <v>21</v>
      </c>
      <c r="B771" s="123" t="s">
        <v>6431</v>
      </c>
      <c r="C771" s="123" t="s">
        <v>336</v>
      </c>
      <c r="D771" s="123" t="s">
        <v>185</v>
      </c>
      <c r="E771" s="123" t="s">
        <v>2524</v>
      </c>
      <c r="F771" s="123" t="s">
        <v>366</v>
      </c>
      <c r="G771" s="123" t="s">
        <v>102</v>
      </c>
      <c r="H771" s="123" t="s">
        <v>8852</v>
      </c>
      <c r="I771" s="123" t="s">
        <v>8852</v>
      </c>
      <c r="J771" s="123" t="s">
        <v>1685</v>
      </c>
      <c r="K771" s="123" t="s">
        <v>21</v>
      </c>
      <c r="L771" s="123" t="s">
        <v>2524</v>
      </c>
      <c r="M771" s="124">
        <v>1512244</v>
      </c>
      <c r="N771" s="123"/>
      <c r="O771" s="123"/>
    </row>
    <row r="772" spans="1:15" ht="16" x14ac:dyDescent="0.45">
      <c r="A772" s="123" t="s">
        <v>245</v>
      </c>
      <c r="B772" s="123" t="s">
        <v>245</v>
      </c>
      <c r="C772" s="123" t="s">
        <v>6432</v>
      </c>
      <c r="D772" s="123" t="s">
        <v>185</v>
      </c>
      <c r="E772" s="123" t="s">
        <v>2524</v>
      </c>
      <c r="F772" s="123" t="s">
        <v>366</v>
      </c>
      <c r="G772" s="123" t="s">
        <v>2524</v>
      </c>
      <c r="H772" s="123" t="s">
        <v>2524</v>
      </c>
      <c r="I772" s="123" t="s">
        <v>2524</v>
      </c>
      <c r="J772" s="123" t="s">
        <v>1689</v>
      </c>
      <c r="K772" s="123" t="s">
        <v>245</v>
      </c>
      <c r="L772" s="123" t="s">
        <v>2524</v>
      </c>
      <c r="M772" s="124">
        <v>3099616</v>
      </c>
      <c r="N772" s="123"/>
      <c r="O772" s="123"/>
    </row>
    <row r="773" spans="1:15" ht="16" x14ac:dyDescent="0.45">
      <c r="A773" s="123" t="s">
        <v>1318</v>
      </c>
      <c r="B773" s="123" t="s">
        <v>1318</v>
      </c>
      <c r="C773" s="123" t="s">
        <v>6433</v>
      </c>
      <c r="D773" s="123" t="s">
        <v>1357</v>
      </c>
      <c r="E773" s="123" t="s">
        <v>2524</v>
      </c>
      <c r="F773" s="123" t="s">
        <v>366</v>
      </c>
      <c r="G773" s="123" t="s">
        <v>2524</v>
      </c>
      <c r="H773" s="123" t="s">
        <v>2524</v>
      </c>
      <c r="I773" s="123" t="s">
        <v>2524</v>
      </c>
      <c r="J773" s="123" t="s">
        <v>1695</v>
      </c>
      <c r="K773" s="123" t="s">
        <v>1318</v>
      </c>
      <c r="L773" s="123" t="s">
        <v>2524</v>
      </c>
      <c r="M773" s="124">
        <v>3134763</v>
      </c>
      <c r="N773" s="123"/>
      <c r="O773" s="123"/>
    </row>
    <row r="774" spans="1:15" ht="16" x14ac:dyDescent="0.45">
      <c r="A774" s="123" t="s">
        <v>1320</v>
      </c>
      <c r="B774" s="123" t="s">
        <v>1320</v>
      </c>
      <c r="C774" s="123" t="s">
        <v>8575</v>
      </c>
      <c r="D774" s="123" t="s">
        <v>1357</v>
      </c>
      <c r="E774" s="123" t="s">
        <v>2524</v>
      </c>
      <c r="F774" s="123" t="s">
        <v>366</v>
      </c>
      <c r="G774" s="123" t="s">
        <v>2524</v>
      </c>
      <c r="H774" s="123" t="s">
        <v>8852</v>
      </c>
      <c r="I774" s="123" t="s">
        <v>8852</v>
      </c>
      <c r="J774" s="123" t="s">
        <v>1697</v>
      </c>
      <c r="K774" s="123" t="s">
        <v>1320</v>
      </c>
      <c r="L774" s="123" t="s">
        <v>2524</v>
      </c>
      <c r="M774" s="124">
        <v>3134803</v>
      </c>
      <c r="N774" s="123"/>
      <c r="O774" s="123"/>
    </row>
    <row r="775" spans="1:15" ht="16" x14ac:dyDescent="0.45">
      <c r="A775" s="123" t="s">
        <v>22</v>
      </c>
      <c r="B775" s="123" t="s">
        <v>6434</v>
      </c>
      <c r="C775" s="123" t="s">
        <v>337</v>
      </c>
      <c r="D775" s="123" t="s">
        <v>185</v>
      </c>
      <c r="E775" s="123" t="s">
        <v>2524</v>
      </c>
      <c r="F775" s="123" t="s">
        <v>366</v>
      </c>
      <c r="G775" s="123" t="s">
        <v>102</v>
      </c>
      <c r="H775" s="123" t="s">
        <v>8852</v>
      </c>
      <c r="I775" s="123" t="s">
        <v>8852</v>
      </c>
      <c r="J775" s="123" t="s">
        <v>1686</v>
      </c>
      <c r="K775" s="123" t="s">
        <v>22</v>
      </c>
      <c r="L775" s="123" t="s">
        <v>2524</v>
      </c>
      <c r="M775" s="124">
        <v>1512261</v>
      </c>
      <c r="N775" s="123"/>
      <c r="O775" s="123"/>
    </row>
    <row r="776" spans="1:15" ht="16" x14ac:dyDescent="0.45">
      <c r="A776" s="123" t="s">
        <v>246</v>
      </c>
      <c r="B776" s="123" t="s">
        <v>246</v>
      </c>
      <c r="C776" s="123" t="s">
        <v>6435</v>
      </c>
      <c r="D776" s="123" t="s">
        <v>185</v>
      </c>
      <c r="E776" s="123" t="s">
        <v>2524</v>
      </c>
      <c r="F776" s="123" t="s">
        <v>366</v>
      </c>
      <c r="G776" s="123" t="s">
        <v>2524</v>
      </c>
      <c r="H776" s="123" t="s">
        <v>2524</v>
      </c>
      <c r="I776" s="123" t="s">
        <v>2524</v>
      </c>
      <c r="J776" s="123" t="s">
        <v>1690</v>
      </c>
      <c r="K776" s="123" t="s">
        <v>246</v>
      </c>
      <c r="L776" s="123" t="s">
        <v>2524</v>
      </c>
      <c r="M776" s="124">
        <v>3099622</v>
      </c>
      <c r="N776" s="123"/>
      <c r="O776" s="123"/>
    </row>
    <row r="777" spans="1:15" ht="16" x14ac:dyDescent="0.45">
      <c r="A777" s="123" t="s">
        <v>1319</v>
      </c>
      <c r="B777" s="123" t="s">
        <v>1319</v>
      </c>
      <c r="C777" s="123" t="s">
        <v>6436</v>
      </c>
      <c r="D777" s="123" t="s">
        <v>1357</v>
      </c>
      <c r="E777" s="123" t="s">
        <v>2524</v>
      </c>
      <c r="F777" s="123" t="s">
        <v>366</v>
      </c>
      <c r="G777" s="123" t="s">
        <v>2524</v>
      </c>
      <c r="H777" s="123" t="s">
        <v>2524</v>
      </c>
      <c r="I777" s="123" t="s">
        <v>2524</v>
      </c>
      <c r="J777" s="123" t="s">
        <v>1696</v>
      </c>
      <c r="K777" s="123" t="s">
        <v>1319</v>
      </c>
      <c r="L777" s="123" t="s">
        <v>2524</v>
      </c>
      <c r="M777" s="124">
        <v>3134768</v>
      </c>
      <c r="N777" s="123"/>
      <c r="O777" s="123"/>
    </row>
    <row r="778" spans="1:15" ht="16" x14ac:dyDescent="0.45">
      <c r="A778" s="123" t="s">
        <v>1321</v>
      </c>
      <c r="B778" s="123" t="s">
        <v>1321</v>
      </c>
      <c r="C778" s="123" t="s">
        <v>8576</v>
      </c>
      <c r="D778" s="123" t="s">
        <v>1357</v>
      </c>
      <c r="E778" s="123" t="s">
        <v>2524</v>
      </c>
      <c r="F778" s="123" t="s">
        <v>366</v>
      </c>
      <c r="G778" s="123" t="s">
        <v>2524</v>
      </c>
      <c r="H778" s="123" t="s">
        <v>8852</v>
      </c>
      <c r="I778" s="123" t="s">
        <v>8852</v>
      </c>
      <c r="J778" s="123" t="s">
        <v>1698</v>
      </c>
      <c r="K778" s="123" t="s">
        <v>1321</v>
      </c>
      <c r="L778" s="123" t="s">
        <v>2524</v>
      </c>
      <c r="M778" s="124">
        <v>3134798</v>
      </c>
      <c r="N778" s="123"/>
      <c r="O778" s="123"/>
    </row>
    <row r="779" spans="1:15" ht="16" x14ac:dyDescent="0.45">
      <c r="A779" s="123" t="s">
        <v>110</v>
      </c>
      <c r="B779" s="123" t="s">
        <v>110</v>
      </c>
      <c r="C779" s="123" t="s">
        <v>6437</v>
      </c>
      <c r="D779" s="123" t="s">
        <v>1357</v>
      </c>
      <c r="E779" s="123" t="s">
        <v>2524</v>
      </c>
      <c r="F779" s="123" t="s">
        <v>366</v>
      </c>
      <c r="G779" s="123" t="s">
        <v>2524</v>
      </c>
      <c r="H779" s="123" t="s">
        <v>2524</v>
      </c>
      <c r="I779" s="123" t="s">
        <v>2524</v>
      </c>
      <c r="J779" s="123" t="s">
        <v>2524</v>
      </c>
      <c r="K779" s="123" t="s">
        <v>110</v>
      </c>
      <c r="L779" s="123" t="s">
        <v>2524</v>
      </c>
      <c r="M779" s="124">
        <v>1516250</v>
      </c>
      <c r="N779" s="123"/>
      <c r="O779" s="123"/>
    </row>
    <row r="780" spans="1:15" ht="16" x14ac:dyDescent="0.45">
      <c r="A780" s="123" t="s">
        <v>1403</v>
      </c>
      <c r="B780" s="123" t="s">
        <v>1403</v>
      </c>
      <c r="C780" s="123" t="s">
        <v>1410</v>
      </c>
      <c r="D780" s="123" t="s">
        <v>1357</v>
      </c>
      <c r="E780" s="123" t="s">
        <v>2524</v>
      </c>
      <c r="F780" s="123" t="s">
        <v>366</v>
      </c>
      <c r="G780" s="123" t="s">
        <v>2524</v>
      </c>
      <c r="H780" s="123" t="s">
        <v>8852</v>
      </c>
      <c r="I780" s="123" t="s">
        <v>8852</v>
      </c>
      <c r="J780" s="123" t="s">
        <v>1645</v>
      </c>
      <c r="K780" s="123" t="s">
        <v>1403</v>
      </c>
      <c r="L780" s="123" t="s">
        <v>2524</v>
      </c>
      <c r="M780" s="124">
        <v>3137952</v>
      </c>
      <c r="N780" s="123"/>
      <c r="O780" s="123"/>
    </row>
    <row r="781" spans="1:15" ht="16" x14ac:dyDescent="0.45">
      <c r="A781" s="123" t="s">
        <v>3170</v>
      </c>
      <c r="B781" s="123" t="s">
        <v>3170</v>
      </c>
      <c r="C781" s="123" t="s">
        <v>7971</v>
      </c>
      <c r="D781" s="123" t="s">
        <v>185</v>
      </c>
      <c r="E781" s="123" t="s">
        <v>2524</v>
      </c>
      <c r="F781" s="123" t="s">
        <v>2798</v>
      </c>
      <c r="G781" s="123" t="s">
        <v>2524</v>
      </c>
      <c r="H781" s="123" t="s">
        <v>8851</v>
      </c>
      <c r="I781" s="123" t="s">
        <v>2524</v>
      </c>
      <c r="J781" s="123" t="s">
        <v>3171</v>
      </c>
      <c r="K781" s="123" t="s">
        <v>3170</v>
      </c>
      <c r="L781" s="123" t="s">
        <v>2524</v>
      </c>
      <c r="M781" s="124">
        <v>7289471</v>
      </c>
      <c r="N781" s="123"/>
      <c r="O781" s="123"/>
    </row>
    <row r="782" spans="1:15" ht="16" x14ac:dyDescent="0.45">
      <c r="A782" s="123" t="s">
        <v>3167</v>
      </c>
      <c r="B782" s="123" t="s">
        <v>3167</v>
      </c>
      <c r="C782" s="123" t="s">
        <v>7984</v>
      </c>
      <c r="D782" s="123" t="s">
        <v>185</v>
      </c>
      <c r="E782" s="123" t="s">
        <v>2524</v>
      </c>
      <c r="F782" s="123" t="s">
        <v>2798</v>
      </c>
      <c r="G782" s="123" t="s">
        <v>2524</v>
      </c>
      <c r="H782" s="123" t="s">
        <v>2524</v>
      </c>
      <c r="I782" s="123" t="s">
        <v>2524</v>
      </c>
      <c r="J782" s="123" t="s">
        <v>3169</v>
      </c>
      <c r="K782" s="123" t="s">
        <v>3167</v>
      </c>
      <c r="L782" s="123" t="s">
        <v>2524</v>
      </c>
      <c r="M782" s="124">
        <v>7289671</v>
      </c>
      <c r="N782" s="123"/>
      <c r="O782" s="123"/>
    </row>
    <row r="783" spans="1:15" ht="16" x14ac:dyDescent="0.45">
      <c r="A783" s="123" t="s">
        <v>2144</v>
      </c>
      <c r="B783" s="123" t="s">
        <v>2144</v>
      </c>
      <c r="C783" s="123" t="s">
        <v>6438</v>
      </c>
      <c r="D783" s="123" t="s">
        <v>185</v>
      </c>
      <c r="E783" s="123" t="s">
        <v>2524</v>
      </c>
      <c r="F783" s="123" t="s">
        <v>2798</v>
      </c>
      <c r="G783" s="123" t="s">
        <v>5449</v>
      </c>
      <c r="H783" s="123" t="s">
        <v>8851</v>
      </c>
      <c r="I783" s="123" t="s">
        <v>2524</v>
      </c>
      <c r="J783" s="123" t="s">
        <v>3071</v>
      </c>
      <c r="K783" s="123" t="s">
        <v>2144</v>
      </c>
      <c r="L783" s="123" t="s">
        <v>2524</v>
      </c>
      <c r="M783" s="124">
        <v>142489</v>
      </c>
      <c r="N783" s="123"/>
      <c r="O783" s="123"/>
    </row>
    <row r="784" spans="1:15" ht="16" x14ac:dyDescent="0.45">
      <c r="A784" s="123" t="s">
        <v>3068</v>
      </c>
      <c r="B784" s="123" t="s">
        <v>3168</v>
      </c>
      <c r="C784" s="123" t="s">
        <v>3069</v>
      </c>
      <c r="D784" s="123" t="s">
        <v>185</v>
      </c>
      <c r="E784" s="123" t="s">
        <v>2524</v>
      </c>
      <c r="F784" s="123" t="s">
        <v>2798</v>
      </c>
      <c r="G784" s="123" t="s">
        <v>5449</v>
      </c>
      <c r="H784" s="123" t="s">
        <v>2524</v>
      </c>
      <c r="I784" s="123" t="s">
        <v>2524</v>
      </c>
      <c r="J784" s="123" t="s">
        <v>3070</v>
      </c>
      <c r="K784" s="123" t="s">
        <v>3068</v>
      </c>
      <c r="L784" s="123" t="s">
        <v>2524</v>
      </c>
      <c r="M784" s="124">
        <v>142503</v>
      </c>
      <c r="N784" s="123"/>
      <c r="O784" s="123"/>
    </row>
    <row r="785" spans="1:15" ht="16" x14ac:dyDescent="0.45">
      <c r="A785" s="123" t="s">
        <v>200</v>
      </c>
      <c r="B785" s="123" t="s">
        <v>6439</v>
      </c>
      <c r="C785" s="123" t="s">
        <v>1554</v>
      </c>
      <c r="D785" s="123" t="s">
        <v>185</v>
      </c>
      <c r="E785" s="123" t="s">
        <v>2524</v>
      </c>
      <c r="F785" s="123" t="s">
        <v>2798</v>
      </c>
      <c r="G785" s="123" t="s">
        <v>2524</v>
      </c>
      <c r="H785" s="123" t="s">
        <v>8852</v>
      </c>
      <c r="I785" s="123" t="s">
        <v>2524</v>
      </c>
      <c r="J785" s="123" t="s">
        <v>1960</v>
      </c>
      <c r="K785" s="123" t="s">
        <v>200</v>
      </c>
      <c r="L785" s="123" t="s">
        <v>2524</v>
      </c>
      <c r="M785" s="124">
        <v>3099856</v>
      </c>
      <c r="N785" s="123"/>
      <c r="O785" s="123"/>
    </row>
    <row r="786" spans="1:15" ht="16" x14ac:dyDescent="0.45">
      <c r="A786" s="123" t="s">
        <v>1471</v>
      </c>
      <c r="B786" s="123" t="s">
        <v>6440</v>
      </c>
      <c r="C786" s="123" t="s">
        <v>1555</v>
      </c>
      <c r="D786" s="123" t="s">
        <v>185</v>
      </c>
      <c r="E786" s="123" t="s">
        <v>2524</v>
      </c>
      <c r="F786" s="123" t="s">
        <v>2798</v>
      </c>
      <c r="G786" s="123" t="s">
        <v>2524</v>
      </c>
      <c r="H786" s="123" t="s">
        <v>8852</v>
      </c>
      <c r="I786" s="123" t="s">
        <v>2524</v>
      </c>
      <c r="J786" s="123" t="s">
        <v>1961</v>
      </c>
      <c r="K786" s="123" t="s">
        <v>1471</v>
      </c>
      <c r="L786" s="123" t="s">
        <v>2524</v>
      </c>
      <c r="M786" s="124">
        <v>3225716</v>
      </c>
      <c r="N786" s="123"/>
      <c r="O786" s="123"/>
    </row>
    <row r="787" spans="1:15" ht="16" x14ac:dyDescent="0.45">
      <c r="A787" s="123" t="s">
        <v>2145</v>
      </c>
      <c r="B787" s="123" t="s">
        <v>2145</v>
      </c>
      <c r="C787" s="123" t="s">
        <v>6441</v>
      </c>
      <c r="D787" s="123" t="s">
        <v>185</v>
      </c>
      <c r="E787" s="123" t="s">
        <v>2524</v>
      </c>
      <c r="F787" s="123" t="s">
        <v>2798</v>
      </c>
      <c r="G787" s="123" t="s">
        <v>5449</v>
      </c>
      <c r="H787" s="123" t="s">
        <v>8851</v>
      </c>
      <c r="I787" s="123" t="s">
        <v>2524</v>
      </c>
      <c r="J787" s="123" t="s">
        <v>3075</v>
      </c>
      <c r="K787" s="123" t="s">
        <v>2145</v>
      </c>
      <c r="L787" s="123" t="s">
        <v>2524</v>
      </c>
      <c r="M787" s="124">
        <v>142520</v>
      </c>
      <c r="N787" s="123"/>
      <c r="O787" s="123"/>
    </row>
    <row r="788" spans="1:15" ht="16" x14ac:dyDescent="0.45">
      <c r="A788" s="123" t="s">
        <v>3072</v>
      </c>
      <c r="B788" s="123" t="s">
        <v>6442</v>
      </c>
      <c r="C788" s="123" t="s">
        <v>3073</v>
      </c>
      <c r="D788" s="123" t="s">
        <v>185</v>
      </c>
      <c r="E788" s="123" t="s">
        <v>2524</v>
      </c>
      <c r="F788" s="123" t="s">
        <v>2798</v>
      </c>
      <c r="G788" s="123" t="s">
        <v>5449</v>
      </c>
      <c r="H788" s="123" t="s">
        <v>2524</v>
      </c>
      <c r="I788" s="123" t="s">
        <v>2524</v>
      </c>
      <c r="J788" s="123" t="s">
        <v>3074</v>
      </c>
      <c r="K788" s="123" t="s">
        <v>3072</v>
      </c>
      <c r="L788" s="123" t="s">
        <v>2524</v>
      </c>
      <c r="M788" s="124">
        <v>142533</v>
      </c>
      <c r="N788" s="123"/>
      <c r="O788" s="123"/>
    </row>
    <row r="789" spans="1:15" ht="16" x14ac:dyDescent="0.45">
      <c r="A789" s="123" t="s">
        <v>201</v>
      </c>
      <c r="B789" s="123" t="s">
        <v>6443</v>
      </c>
      <c r="C789" s="123" t="s">
        <v>4615</v>
      </c>
      <c r="D789" s="123" t="s">
        <v>185</v>
      </c>
      <c r="E789" s="123" t="s">
        <v>2524</v>
      </c>
      <c r="F789" s="123" t="s">
        <v>2798</v>
      </c>
      <c r="G789" s="123" t="s">
        <v>2524</v>
      </c>
      <c r="H789" s="123" t="s">
        <v>8852</v>
      </c>
      <c r="I789" s="123" t="s">
        <v>2524</v>
      </c>
      <c r="J789" s="123" t="s">
        <v>1962</v>
      </c>
      <c r="K789" s="123" t="s">
        <v>201</v>
      </c>
      <c r="L789" s="123" t="s">
        <v>2524</v>
      </c>
      <c r="M789" s="124">
        <v>3099861</v>
      </c>
      <c r="N789" s="123"/>
      <c r="O789" s="123"/>
    </row>
    <row r="790" spans="1:15" ht="16" x14ac:dyDescent="0.45">
      <c r="A790" s="123" t="s">
        <v>1472</v>
      </c>
      <c r="B790" s="123" t="s">
        <v>6444</v>
      </c>
      <c r="C790" s="123" t="s">
        <v>1556</v>
      </c>
      <c r="D790" s="123" t="s">
        <v>185</v>
      </c>
      <c r="E790" s="123" t="s">
        <v>2524</v>
      </c>
      <c r="F790" s="123" t="s">
        <v>2798</v>
      </c>
      <c r="G790" s="123" t="s">
        <v>2524</v>
      </c>
      <c r="H790" s="123" t="s">
        <v>8852</v>
      </c>
      <c r="I790" s="123" t="s">
        <v>2524</v>
      </c>
      <c r="J790" s="123" t="s">
        <v>1963</v>
      </c>
      <c r="K790" s="123" t="s">
        <v>1472</v>
      </c>
      <c r="L790" s="123" t="s">
        <v>2524</v>
      </c>
      <c r="M790" s="124">
        <v>3225721</v>
      </c>
      <c r="N790" s="123"/>
      <c r="O790" s="123"/>
    </row>
    <row r="791" spans="1:15" ht="16" x14ac:dyDescent="0.45">
      <c r="A791" s="123" t="s">
        <v>1596</v>
      </c>
      <c r="B791" s="123" t="s">
        <v>1596</v>
      </c>
      <c r="C791" s="123" t="s">
        <v>6445</v>
      </c>
      <c r="D791" s="123" t="s">
        <v>1357</v>
      </c>
      <c r="E791" s="123" t="s">
        <v>2524</v>
      </c>
      <c r="F791" s="123" t="s">
        <v>366</v>
      </c>
      <c r="G791" s="123" t="s">
        <v>2524</v>
      </c>
      <c r="H791" s="123" t="s">
        <v>2524</v>
      </c>
      <c r="I791" s="123" t="s">
        <v>2524</v>
      </c>
      <c r="J791" s="123" t="s">
        <v>1785</v>
      </c>
      <c r="K791" s="123" t="s">
        <v>1596</v>
      </c>
      <c r="L791" s="123" t="s">
        <v>2524</v>
      </c>
      <c r="M791" s="124">
        <v>3216907</v>
      </c>
      <c r="N791" s="123"/>
      <c r="O791" s="123"/>
    </row>
    <row r="792" spans="1:15" ht="16" x14ac:dyDescent="0.45">
      <c r="A792" s="123" t="s">
        <v>1597</v>
      </c>
      <c r="B792" s="123" t="s">
        <v>1597</v>
      </c>
      <c r="C792" s="123" t="s">
        <v>6446</v>
      </c>
      <c r="D792" s="123" t="s">
        <v>1357</v>
      </c>
      <c r="E792" s="123" t="s">
        <v>2524</v>
      </c>
      <c r="F792" s="123" t="s">
        <v>366</v>
      </c>
      <c r="G792" s="123" t="s">
        <v>2524</v>
      </c>
      <c r="H792" s="123" t="s">
        <v>2524</v>
      </c>
      <c r="I792" s="123" t="s">
        <v>2524</v>
      </c>
      <c r="J792" s="123" t="s">
        <v>1787</v>
      </c>
      <c r="K792" s="123" t="s">
        <v>1597</v>
      </c>
      <c r="L792" s="123" t="s">
        <v>2524</v>
      </c>
      <c r="M792" s="124">
        <v>3217831</v>
      </c>
      <c r="N792" s="123"/>
      <c r="O792" s="123"/>
    </row>
    <row r="793" spans="1:15" ht="16" x14ac:dyDescent="0.45">
      <c r="A793" s="123" t="s">
        <v>1598</v>
      </c>
      <c r="B793" s="123" t="s">
        <v>1598</v>
      </c>
      <c r="C793" s="123" t="s">
        <v>6447</v>
      </c>
      <c r="D793" s="123" t="s">
        <v>1357</v>
      </c>
      <c r="E793" s="123" t="s">
        <v>2524</v>
      </c>
      <c r="F793" s="123" t="s">
        <v>366</v>
      </c>
      <c r="G793" s="123" t="s">
        <v>2524</v>
      </c>
      <c r="H793" s="123" t="s">
        <v>2524</v>
      </c>
      <c r="I793" s="123" t="s">
        <v>2524</v>
      </c>
      <c r="J793" s="123" t="s">
        <v>1789</v>
      </c>
      <c r="K793" s="123" t="s">
        <v>1598</v>
      </c>
      <c r="L793" s="123" t="s">
        <v>2524</v>
      </c>
      <c r="M793" s="124">
        <v>3224465</v>
      </c>
      <c r="N793" s="123"/>
      <c r="O793" s="123"/>
    </row>
    <row r="794" spans="1:15" ht="16" x14ac:dyDescent="0.45">
      <c r="A794" s="123" t="s">
        <v>1599</v>
      </c>
      <c r="B794" s="123" t="s">
        <v>1599</v>
      </c>
      <c r="C794" s="123" t="s">
        <v>6448</v>
      </c>
      <c r="D794" s="123" t="s">
        <v>1357</v>
      </c>
      <c r="E794" s="123" t="s">
        <v>2524</v>
      </c>
      <c r="F794" s="123" t="s">
        <v>366</v>
      </c>
      <c r="G794" s="123" t="s">
        <v>2524</v>
      </c>
      <c r="H794" s="123" t="s">
        <v>2524</v>
      </c>
      <c r="I794" s="123" t="s">
        <v>2524</v>
      </c>
      <c r="J794" s="123" t="s">
        <v>1791</v>
      </c>
      <c r="K794" s="123" t="s">
        <v>1599</v>
      </c>
      <c r="L794" s="123" t="s">
        <v>2524</v>
      </c>
      <c r="M794" s="124">
        <v>3224469</v>
      </c>
      <c r="N794" s="123"/>
      <c r="O794" s="123"/>
    </row>
    <row r="795" spans="1:15" ht="16" x14ac:dyDescent="0.45">
      <c r="A795" s="123" t="s">
        <v>148</v>
      </c>
      <c r="B795" s="123" t="s">
        <v>148</v>
      </c>
      <c r="C795" s="123" t="s">
        <v>6449</v>
      </c>
      <c r="D795" s="123" t="s">
        <v>185</v>
      </c>
      <c r="E795" s="123" t="s">
        <v>2524</v>
      </c>
      <c r="F795" s="123" t="s">
        <v>2798</v>
      </c>
      <c r="G795" s="123" t="s">
        <v>2524</v>
      </c>
      <c r="H795" s="123" t="s">
        <v>2524</v>
      </c>
      <c r="I795" s="123" t="s">
        <v>2524</v>
      </c>
      <c r="J795" s="123" t="s">
        <v>2524</v>
      </c>
      <c r="K795" s="123" t="s">
        <v>148</v>
      </c>
      <c r="L795" s="123" t="s">
        <v>2524</v>
      </c>
      <c r="M795" s="124">
        <v>2409189</v>
      </c>
      <c r="N795" s="123"/>
      <c r="O795" s="123"/>
    </row>
    <row r="796" spans="1:15" ht="16" x14ac:dyDescent="0.45">
      <c r="A796" s="123" t="s">
        <v>147</v>
      </c>
      <c r="B796" s="123" t="s">
        <v>147</v>
      </c>
      <c r="C796" s="123" t="s">
        <v>6450</v>
      </c>
      <c r="D796" s="123" t="s">
        <v>185</v>
      </c>
      <c r="E796" s="123" t="s">
        <v>2524</v>
      </c>
      <c r="F796" s="123" t="s">
        <v>2798</v>
      </c>
      <c r="G796" s="123" t="s">
        <v>2524</v>
      </c>
      <c r="H796" s="123" t="s">
        <v>2524</v>
      </c>
      <c r="I796" s="123" t="s">
        <v>2524</v>
      </c>
      <c r="J796" s="123" t="s">
        <v>2524</v>
      </c>
      <c r="K796" s="123" t="s">
        <v>147</v>
      </c>
      <c r="L796" s="123" t="s">
        <v>2524</v>
      </c>
      <c r="M796" s="124">
        <v>2409224</v>
      </c>
      <c r="N796" s="123"/>
      <c r="O796" s="123"/>
    </row>
    <row r="797" spans="1:15" ht="16" x14ac:dyDescent="0.45">
      <c r="A797" s="123" t="s">
        <v>4616</v>
      </c>
      <c r="B797" s="123" t="s">
        <v>4616</v>
      </c>
      <c r="C797" s="123" t="s">
        <v>6451</v>
      </c>
      <c r="D797" s="123" t="s">
        <v>1357</v>
      </c>
      <c r="E797" s="123" t="s">
        <v>2524</v>
      </c>
      <c r="F797" s="123" t="s">
        <v>366</v>
      </c>
      <c r="G797" s="123" t="s">
        <v>2524</v>
      </c>
      <c r="H797" s="123" t="s">
        <v>2524</v>
      </c>
      <c r="I797" s="123" t="s">
        <v>2524</v>
      </c>
      <c r="J797" s="123" t="s">
        <v>2524</v>
      </c>
      <c r="K797" s="123" t="s">
        <v>4616</v>
      </c>
      <c r="L797" s="123" t="s">
        <v>2524</v>
      </c>
      <c r="M797" s="124">
        <v>2681336</v>
      </c>
      <c r="N797" s="123"/>
      <c r="O797" s="123"/>
    </row>
    <row r="798" spans="1:15" ht="16" x14ac:dyDescent="0.45">
      <c r="A798" s="123" t="s">
        <v>4617</v>
      </c>
      <c r="B798" s="123" t="s">
        <v>6452</v>
      </c>
      <c r="C798" s="123" t="s">
        <v>6453</v>
      </c>
      <c r="D798" s="123" t="s">
        <v>1357</v>
      </c>
      <c r="E798" s="123" t="s">
        <v>2524</v>
      </c>
      <c r="F798" s="123" t="s">
        <v>366</v>
      </c>
      <c r="G798" s="123" t="s">
        <v>2524</v>
      </c>
      <c r="H798" s="123" t="s">
        <v>2524</v>
      </c>
      <c r="I798" s="123" t="s">
        <v>2524</v>
      </c>
      <c r="J798" s="123" t="s">
        <v>2524</v>
      </c>
      <c r="K798" s="123" t="s">
        <v>4617</v>
      </c>
      <c r="L798" s="123" t="s">
        <v>2524</v>
      </c>
      <c r="M798" s="124">
        <v>2681351</v>
      </c>
      <c r="N798" s="123"/>
      <c r="O798" s="123"/>
    </row>
    <row r="799" spans="1:15" ht="16" x14ac:dyDescent="0.45">
      <c r="A799" s="123" t="s">
        <v>4618</v>
      </c>
      <c r="B799" s="123" t="s">
        <v>4618</v>
      </c>
      <c r="C799" s="123" t="s">
        <v>6454</v>
      </c>
      <c r="D799" s="123" t="s">
        <v>1357</v>
      </c>
      <c r="E799" s="123" t="s">
        <v>2524</v>
      </c>
      <c r="F799" s="123" t="s">
        <v>366</v>
      </c>
      <c r="G799" s="123" t="s">
        <v>2524</v>
      </c>
      <c r="H799" s="123" t="s">
        <v>2524</v>
      </c>
      <c r="I799" s="123" t="s">
        <v>2524</v>
      </c>
      <c r="J799" s="123" t="s">
        <v>2524</v>
      </c>
      <c r="K799" s="123" t="s">
        <v>4618</v>
      </c>
      <c r="L799" s="123" t="s">
        <v>2524</v>
      </c>
      <c r="M799" s="124">
        <v>2681341</v>
      </c>
      <c r="N799" s="123"/>
      <c r="O799" s="123"/>
    </row>
    <row r="800" spans="1:15" ht="16" x14ac:dyDescent="0.45">
      <c r="A800" s="123" t="s">
        <v>4619</v>
      </c>
      <c r="B800" s="123" t="s">
        <v>4619</v>
      </c>
      <c r="C800" s="123" t="s">
        <v>6455</v>
      </c>
      <c r="D800" s="123" t="s">
        <v>1357</v>
      </c>
      <c r="E800" s="123" t="s">
        <v>2524</v>
      </c>
      <c r="F800" s="123" t="s">
        <v>366</v>
      </c>
      <c r="G800" s="123" t="s">
        <v>2524</v>
      </c>
      <c r="H800" s="123" t="s">
        <v>2524</v>
      </c>
      <c r="I800" s="123" t="s">
        <v>2524</v>
      </c>
      <c r="J800" s="123" t="s">
        <v>2524</v>
      </c>
      <c r="K800" s="123" t="s">
        <v>4619</v>
      </c>
      <c r="L800" s="123" t="s">
        <v>2524</v>
      </c>
      <c r="M800" s="124">
        <v>2681346</v>
      </c>
      <c r="N800" s="123"/>
      <c r="O800" s="123"/>
    </row>
    <row r="801" spans="1:15" ht="16" x14ac:dyDescent="0.45">
      <c r="A801" s="123" t="s">
        <v>4620</v>
      </c>
      <c r="B801" s="123" t="s">
        <v>6456</v>
      </c>
      <c r="C801" s="123" t="s">
        <v>6456</v>
      </c>
      <c r="D801" s="123" t="s">
        <v>1246</v>
      </c>
      <c r="E801" s="123" t="s">
        <v>6457</v>
      </c>
      <c r="F801" s="123" t="s">
        <v>366</v>
      </c>
      <c r="G801" s="123" t="s">
        <v>2524</v>
      </c>
      <c r="H801" s="123" t="s">
        <v>2524</v>
      </c>
      <c r="I801" s="123" t="s">
        <v>2524</v>
      </c>
      <c r="J801" s="123" t="s">
        <v>2524</v>
      </c>
      <c r="K801" s="123" t="s">
        <v>4620</v>
      </c>
      <c r="L801" s="123" t="s">
        <v>2524</v>
      </c>
      <c r="M801" s="124">
        <v>426793</v>
      </c>
      <c r="N801" s="123"/>
      <c r="O801" s="123"/>
    </row>
    <row r="802" spans="1:15" ht="16" x14ac:dyDescent="0.45">
      <c r="A802" s="123" t="s">
        <v>4621</v>
      </c>
      <c r="B802" s="123" t="s">
        <v>6458</v>
      </c>
      <c r="C802" s="123" t="s">
        <v>6459</v>
      </c>
      <c r="D802" s="123" t="s">
        <v>185</v>
      </c>
      <c r="E802" s="123" t="s">
        <v>2524</v>
      </c>
      <c r="F802" s="123" t="s">
        <v>2798</v>
      </c>
      <c r="G802" s="123" t="s">
        <v>404</v>
      </c>
      <c r="H802" s="123" t="s">
        <v>2524</v>
      </c>
      <c r="I802" s="123" t="s">
        <v>2524</v>
      </c>
      <c r="J802" s="123" t="s">
        <v>2524</v>
      </c>
      <c r="K802" s="123" t="s">
        <v>4621</v>
      </c>
      <c r="L802" s="123" t="s">
        <v>2524</v>
      </c>
      <c r="M802" s="124">
        <v>2483658</v>
      </c>
      <c r="N802" s="123"/>
      <c r="O802" s="123"/>
    </row>
    <row r="803" spans="1:15" ht="16" x14ac:dyDescent="0.45">
      <c r="A803" s="123" t="s">
        <v>171</v>
      </c>
      <c r="B803" s="123" t="s">
        <v>6460</v>
      </c>
      <c r="C803" s="123" t="s">
        <v>8623</v>
      </c>
      <c r="D803" s="123" t="s">
        <v>185</v>
      </c>
      <c r="E803" s="123" t="s">
        <v>2524</v>
      </c>
      <c r="F803" s="123" t="s">
        <v>2798</v>
      </c>
      <c r="G803" s="123" t="s">
        <v>404</v>
      </c>
      <c r="H803" s="123" t="s">
        <v>8852</v>
      </c>
      <c r="I803" s="123" t="s">
        <v>8852</v>
      </c>
      <c r="J803" s="123" t="s">
        <v>1865</v>
      </c>
      <c r="K803" s="123" t="s">
        <v>2529</v>
      </c>
      <c r="L803" s="123" t="s">
        <v>2524</v>
      </c>
      <c r="M803" s="124">
        <v>2483664</v>
      </c>
      <c r="N803" s="123"/>
      <c r="O803" s="123"/>
    </row>
    <row r="804" spans="1:15" ht="16" x14ac:dyDescent="0.45">
      <c r="A804" s="123" t="s">
        <v>8608</v>
      </c>
      <c r="B804" s="123" t="s">
        <v>8745</v>
      </c>
      <c r="C804" s="123" t="s">
        <v>8622</v>
      </c>
      <c r="D804" s="123" t="s">
        <v>185</v>
      </c>
      <c r="E804" s="123" t="s">
        <v>2524</v>
      </c>
      <c r="F804" s="123" t="s">
        <v>2798</v>
      </c>
      <c r="G804" s="123" t="s">
        <v>404</v>
      </c>
      <c r="H804" s="123" t="s">
        <v>8852</v>
      </c>
      <c r="I804" s="123" t="s">
        <v>8852</v>
      </c>
      <c r="J804" s="123" t="s">
        <v>8657</v>
      </c>
      <c r="K804" s="123" t="s">
        <v>8746</v>
      </c>
      <c r="L804" s="123" t="s">
        <v>2524</v>
      </c>
      <c r="M804" s="124">
        <v>7931534</v>
      </c>
      <c r="N804" s="123"/>
      <c r="O804" s="123"/>
    </row>
    <row r="805" spans="1:15" ht="16" x14ac:dyDescent="0.45">
      <c r="A805" s="123" t="s">
        <v>8618</v>
      </c>
      <c r="B805" s="123" t="s">
        <v>8747</v>
      </c>
      <c r="C805" s="123" t="s">
        <v>8621</v>
      </c>
      <c r="D805" s="123" t="s">
        <v>185</v>
      </c>
      <c r="E805" s="123" t="s">
        <v>2524</v>
      </c>
      <c r="F805" s="123" t="s">
        <v>2798</v>
      </c>
      <c r="G805" s="123" t="s">
        <v>404</v>
      </c>
      <c r="H805" s="123" t="s">
        <v>8852</v>
      </c>
      <c r="I805" s="123" t="s">
        <v>8852</v>
      </c>
      <c r="J805" s="123" t="s">
        <v>8658</v>
      </c>
      <c r="K805" s="123" t="s">
        <v>8618</v>
      </c>
      <c r="L805" s="123" t="s">
        <v>2524</v>
      </c>
      <c r="M805" s="124">
        <v>7931580</v>
      </c>
      <c r="N805" s="123"/>
      <c r="O805" s="123"/>
    </row>
    <row r="806" spans="1:15" ht="16" x14ac:dyDescent="0.45">
      <c r="A806" s="123" t="s">
        <v>170</v>
      </c>
      <c r="B806" s="123" t="s">
        <v>6461</v>
      </c>
      <c r="C806" s="123" t="s">
        <v>8620</v>
      </c>
      <c r="D806" s="123" t="s">
        <v>185</v>
      </c>
      <c r="E806" s="123" t="s">
        <v>2524</v>
      </c>
      <c r="F806" s="123" t="s">
        <v>2798</v>
      </c>
      <c r="G806" s="123" t="s">
        <v>404</v>
      </c>
      <c r="H806" s="123" t="s">
        <v>8852</v>
      </c>
      <c r="I806" s="123" t="s">
        <v>8852</v>
      </c>
      <c r="J806" s="123" t="s">
        <v>1873</v>
      </c>
      <c r="K806" s="123" t="s">
        <v>170</v>
      </c>
      <c r="L806" s="123" t="s">
        <v>2524</v>
      </c>
      <c r="M806" s="124">
        <v>2483633</v>
      </c>
      <c r="N806" s="123"/>
      <c r="O806" s="123"/>
    </row>
    <row r="807" spans="1:15" ht="16" x14ac:dyDescent="0.45">
      <c r="A807" s="123" t="s">
        <v>1389</v>
      </c>
      <c r="B807" s="123" t="s">
        <v>6462</v>
      </c>
      <c r="C807" s="123" t="s">
        <v>6463</v>
      </c>
      <c r="D807" s="123" t="s">
        <v>185</v>
      </c>
      <c r="E807" s="123" t="s">
        <v>2524</v>
      </c>
      <c r="F807" s="123" t="s">
        <v>2798</v>
      </c>
      <c r="G807" s="123" t="s">
        <v>2524</v>
      </c>
      <c r="H807" s="123" t="s">
        <v>2524</v>
      </c>
      <c r="I807" s="123" t="s">
        <v>2524</v>
      </c>
      <c r="J807" s="123" t="s">
        <v>1798</v>
      </c>
      <c r="K807" s="123" t="s">
        <v>1389</v>
      </c>
      <c r="L807" s="123" t="s">
        <v>2524</v>
      </c>
      <c r="M807" s="124">
        <v>3182220</v>
      </c>
      <c r="N807" s="123"/>
      <c r="O807" s="123"/>
    </row>
    <row r="808" spans="1:15" ht="16" x14ac:dyDescent="0.45">
      <c r="A808" s="123" t="s">
        <v>1390</v>
      </c>
      <c r="B808" s="123" t="s">
        <v>6464</v>
      </c>
      <c r="C808" s="123" t="s">
        <v>6465</v>
      </c>
      <c r="D808" s="123" t="s">
        <v>185</v>
      </c>
      <c r="E808" s="123" t="s">
        <v>2524</v>
      </c>
      <c r="F808" s="123" t="s">
        <v>2798</v>
      </c>
      <c r="G808" s="123" t="s">
        <v>2524</v>
      </c>
      <c r="H808" s="123" t="s">
        <v>2524</v>
      </c>
      <c r="I808" s="123" t="s">
        <v>2524</v>
      </c>
      <c r="J808" s="123" t="s">
        <v>1805</v>
      </c>
      <c r="K808" s="123" t="s">
        <v>1390</v>
      </c>
      <c r="L808" s="123" t="s">
        <v>2524</v>
      </c>
      <c r="M808" s="124">
        <v>3182230</v>
      </c>
      <c r="N808" s="123"/>
      <c r="O808" s="123"/>
    </row>
    <row r="809" spans="1:15" ht="16" x14ac:dyDescent="0.45">
      <c r="A809" s="123" t="s">
        <v>1485</v>
      </c>
      <c r="B809" s="123" t="s">
        <v>6466</v>
      </c>
      <c r="C809" s="123" t="s">
        <v>6467</v>
      </c>
      <c r="D809" s="123" t="s">
        <v>185</v>
      </c>
      <c r="E809" s="123" t="s">
        <v>2524</v>
      </c>
      <c r="F809" s="123" t="s">
        <v>366</v>
      </c>
      <c r="G809" s="123" t="s">
        <v>2524</v>
      </c>
      <c r="H809" s="123" t="s">
        <v>2524</v>
      </c>
      <c r="I809" s="123" t="s">
        <v>2524</v>
      </c>
      <c r="J809" s="123" t="s">
        <v>1812</v>
      </c>
      <c r="K809" s="123" t="s">
        <v>1485</v>
      </c>
      <c r="L809" s="123" t="s">
        <v>2524</v>
      </c>
      <c r="M809" s="124">
        <v>3182235</v>
      </c>
      <c r="N809" s="123"/>
      <c r="O809" s="123"/>
    </row>
    <row r="810" spans="1:15" ht="16" x14ac:dyDescent="0.45">
      <c r="A810" s="123" t="s">
        <v>4622</v>
      </c>
      <c r="B810" s="123" t="s">
        <v>6468</v>
      </c>
      <c r="C810" s="123" t="s">
        <v>6469</v>
      </c>
      <c r="D810" s="123" t="s">
        <v>185</v>
      </c>
      <c r="E810" s="123" t="s">
        <v>2524</v>
      </c>
      <c r="F810" s="123" t="s">
        <v>2798</v>
      </c>
      <c r="G810" s="123" t="s">
        <v>5936</v>
      </c>
      <c r="H810" s="123" t="s">
        <v>2524</v>
      </c>
      <c r="I810" s="123" t="s">
        <v>2524</v>
      </c>
      <c r="J810" s="123" t="s">
        <v>2524</v>
      </c>
      <c r="K810" s="123" t="s">
        <v>4622</v>
      </c>
      <c r="L810" s="123" t="s">
        <v>2524</v>
      </c>
      <c r="M810" s="124">
        <v>35952</v>
      </c>
      <c r="N810" s="123"/>
      <c r="O810" s="123"/>
    </row>
    <row r="811" spans="1:15" ht="16" x14ac:dyDescent="0.45">
      <c r="A811" s="123" t="s">
        <v>4623</v>
      </c>
      <c r="B811" s="123" t="s">
        <v>6470</v>
      </c>
      <c r="C811" s="123" t="s">
        <v>6471</v>
      </c>
      <c r="D811" s="123" t="s">
        <v>185</v>
      </c>
      <c r="E811" s="123" t="s">
        <v>2524</v>
      </c>
      <c r="F811" s="123" t="s">
        <v>2798</v>
      </c>
      <c r="G811" s="123" t="s">
        <v>5936</v>
      </c>
      <c r="H811" s="123" t="s">
        <v>2524</v>
      </c>
      <c r="I811" s="123" t="s">
        <v>2524</v>
      </c>
      <c r="J811" s="123" t="s">
        <v>2524</v>
      </c>
      <c r="K811" s="123" t="s">
        <v>6472</v>
      </c>
      <c r="L811" s="123" t="s">
        <v>2524</v>
      </c>
      <c r="M811" s="124">
        <v>35918</v>
      </c>
      <c r="N811" s="123"/>
      <c r="O811" s="123"/>
    </row>
    <row r="812" spans="1:15" ht="16" x14ac:dyDescent="0.45">
      <c r="A812" s="123" t="s">
        <v>4624</v>
      </c>
      <c r="B812" s="123" t="s">
        <v>6473</v>
      </c>
      <c r="C812" s="123" t="s">
        <v>6474</v>
      </c>
      <c r="D812" s="123" t="s">
        <v>185</v>
      </c>
      <c r="E812" s="123" t="s">
        <v>2524</v>
      </c>
      <c r="F812" s="123" t="s">
        <v>2798</v>
      </c>
      <c r="G812" s="123" t="s">
        <v>2524</v>
      </c>
      <c r="H812" s="123" t="s">
        <v>2524</v>
      </c>
      <c r="I812" s="123" t="s">
        <v>2524</v>
      </c>
      <c r="J812" s="123" t="s">
        <v>2524</v>
      </c>
      <c r="K812" s="123" t="s">
        <v>4624</v>
      </c>
      <c r="L812" s="123" t="s">
        <v>2524</v>
      </c>
      <c r="M812" s="124">
        <v>35974</v>
      </c>
      <c r="N812" s="123"/>
      <c r="O812" s="123"/>
    </row>
    <row r="813" spans="1:15" ht="16" x14ac:dyDescent="0.45">
      <c r="A813" s="123" t="s">
        <v>4625</v>
      </c>
      <c r="B813" s="123" t="s">
        <v>6475</v>
      </c>
      <c r="C813" s="123" t="s">
        <v>6476</v>
      </c>
      <c r="D813" s="123" t="s">
        <v>185</v>
      </c>
      <c r="E813" s="123" t="s">
        <v>2524</v>
      </c>
      <c r="F813" s="123" t="s">
        <v>2798</v>
      </c>
      <c r="G813" s="123" t="s">
        <v>5936</v>
      </c>
      <c r="H813" s="123" t="s">
        <v>2524</v>
      </c>
      <c r="I813" s="123" t="s">
        <v>2524</v>
      </c>
      <c r="J813" s="123" t="s">
        <v>2524</v>
      </c>
      <c r="K813" s="123" t="s">
        <v>4625</v>
      </c>
      <c r="L813" s="123" t="s">
        <v>2524</v>
      </c>
      <c r="M813" s="124">
        <v>35927</v>
      </c>
      <c r="N813" s="123"/>
      <c r="O813" s="123"/>
    </row>
    <row r="814" spans="1:15" ht="16" x14ac:dyDescent="0.45">
      <c r="A814" s="123" t="s">
        <v>4626</v>
      </c>
      <c r="B814" s="123" t="s">
        <v>6477</v>
      </c>
      <c r="C814" s="123" t="s">
        <v>6478</v>
      </c>
      <c r="D814" s="123" t="s">
        <v>185</v>
      </c>
      <c r="E814" s="123" t="s">
        <v>2524</v>
      </c>
      <c r="F814" s="123" t="s">
        <v>2798</v>
      </c>
      <c r="G814" s="123" t="s">
        <v>5936</v>
      </c>
      <c r="H814" s="123" t="s">
        <v>2524</v>
      </c>
      <c r="I814" s="123" t="s">
        <v>2524</v>
      </c>
      <c r="J814" s="123" t="s">
        <v>2524</v>
      </c>
      <c r="K814" s="123" t="s">
        <v>4626</v>
      </c>
      <c r="L814" s="123" t="s">
        <v>2524</v>
      </c>
      <c r="M814" s="124">
        <v>36034</v>
      </c>
      <c r="N814" s="123"/>
      <c r="O814" s="123"/>
    </row>
    <row r="815" spans="1:15" ht="16" x14ac:dyDescent="0.45">
      <c r="A815" s="123" t="s">
        <v>4627</v>
      </c>
      <c r="B815" s="123" t="s">
        <v>6479</v>
      </c>
      <c r="C815" s="123" t="s">
        <v>6480</v>
      </c>
      <c r="D815" s="123" t="s">
        <v>185</v>
      </c>
      <c r="E815" s="123" t="s">
        <v>2524</v>
      </c>
      <c r="F815" s="123" t="s">
        <v>2798</v>
      </c>
      <c r="G815" s="123" t="s">
        <v>404</v>
      </c>
      <c r="H815" s="123" t="s">
        <v>2524</v>
      </c>
      <c r="I815" s="123" t="s">
        <v>2524</v>
      </c>
      <c r="J815" s="123" t="s">
        <v>2524</v>
      </c>
      <c r="K815" s="123" t="s">
        <v>4627</v>
      </c>
      <c r="L815" s="123" t="s">
        <v>2524</v>
      </c>
      <c r="M815" s="124">
        <v>36005</v>
      </c>
      <c r="N815" s="123"/>
      <c r="O815" s="123"/>
    </row>
    <row r="816" spans="1:15" ht="16" x14ac:dyDescent="0.45">
      <c r="A816" s="123" t="s">
        <v>4628</v>
      </c>
      <c r="B816" s="123" t="s">
        <v>6481</v>
      </c>
      <c r="C816" s="123" t="s">
        <v>2524</v>
      </c>
      <c r="D816" s="123" t="s">
        <v>185</v>
      </c>
      <c r="E816" s="123" t="s">
        <v>2524</v>
      </c>
      <c r="F816" s="123" t="s">
        <v>2798</v>
      </c>
      <c r="G816" s="123" t="s">
        <v>404</v>
      </c>
      <c r="H816" s="123" t="s">
        <v>2524</v>
      </c>
      <c r="I816" s="123" t="s">
        <v>2524</v>
      </c>
      <c r="J816" s="123" t="s">
        <v>2524</v>
      </c>
      <c r="K816" s="123" t="s">
        <v>4628</v>
      </c>
      <c r="L816" s="123" t="s">
        <v>2524</v>
      </c>
      <c r="M816" s="124">
        <v>56193</v>
      </c>
      <c r="N816" s="123"/>
      <c r="O816" s="123"/>
    </row>
    <row r="817" spans="1:15" ht="16" x14ac:dyDescent="0.45">
      <c r="A817" s="123" t="s">
        <v>4629</v>
      </c>
      <c r="B817" s="123" t="s">
        <v>6482</v>
      </c>
      <c r="C817" s="123" t="s">
        <v>6483</v>
      </c>
      <c r="D817" s="123" t="s">
        <v>185</v>
      </c>
      <c r="E817" s="123" t="s">
        <v>2524</v>
      </c>
      <c r="F817" s="123" t="s">
        <v>2798</v>
      </c>
      <c r="G817" s="123" t="s">
        <v>5936</v>
      </c>
      <c r="H817" s="123" t="s">
        <v>2524</v>
      </c>
      <c r="I817" s="123" t="s">
        <v>2524</v>
      </c>
      <c r="J817" s="123" t="s">
        <v>2524</v>
      </c>
      <c r="K817" s="123" t="s">
        <v>4629</v>
      </c>
      <c r="L817" s="123" t="s">
        <v>2524</v>
      </c>
      <c r="M817" s="124">
        <v>36085</v>
      </c>
      <c r="N817" s="123"/>
      <c r="O817" s="123"/>
    </row>
    <row r="818" spans="1:15" ht="16" x14ac:dyDescent="0.45">
      <c r="A818" s="123" t="s">
        <v>4630</v>
      </c>
      <c r="B818" s="123" t="s">
        <v>6484</v>
      </c>
      <c r="C818" s="123" t="s">
        <v>6485</v>
      </c>
      <c r="D818" s="123" t="s">
        <v>185</v>
      </c>
      <c r="E818" s="123" t="s">
        <v>2524</v>
      </c>
      <c r="F818" s="123" t="s">
        <v>366</v>
      </c>
      <c r="G818" s="123" t="s">
        <v>2524</v>
      </c>
      <c r="H818" s="123" t="s">
        <v>2524</v>
      </c>
      <c r="I818" s="123" t="s">
        <v>2524</v>
      </c>
      <c r="J818" s="123" t="s">
        <v>2524</v>
      </c>
      <c r="K818" s="123" t="s">
        <v>4630</v>
      </c>
      <c r="L818" s="123" t="s">
        <v>8853</v>
      </c>
      <c r="M818" s="124">
        <v>35936</v>
      </c>
      <c r="N818" s="123"/>
      <c r="O818" s="123"/>
    </row>
    <row r="819" spans="1:15" ht="16" x14ac:dyDescent="0.45">
      <c r="A819" s="123" t="s">
        <v>4631</v>
      </c>
      <c r="B819" s="123" t="s">
        <v>6486</v>
      </c>
      <c r="C819" s="123" t="s">
        <v>6485</v>
      </c>
      <c r="D819" s="123" t="s">
        <v>185</v>
      </c>
      <c r="E819" s="123" t="s">
        <v>2524</v>
      </c>
      <c r="F819" s="123" t="s">
        <v>366</v>
      </c>
      <c r="G819" s="123" t="s">
        <v>2524</v>
      </c>
      <c r="H819" s="123" t="s">
        <v>2524</v>
      </c>
      <c r="I819" s="123" t="s">
        <v>2524</v>
      </c>
      <c r="J819" s="123" t="s">
        <v>2524</v>
      </c>
      <c r="K819" s="123" t="s">
        <v>4631</v>
      </c>
      <c r="L819" s="123" t="s">
        <v>8853</v>
      </c>
      <c r="M819" s="124">
        <v>36043</v>
      </c>
      <c r="N819" s="123"/>
      <c r="O819" s="123"/>
    </row>
    <row r="820" spans="1:15" ht="16" x14ac:dyDescent="0.45">
      <c r="A820" s="123" t="s">
        <v>4632</v>
      </c>
      <c r="B820" s="123" t="s">
        <v>6487</v>
      </c>
      <c r="C820" s="123" t="s">
        <v>6485</v>
      </c>
      <c r="D820" s="123" t="s">
        <v>185</v>
      </c>
      <c r="E820" s="123" t="s">
        <v>2524</v>
      </c>
      <c r="F820" s="123" t="s">
        <v>366</v>
      </c>
      <c r="G820" s="123" t="s">
        <v>2524</v>
      </c>
      <c r="H820" s="123" t="s">
        <v>2524</v>
      </c>
      <c r="I820" s="123" t="s">
        <v>2524</v>
      </c>
      <c r="J820" s="123" t="s">
        <v>2524</v>
      </c>
      <c r="K820" s="123" t="s">
        <v>4632</v>
      </c>
      <c r="L820" s="123" t="s">
        <v>8853</v>
      </c>
      <c r="M820" s="124">
        <v>36014</v>
      </c>
      <c r="N820" s="123"/>
      <c r="O820" s="123"/>
    </row>
    <row r="821" spans="1:15" ht="16" x14ac:dyDescent="0.45">
      <c r="A821" s="123" t="s">
        <v>4633</v>
      </c>
      <c r="B821" s="123" t="s">
        <v>6488</v>
      </c>
      <c r="C821" s="123" t="s">
        <v>6485</v>
      </c>
      <c r="D821" s="123" t="s">
        <v>185</v>
      </c>
      <c r="E821" s="123" t="s">
        <v>2524</v>
      </c>
      <c r="F821" s="123" t="s">
        <v>366</v>
      </c>
      <c r="G821" s="123" t="s">
        <v>2524</v>
      </c>
      <c r="H821" s="123" t="s">
        <v>2524</v>
      </c>
      <c r="I821" s="123" t="s">
        <v>2524</v>
      </c>
      <c r="J821" s="123" t="s">
        <v>2524</v>
      </c>
      <c r="K821" s="123" t="s">
        <v>4633</v>
      </c>
      <c r="L821" s="123" t="s">
        <v>8853</v>
      </c>
      <c r="M821" s="124">
        <v>35963</v>
      </c>
      <c r="N821" s="123"/>
      <c r="O821" s="123"/>
    </row>
    <row r="822" spans="1:15" ht="16" x14ac:dyDescent="0.45">
      <c r="A822" s="123" t="s">
        <v>4634</v>
      </c>
      <c r="B822" s="123" t="s">
        <v>6489</v>
      </c>
      <c r="C822" s="123" t="s">
        <v>6485</v>
      </c>
      <c r="D822" s="123" t="s">
        <v>185</v>
      </c>
      <c r="E822" s="123" t="s">
        <v>2524</v>
      </c>
      <c r="F822" s="123" t="s">
        <v>366</v>
      </c>
      <c r="G822" s="123" t="s">
        <v>2524</v>
      </c>
      <c r="H822" s="123" t="s">
        <v>2524</v>
      </c>
      <c r="I822" s="123" t="s">
        <v>2524</v>
      </c>
      <c r="J822" s="123" t="s">
        <v>2524</v>
      </c>
      <c r="K822" s="123" t="s">
        <v>4634</v>
      </c>
      <c r="L822" s="123" t="s">
        <v>8853</v>
      </c>
      <c r="M822" s="124">
        <v>35985</v>
      </c>
      <c r="N822" s="123"/>
      <c r="O822" s="123"/>
    </row>
    <row r="823" spans="1:15" ht="16" x14ac:dyDescent="0.45">
      <c r="A823" s="123" t="s">
        <v>4635</v>
      </c>
      <c r="B823" s="123" t="s">
        <v>6490</v>
      </c>
      <c r="C823" s="123" t="s">
        <v>6485</v>
      </c>
      <c r="D823" s="123" t="s">
        <v>185</v>
      </c>
      <c r="E823" s="123" t="s">
        <v>2524</v>
      </c>
      <c r="F823" s="123" t="s">
        <v>366</v>
      </c>
      <c r="G823" s="123" t="s">
        <v>2524</v>
      </c>
      <c r="H823" s="123" t="s">
        <v>2524</v>
      </c>
      <c r="I823" s="123" t="s">
        <v>2524</v>
      </c>
      <c r="J823" s="123" t="s">
        <v>2524</v>
      </c>
      <c r="K823" s="123" t="s">
        <v>4635</v>
      </c>
      <c r="L823" s="123" t="s">
        <v>8853</v>
      </c>
      <c r="M823" s="124">
        <v>36096</v>
      </c>
      <c r="N823" s="123"/>
      <c r="O823" s="123"/>
    </row>
    <row r="824" spans="1:15" ht="16" x14ac:dyDescent="0.45">
      <c r="A824" s="123" t="s">
        <v>4636</v>
      </c>
      <c r="B824" s="123" t="s">
        <v>6491</v>
      </c>
      <c r="C824" s="123" t="s">
        <v>6492</v>
      </c>
      <c r="D824" s="123" t="s">
        <v>185</v>
      </c>
      <c r="E824" s="123" t="s">
        <v>2524</v>
      </c>
      <c r="F824" s="123" t="s">
        <v>2798</v>
      </c>
      <c r="G824" s="123" t="s">
        <v>404</v>
      </c>
      <c r="H824" s="123" t="s">
        <v>2524</v>
      </c>
      <c r="I824" s="123" t="s">
        <v>2524</v>
      </c>
      <c r="J824" s="123" t="s">
        <v>2524</v>
      </c>
      <c r="K824" s="123" t="s">
        <v>6493</v>
      </c>
      <c r="L824" s="123" t="s">
        <v>2524</v>
      </c>
      <c r="M824" s="124">
        <v>56196</v>
      </c>
      <c r="N824" s="123"/>
      <c r="O824" s="123"/>
    </row>
    <row r="825" spans="1:15" ht="16" x14ac:dyDescent="0.45">
      <c r="A825" s="123" t="s">
        <v>4637</v>
      </c>
      <c r="B825" s="123" t="s">
        <v>6494</v>
      </c>
      <c r="C825" s="123" t="s">
        <v>6495</v>
      </c>
      <c r="D825" s="123" t="s">
        <v>1357</v>
      </c>
      <c r="E825" s="123" t="s">
        <v>2524</v>
      </c>
      <c r="F825" s="123" t="s">
        <v>366</v>
      </c>
      <c r="G825" s="123" t="s">
        <v>5936</v>
      </c>
      <c r="H825" s="123" t="s">
        <v>2524</v>
      </c>
      <c r="I825" s="123" t="s">
        <v>2524</v>
      </c>
      <c r="J825" s="123" t="s">
        <v>2524</v>
      </c>
      <c r="K825" s="123" t="s">
        <v>4637</v>
      </c>
      <c r="L825" s="123" t="s">
        <v>2524</v>
      </c>
      <c r="M825" s="124">
        <v>36063</v>
      </c>
      <c r="N825" s="123"/>
      <c r="O825" s="123"/>
    </row>
    <row r="826" spans="1:15" ht="16" x14ac:dyDescent="0.45">
      <c r="A826" s="123" t="s">
        <v>4638</v>
      </c>
      <c r="B826" s="123" t="s">
        <v>6496</v>
      </c>
      <c r="C826" s="123" t="s">
        <v>6497</v>
      </c>
      <c r="D826" s="123" t="s">
        <v>185</v>
      </c>
      <c r="E826" s="123" t="s">
        <v>2524</v>
      </c>
      <c r="F826" s="123" t="s">
        <v>2798</v>
      </c>
      <c r="G826" s="123" t="s">
        <v>5936</v>
      </c>
      <c r="H826" s="123" t="s">
        <v>2524</v>
      </c>
      <c r="I826" s="123" t="s">
        <v>2524</v>
      </c>
      <c r="J826" s="123" t="s">
        <v>2524</v>
      </c>
      <c r="K826" s="123" t="s">
        <v>4638</v>
      </c>
      <c r="L826" s="123" t="s">
        <v>2524</v>
      </c>
      <c r="M826" s="124">
        <v>36074</v>
      </c>
      <c r="N826" s="123"/>
      <c r="O826" s="123"/>
    </row>
    <row r="827" spans="1:15" ht="16" x14ac:dyDescent="0.45">
      <c r="A827" s="123" t="s">
        <v>3355</v>
      </c>
      <c r="B827" s="123" t="s">
        <v>6498</v>
      </c>
      <c r="C827" s="123" t="s">
        <v>3356</v>
      </c>
      <c r="D827" s="123" t="s">
        <v>185</v>
      </c>
      <c r="E827" s="123" t="s">
        <v>2524</v>
      </c>
      <c r="F827" s="123" t="s">
        <v>2798</v>
      </c>
      <c r="G827" s="123" t="s">
        <v>2803</v>
      </c>
      <c r="H827" s="123" t="s">
        <v>2524</v>
      </c>
      <c r="I827" s="123" t="s">
        <v>2524</v>
      </c>
      <c r="J827" s="123" t="s">
        <v>3357</v>
      </c>
      <c r="K827" s="123" t="s">
        <v>3355</v>
      </c>
      <c r="L827" s="123" t="s">
        <v>2524</v>
      </c>
      <c r="M827" s="124">
        <v>150186</v>
      </c>
      <c r="N827" s="123"/>
      <c r="O827" s="123"/>
    </row>
    <row r="828" spans="1:15" ht="16" x14ac:dyDescent="0.45">
      <c r="A828" s="123" t="s">
        <v>2910</v>
      </c>
      <c r="B828" s="123" t="s">
        <v>6499</v>
      </c>
      <c r="C828" s="123" t="s">
        <v>2911</v>
      </c>
      <c r="D828" s="123" t="s">
        <v>185</v>
      </c>
      <c r="E828" s="123" t="s">
        <v>2524</v>
      </c>
      <c r="F828" s="123" t="s">
        <v>2798</v>
      </c>
      <c r="G828" s="123" t="s">
        <v>2524</v>
      </c>
      <c r="H828" s="123" t="s">
        <v>2524</v>
      </c>
      <c r="I828" s="123" t="s">
        <v>2524</v>
      </c>
      <c r="J828" s="123" t="s">
        <v>2912</v>
      </c>
      <c r="K828" s="123" t="s">
        <v>2910</v>
      </c>
      <c r="L828" s="123" t="s">
        <v>2524</v>
      </c>
      <c r="M828" s="124">
        <v>898442</v>
      </c>
      <c r="N828" s="123"/>
      <c r="O828" s="123"/>
    </row>
    <row r="829" spans="1:15" ht="16" x14ac:dyDescent="0.45">
      <c r="A829" s="123" t="s">
        <v>8838</v>
      </c>
      <c r="B829" s="123" t="s">
        <v>8838</v>
      </c>
      <c r="C829" s="123" t="s">
        <v>8839</v>
      </c>
      <c r="D829" s="123" t="s">
        <v>185</v>
      </c>
      <c r="E829" s="123" t="s">
        <v>2524</v>
      </c>
      <c r="F829" s="123" t="s">
        <v>2798</v>
      </c>
      <c r="G829" s="123" t="s">
        <v>2524</v>
      </c>
      <c r="H829" s="123" t="s">
        <v>2524</v>
      </c>
      <c r="I829" s="123" t="s">
        <v>2524</v>
      </c>
      <c r="J829" s="123" t="s">
        <v>8840</v>
      </c>
      <c r="K829" s="123" t="s">
        <v>8838</v>
      </c>
      <c r="L829" s="123" t="s">
        <v>2524</v>
      </c>
      <c r="M829" s="124">
        <v>8928512</v>
      </c>
      <c r="N829" s="123"/>
      <c r="O829" s="123"/>
    </row>
    <row r="830" spans="1:15" ht="16" x14ac:dyDescent="0.45">
      <c r="A830" s="123" t="s">
        <v>8326</v>
      </c>
      <c r="B830" s="123" t="s">
        <v>8326</v>
      </c>
      <c r="C830" s="123" t="s">
        <v>7954</v>
      </c>
      <c r="D830" s="123" t="s">
        <v>185</v>
      </c>
      <c r="E830" s="123" t="s">
        <v>2524</v>
      </c>
      <c r="F830" s="123" t="s">
        <v>2798</v>
      </c>
      <c r="G830" s="123" t="s">
        <v>2524</v>
      </c>
      <c r="H830" s="123" t="s">
        <v>2524</v>
      </c>
      <c r="I830" s="123" t="s">
        <v>2524</v>
      </c>
      <c r="J830" s="123" t="s">
        <v>7955</v>
      </c>
      <c r="K830" s="123" t="s">
        <v>8326</v>
      </c>
      <c r="L830" s="123" t="s">
        <v>2524</v>
      </c>
      <c r="M830" s="124">
        <v>7292395</v>
      </c>
      <c r="N830" s="123"/>
      <c r="O830" s="123"/>
    </row>
    <row r="831" spans="1:15" ht="16" x14ac:dyDescent="0.45">
      <c r="A831" s="123" t="s">
        <v>3191</v>
      </c>
      <c r="B831" s="123" t="s">
        <v>3191</v>
      </c>
      <c r="C831" s="123" t="s">
        <v>3192</v>
      </c>
      <c r="D831" s="123" t="s">
        <v>185</v>
      </c>
      <c r="E831" s="123" t="s">
        <v>2524</v>
      </c>
      <c r="F831" s="123" t="s">
        <v>2798</v>
      </c>
      <c r="G831" s="123" t="s">
        <v>2524</v>
      </c>
      <c r="H831" s="123" t="s">
        <v>2524</v>
      </c>
      <c r="I831" s="123" t="s">
        <v>2524</v>
      </c>
      <c r="J831" s="123" t="s">
        <v>8508</v>
      </c>
      <c r="K831" s="123" t="s">
        <v>3191</v>
      </c>
      <c r="L831" s="123" t="s">
        <v>2524</v>
      </c>
      <c r="M831" s="124">
        <v>3181</v>
      </c>
      <c r="N831" s="123"/>
      <c r="O831" s="123"/>
    </row>
    <row r="832" spans="1:15" ht="16" x14ac:dyDescent="0.45">
      <c r="A832" s="123" t="s">
        <v>7944</v>
      </c>
      <c r="B832" s="123" t="s">
        <v>7944</v>
      </c>
      <c r="C832" s="123" t="s">
        <v>7945</v>
      </c>
      <c r="D832" s="123" t="s">
        <v>185</v>
      </c>
      <c r="E832" s="123" t="s">
        <v>2524</v>
      </c>
      <c r="F832" s="123" t="s">
        <v>2798</v>
      </c>
      <c r="G832" s="123" t="s">
        <v>2524</v>
      </c>
      <c r="H832" s="123" t="s">
        <v>2524</v>
      </c>
      <c r="I832" s="123" t="s">
        <v>2524</v>
      </c>
      <c r="J832" s="123" t="s">
        <v>7946</v>
      </c>
      <c r="K832" s="123" t="s">
        <v>7944</v>
      </c>
      <c r="L832" s="123" t="s">
        <v>2524</v>
      </c>
      <c r="M832" s="124">
        <v>7292409</v>
      </c>
      <c r="N832" s="123"/>
      <c r="O832" s="123"/>
    </row>
    <row r="833" spans="1:15" ht="16" x14ac:dyDescent="0.45">
      <c r="A833" s="123" t="s">
        <v>7947</v>
      </c>
      <c r="B833" s="123" t="s">
        <v>7947</v>
      </c>
      <c r="C833" s="123" t="s">
        <v>7948</v>
      </c>
      <c r="D833" s="123" t="s">
        <v>185</v>
      </c>
      <c r="E833" s="123" t="s">
        <v>2524</v>
      </c>
      <c r="F833" s="123" t="s">
        <v>2798</v>
      </c>
      <c r="G833" s="123" t="s">
        <v>2524</v>
      </c>
      <c r="H833" s="123" t="s">
        <v>2524</v>
      </c>
      <c r="I833" s="123" t="s">
        <v>2524</v>
      </c>
      <c r="J833" s="123" t="s">
        <v>7949</v>
      </c>
      <c r="K833" s="123" t="s">
        <v>7947</v>
      </c>
      <c r="L833" s="123" t="s">
        <v>2524</v>
      </c>
      <c r="M833" s="124">
        <v>7292435</v>
      </c>
      <c r="N833" s="123"/>
      <c r="O833" s="123"/>
    </row>
    <row r="834" spans="1:15" ht="16" x14ac:dyDescent="0.45">
      <c r="A834" s="123" t="s">
        <v>7950</v>
      </c>
      <c r="B834" s="123" t="s">
        <v>7950</v>
      </c>
      <c r="C834" s="123" t="s">
        <v>7951</v>
      </c>
      <c r="D834" s="123" t="s">
        <v>185</v>
      </c>
      <c r="E834" s="123" t="s">
        <v>2524</v>
      </c>
      <c r="F834" s="123" t="s">
        <v>2798</v>
      </c>
      <c r="G834" s="123" t="s">
        <v>2524</v>
      </c>
      <c r="H834" s="123" t="s">
        <v>2524</v>
      </c>
      <c r="I834" s="123" t="s">
        <v>2524</v>
      </c>
      <c r="J834" s="123" t="s">
        <v>7952</v>
      </c>
      <c r="K834" s="123" t="s">
        <v>7950</v>
      </c>
      <c r="L834" s="123" t="s">
        <v>2524</v>
      </c>
      <c r="M834" s="124">
        <v>7292426</v>
      </c>
      <c r="N834" s="123"/>
      <c r="O834" s="123"/>
    </row>
    <row r="835" spans="1:15" ht="16" x14ac:dyDescent="0.45">
      <c r="A835" s="123" t="s">
        <v>7956</v>
      </c>
      <c r="B835" s="123" t="s">
        <v>7956</v>
      </c>
      <c r="C835" s="123" t="s">
        <v>7957</v>
      </c>
      <c r="D835" s="123" t="s">
        <v>185</v>
      </c>
      <c r="E835" s="123" t="s">
        <v>2524</v>
      </c>
      <c r="F835" s="123" t="s">
        <v>2798</v>
      </c>
      <c r="G835" s="123" t="s">
        <v>2524</v>
      </c>
      <c r="H835" s="123" t="s">
        <v>2524</v>
      </c>
      <c r="I835" s="123" t="s">
        <v>2524</v>
      </c>
      <c r="J835" s="123" t="s">
        <v>7958</v>
      </c>
      <c r="K835" s="123" t="s">
        <v>7956</v>
      </c>
      <c r="L835" s="123" t="s">
        <v>2524</v>
      </c>
      <c r="M835" s="124">
        <v>7292414</v>
      </c>
      <c r="N835" s="123"/>
      <c r="O835" s="123"/>
    </row>
    <row r="836" spans="1:15" ht="16" x14ac:dyDescent="0.45">
      <c r="A836" s="123" t="s">
        <v>4639</v>
      </c>
      <c r="B836" s="123" t="s">
        <v>4639</v>
      </c>
      <c r="C836" s="123" t="s">
        <v>6500</v>
      </c>
      <c r="D836" s="123" t="s">
        <v>185</v>
      </c>
      <c r="E836" s="123" t="s">
        <v>2524</v>
      </c>
      <c r="F836" s="123" t="s">
        <v>366</v>
      </c>
      <c r="G836" s="123" t="s">
        <v>2524</v>
      </c>
      <c r="H836" s="123" t="s">
        <v>2524</v>
      </c>
      <c r="I836" s="123" t="s">
        <v>2524</v>
      </c>
      <c r="J836" s="123" t="s">
        <v>2524</v>
      </c>
      <c r="K836" s="123" t="s">
        <v>4639</v>
      </c>
      <c r="L836" s="123" t="s">
        <v>2524</v>
      </c>
      <c r="M836" s="124">
        <v>624938</v>
      </c>
      <c r="N836" s="123"/>
      <c r="O836" s="123"/>
    </row>
    <row r="837" spans="1:15" ht="16" x14ac:dyDescent="0.45">
      <c r="A837" s="123" t="s">
        <v>7959</v>
      </c>
      <c r="B837" s="123" t="s">
        <v>7959</v>
      </c>
      <c r="C837" s="123" t="s">
        <v>7960</v>
      </c>
      <c r="D837" s="123" t="s">
        <v>185</v>
      </c>
      <c r="E837" s="123" t="s">
        <v>2524</v>
      </c>
      <c r="F837" s="123" t="s">
        <v>2798</v>
      </c>
      <c r="G837" s="123" t="s">
        <v>2524</v>
      </c>
      <c r="H837" s="123" t="s">
        <v>2524</v>
      </c>
      <c r="I837" s="123" t="s">
        <v>2524</v>
      </c>
      <c r="J837" s="123" t="s">
        <v>7961</v>
      </c>
      <c r="K837" s="123" t="s">
        <v>7959</v>
      </c>
      <c r="L837" s="123" t="s">
        <v>2524</v>
      </c>
      <c r="M837" s="124">
        <v>7292443</v>
      </c>
      <c r="N837" s="123"/>
      <c r="O837" s="123"/>
    </row>
    <row r="838" spans="1:15" ht="16" x14ac:dyDescent="0.45">
      <c r="A838" s="123" t="s">
        <v>4640</v>
      </c>
      <c r="B838" s="123" t="s">
        <v>4640</v>
      </c>
      <c r="C838" s="123" t="s">
        <v>6501</v>
      </c>
      <c r="D838" s="123" t="s">
        <v>185</v>
      </c>
      <c r="E838" s="123" t="s">
        <v>2524</v>
      </c>
      <c r="F838" s="123" t="s">
        <v>366</v>
      </c>
      <c r="G838" s="123" t="s">
        <v>2524</v>
      </c>
      <c r="H838" s="123" t="s">
        <v>2524</v>
      </c>
      <c r="I838" s="123" t="s">
        <v>2524</v>
      </c>
      <c r="J838" s="123" t="s">
        <v>2524</v>
      </c>
      <c r="K838" s="123" t="s">
        <v>4640</v>
      </c>
      <c r="L838" s="123" t="s">
        <v>2524</v>
      </c>
      <c r="M838" s="124">
        <v>3123</v>
      </c>
      <c r="N838" s="123"/>
      <c r="O838" s="123"/>
    </row>
    <row r="839" spans="1:15" ht="16" x14ac:dyDescent="0.45">
      <c r="A839" s="123" t="s">
        <v>220</v>
      </c>
      <c r="B839" s="123" t="s">
        <v>6502</v>
      </c>
      <c r="C839" s="123" t="s">
        <v>1560</v>
      </c>
      <c r="D839" s="123" t="s">
        <v>185</v>
      </c>
      <c r="E839" s="123" t="s">
        <v>2524</v>
      </c>
      <c r="F839" s="123" t="s">
        <v>2798</v>
      </c>
      <c r="G839" s="123" t="s">
        <v>2524</v>
      </c>
      <c r="H839" s="123" t="s">
        <v>2524</v>
      </c>
      <c r="I839" s="123" t="s">
        <v>2524</v>
      </c>
      <c r="J839" s="123" t="s">
        <v>1968</v>
      </c>
      <c r="K839" s="123" t="s">
        <v>220</v>
      </c>
      <c r="L839" s="123" t="s">
        <v>2524</v>
      </c>
      <c r="M839" s="124">
        <v>3100070</v>
      </c>
      <c r="N839" s="123"/>
      <c r="O839" s="123"/>
    </row>
    <row r="840" spans="1:15" ht="16" x14ac:dyDescent="0.45">
      <c r="A840" s="123" t="s">
        <v>1475</v>
      </c>
      <c r="B840" s="123" t="s">
        <v>6503</v>
      </c>
      <c r="C840" s="123" t="s">
        <v>1561</v>
      </c>
      <c r="D840" s="123" t="s">
        <v>185</v>
      </c>
      <c r="E840" s="123" t="s">
        <v>2524</v>
      </c>
      <c r="F840" s="123" t="s">
        <v>2798</v>
      </c>
      <c r="G840" s="123" t="s">
        <v>2524</v>
      </c>
      <c r="H840" s="123" t="s">
        <v>2524</v>
      </c>
      <c r="I840" s="123" t="s">
        <v>2524</v>
      </c>
      <c r="J840" s="123" t="s">
        <v>1969</v>
      </c>
      <c r="K840" s="123" t="s">
        <v>1475</v>
      </c>
      <c r="L840" s="123" t="s">
        <v>2524</v>
      </c>
      <c r="M840" s="124">
        <v>3225765</v>
      </c>
      <c r="N840" s="123"/>
      <c r="O840" s="123"/>
    </row>
    <row r="841" spans="1:15" ht="16" x14ac:dyDescent="0.45">
      <c r="A841" s="123" t="s">
        <v>3342</v>
      </c>
      <c r="B841" s="123" t="s">
        <v>3342</v>
      </c>
      <c r="C841" s="123" t="s">
        <v>3343</v>
      </c>
      <c r="D841" s="123" t="s">
        <v>185</v>
      </c>
      <c r="E841" s="123" t="s">
        <v>2524</v>
      </c>
      <c r="F841" s="123" t="s">
        <v>2798</v>
      </c>
      <c r="G841" s="123" t="s">
        <v>2524</v>
      </c>
      <c r="H841" s="123" t="s">
        <v>2524</v>
      </c>
      <c r="I841" s="123" t="s">
        <v>2524</v>
      </c>
      <c r="J841" s="123" t="s">
        <v>3344</v>
      </c>
      <c r="K841" s="123" t="s">
        <v>3342</v>
      </c>
      <c r="L841" s="123" t="s">
        <v>2524</v>
      </c>
      <c r="M841" s="124">
        <v>7061581</v>
      </c>
      <c r="N841" s="123"/>
      <c r="O841" s="123"/>
    </row>
    <row r="842" spans="1:15" ht="16" x14ac:dyDescent="0.45">
      <c r="A842" s="123" t="s">
        <v>4641</v>
      </c>
      <c r="B842" s="123" t="s">
        <v>4641</v>
      </c>
      <c r="C842" s="123" t="s">
        <v>6504</v>
      </c>
      <c r="D842" s="123" t="s">
        <v>185</v>
      </c>
      <c r="E842" s="123" t="s">
        <v>2524</v>
      </c>
      <c r="F842" s="123" t="s">
        <v>366</v>
      </c>
      <c r="G842" s="123" t="s">
        <v>5852</v>
      </c>
      <c r="H842" s="123" t="s">
        <v>2524</v>
      </c>
      <c r="I842" s="123" t="s">
        <v>2524</v>
      </c>
      <c r="J842" s="123" t="s">
        <v>2524</v>
      </c>
      <c r="K842" s="123" t="s">
        <v>4641</v>
      </c>
      <c r="L842" s="123" t="s">
        <v>2524</v>
      </c>
      <c r="M842" s="124">
        <v>101527</v>
      </c>
      <c r="N842" s="123"/>
      <c r="O842" s="123"/>
    </row>
    <row r="843" spans="1:15" ht="16" x14ac:dyDescent="0.45">
      <c r="A843" s="123" t="s">
        <v>4642</v>
      </c>
      <c r="B843" s="123" t="s">
        <v>4642</v>
      </c>
      <c r="C843" s="123" t="s">
        <v>6505</v>
      </c>
      <c r="D843" s="123" t="s">
        <v>185</v>
      </c>
      <c r="E843" s="123" t="s">
        <v>2524</v>
      </c>
      <c r="F843" s="123" t="s">
        <v>366</v>
      </c>
      <c r="G843" s="123" t="s">
        <v>5852</v>
      </c>
      <c r="H843" s="123" t="s">
        <v>2524</v>
      </c>
      <c r="I843" s="123" t="s">
        <v>2524</v>
      </c>
      <c r="J843" s="123" t="s">
        <v>2524</v>
      </c>
      <c r="K843" s="123" t="s">
        <v>4642</v>
      </c>
      <c r="L843" s="123" t="s">
        <v>2524</v>
      </c>
      <c r="M843" s="124">
        <v>101531</v>
      </c>
      <c r="N843" s="123"/>
      <c r="O843" s="123"/>
    </row>
    <row r="844" spans="1:15" ht="16" x14ac:dyDescent="0.45">
      <c r="A844" s="123" t="s">
        <v>2118</v>
      </c>
      <c r="B844" s="123" t="s">
        <v>2118</v>
      </c>
      <c r="C844" s="123" t="s">
        <v>6506</v>
      </c>
      <c r="D844" s="123" t="s">
        <v>185</v>
      </c>
      <c r="E844" s="123" t="s">
        <v>2524</v>
      </c>
      <c r="F844" s="123" t="s">
        <v>2798</v>
      </c>
      <c r="G844" s="123" t="s">
        <v>5449</v>
      </c>
      <c r="H844" s="123" t="s">
        <v>8852</v>
      </c>
      <c r="I844" s="123" t="s">
        <v>2524</v>
      </c>
      <c r="J844" s="123" t="s">
        <v>2943</v>
      </c>
      <c r="K844" s="123" t="s">
        <v>2118</v>
      </c>
      <c r="L844" s="123" t="s">
        <v>2524</v>
      </c>
      <c r="M844" s="124">
        <v>3120</v>
      </c>
      <c r="N844" s="123"/>
      <c r="O844" s="123"/>
    </row>
    <row r="845" spans="1:15" ht="16" x14ac:dyDescent="0.45">
      <c r="A845" s="123" t="s">
        <v>11</v>
      </c>
      <c r="B845" s="123" t="s">
        <v>6507</v>
      </c>
      <c r="C845" s="123" t="s">
        <v>328</v>
      </c>
      <c r="D845" s="123" t="s">
        <v>185</v>
      </c>
      <c r="E845" s="123" t="s">
        <v>2524</v>
      </c>
      <c r="F845" s="123" t="s">
        <v>2798</v>
      </c>
      <c r="G845" s="123" t="s">
        <v>102</v>
      </c>
      <c r="H845" s="123" t="s">
        <v>8852</v>
      </c>
      <c r="I845" s="123" t="s">
        <v>8852</v>
      </c>
      <c r="J845" s="123" t="s">
        <v>1641</v>
      </c>
      <c r="K845" s="123" t="s">
        <v>11</v>
      </c>
      <c r="L845" s="123" t="s">
        <v>2524</v>
      </c>
      <c r="M845" s="124">
        <v>360</v>
      </c>
      <c r="N845" s="123"/>
      <c r="O845" s="123"/>
    </row>
    <row r="846" spans="1:15" ht="16" x14ac:dyDescent="0.45">
      <c r="A846" s="123" t="s">
        <v>12</v>
      </c>
      <c r="B846" s="123" t="s">
        <v>6508</v>
      </c>
      <c r="C846" s="123" t="s">
        <v>329</v>
      </c>
      <c r="D846" s="123" t="s">
        <v>185</v>
      </c>
      <c r="E846" s="123" t="s">
        <v>2524</v>
      </c>
      <c r="F846" s="123" t="s">
        <v>2798</v>
      </c>
      <c r="G846" s="123" t="s">
        <v>102</v>
      </c>
      <c r="H846" s="123" t="s">
        <v>8852</v>
      </c>
      <c r="I846" s="123" t="s">
        <v>8852</v>
      </c>
      <c r="J846" s="123" t="s">
        <v>1642</v>
      </c>
      <c r="K846" s="123" t="s">
        <v>12</v>
      </c>
      <c r="L846" s="123" t="s">
        <v>2524</v>
      </c>
      <c r="M846" s="124">
        <v>363</v>
      </c>
      <c r="N846" s="123"/>
      <c r="O846" s="123"/>
    </row>
    <row r="847" spans="1:15" ht="16" x14ac:dyDescent="0.45">
      <c r="A847" s="123" t="s">
        <v>2226</v>
      </c>
      <c r="B847" s="123" t="s">
        <v>6509</v>
      </c>
      <c r="C847" s="123" t="s">
        <v>1410</v>
      </c>
      <c r="D847" s="123" t="s">
        <v>1357</v>
      </c>
      <c r="E847" s="123" t="s">
        <v>2524</v>
      </c>
      <c r="F847" s="123" t="s">
        <v>366</v>
      </c>
      <c r="G847" s="123" t="s">
        <v>2524</v>
      </c>
      <c r="H847" s="123" t="s">
        <v>2524</v>
      </c>
      <c r="I847" s="123" t="s">
        <v>2524</v>
      </c>
      <c r="J847" s="123" t="s">
        <v>2524</v>
      </c>
      <c r="K847" s="123" t="s">
        <v>2226</v>
      </c>
      <c r="L847" s="123" t="s">
        <v>2524</v>
      </c>
      <c r="M847" s="124">
        <v>153466</v>
      </c>
      <c r="N847" s="123"/>
      <c r="O847" s="123"/>
    </row>
    <row r="848" spans="1:15" ht="16" x14ac:dyDescent="0.45">
      <c r="A848" s="123" t="s">
        <v>2938</v>
      </c>
      <c r="B848" s="123" t="s">
        <v>2939</v>
      </c>
      <c r="C848" s="123" t="s">
        <v>2939</v>
      </c>
      <c r="D848" s="123" t="s">
        <v>185</v>
      </c>
      <c r="E848" s="123" t="s">
        <v>2524</v>
      </c>
      <c r="F848" s="123" t="s">
        <v>2798</v>
      </c>
      <c r="G848" s="123" t="s">
        <v>5449</v>
      </c>
      <c r="H848" s="123" t="s">
        <v>2524</v>
      </c>
      <c r="I848" s="123" t="s">
        <v>2524</v>
      </c>
      <c r="J848" s="123" t="s">
        <v>2940</v>
      </c>
      <c r="K848" s="123" t="s">
        <v>2937</v>
      </c>
      <c r="L848" s="123" t="s">
        <v>2524</v>
      </c>
      <c r="M848" s="124">
        <v>3198</v>
      </c>
      <c r="N848" s="123"/>
      <c r="O848" s="123"/>
    </row>
    <row r="849" spans="1:15" ht="16" x14ac:dyDescent="0.45">
      <c r="A849" s="123" t="s">
        <v>4644</v>
      </c>
      <c r="B849" s="123" t="s">
        <v>4644</v>
      </c>
      <c r="C849" s="123" t="s">
        <v>6510</v>
      </c>
      <c r="D849" s="123" t="s">
        <v>1357</v>
      </c>
      <c r="E849" s="123" t="s">
        <v>2524</v>
      </c>
      <c r="F849" s="123" t="s">
        <v>366</v>
      </c>
      <c r="G849" s="123" t="s">
        <v>2524</v>
      </c>
      <c r="H849" s="123" t="s">
        <v>2524</v>
      </c>
      <c r="I849" s="123" t="s">
        <v>2524</v>
      </c>
      <c r="J849" s="123" t="s">
        <v>2524</v>
      </c>
      <c r="K849" s="123" t="s">
        <v>4644</v>
      </c>
      <c r="L849" s="123" t="s">
        <v>2524</v>
      </c>
      <c r="M849" s="124">
        <v>2685407</v>
      </c>
      <c r="N849" s="123"/>
      <c r="O849" s="123"/>
    </row>
    <row r="850" spans="1:15" ht="16" x14ac:dyDescent="0.45">
      <c r="A850" s="123" t="s">
        <v>8197</v>
      </c>
      <c r="B850" s="123" t="s">
        <v>8197</v>
      </c>
      <c r="C850" s="123" t="s">
        <v>8327</v>
      </c>
      <c r="D850" s="123" t="s">
        <v>1357</v>
      </c>
      <c r="E850" s="123" t="s">
        <v>2524</v>
      </c>
      <c r="F850" s="123" t="s">
        <v>366</v>
      </c>
      <c r="G850" s="123" t="s">
        <v>2524</v>
      </c>
      <c r="H850" s="123" t="s">
        <v>2524</v>
      </c>
      <c r="I850" s="123" t="s">
        <v>2524</v>
      </c>
      <c r="J850" s="123" t="s">
        <v>8564</v>
      </c>
      <c r="K850" s="123" t="s">
        <v>8197</v>
      </c>
      <c r="L850" s="123" t="s">
        <v>2524</v>
      </c>
      <c r="M850" s="124">
        <v>7530307</v>
      </c>
      <c r="N850" s="123"/>
      <c r="O850" s="123"/>
    </row>
    <row r="851" spans="1:15" ht="16" x14ac:dyDescent="0.45">
      <c r="A851" s="123" t="s">
        <v>8193</v>
      </c>
      <c r="B851" s="123" t="s">
        <v>8193</v>
      </c>
      <c r="C851" s="123" t="s">
        <v>8308</v>
      </c>
      <c r="D851" s="123" t="s">
        <v>1357</v>
      </c>
      <c r="E851" s="123" t="s">
        <v>2524</v>
      </c>
      <c r="F851" s="123" t="s">
        <v>366</v>
      </c>
      <c r="G851" s="123" t="s">
        <v>102</v>
      </c>
      <c r="H851" s="123" t="s">
        <v>2524</v>
      </c>
      <c r="I851" s="123" t="s">
        <v>2524</v>
      </c>
      <c r="J851" s="123" t="s">
        <v>8200</v>
      </c>
      <c r="K851" s="123" t="s">
        <v>8193</v>
      </c>
      <c r="L851" s="123" t="s">
        <v>2524</v>
      </c>
      <c r="M851" s="124">
        <v>7356947</v>
      </c>
      <c r="N851" s="123"/>
      <c r="O851" s="123"/>
    </row>
    <row r="852" spans="1:15" ht="16" x14ac:dyDescent="0.45">
      <c r="A852" s="123" t="s">
        <v>8194</v>
      </c>
      <c r="B852" s="123" t="s">
        <v>8194</v>
      </c>
      <c r="C852" s="123" t="s">
        <v>8309</v>
      </c>
      <c r="D852" s="123" t="s">
        <v>1357</v>
      </c>
      <c r="E852" s="123" t="s">
        <v>2524</v>
      </c>
      <c r="F852" s="123" t="s">
        <v>366</v>
      </c>
      <c r="G852" s="123" t="s">
        <v>102</v>
      </c>
      <c r="H852" s="123" t="s">
        <v>2524</v>
      </c>
      <c r="I852" s="123" t="s">
        <v>2524</v>
      </c>
      <c r="J852" s="123" t="s">
        <v>8201</v>
      </c>
      <c r="K852" s="123" t="s">
        <v>8194</v>
      </c>
      <c r="L852" s="123" t="s">
        <v>2524</v>
      </c>
      <c r="M852" s="124">
        <v>7357009</v>
      </c>
      <c r="N852" s="123"/>
      <c r="O852" s="123"/>
    </row>
    <row r="853" spans="1:15" ht="16" x14ac:dyDescent="0.45">
      <c r="A853" s="123" t="s">
        <v>140</v>
      </c>
      <c r="B853" s="123" t="s">
        <v>6511</v>
      </c>
      <c r="C853" s="123" t="s">
        <v>1525</v>
      </c>
      <c r="D853" s="123" t="s">
        <v>185</v>
      </c>
      <c r="E853" s="123" t="s">
        <v>2524</v>
      </c>
      <c r="F853" s="123" t="s">
        <v>2798</v>
      </c>
      <c r="G853" s="123" t="s">
        <v>102</v>
      </c>
      <c r="H853" s="123" t="s">
        <v>8852</v>
      </c>
      <c r="I853" s="123" t="s">
        <v>2524</v>
      </c>
      <c r="J853" s="123" t="s">
        <v>1932</v>
      </c>
      <c r="K853" s="123" t="s">
        <v>140</v>
      </c>
      <c r="L853" s="123" t="s">
        <v>2524</v>
      </c>
      <c r="M853" s="124">
        <v>1478058</v>
      </c>
      <c r="N853" s="123"/>
      <c r="O853" s="123"/>
    </row>
    <row r="854" spans="1:15" ht="16" x14ac:dyDescent="0.45">
      <c r="A854" s="123" t="s">
        <v>1455</v>
      </c>
      <c r="B854" s="123" t="s">
        <v>6512</v>
      </c>
      <c r="C854" s="123" t="s">
        <v>1526</v>
      </c>
      <c r="D854" s="123" t="s">
        <v>185</v>
      </c>
      <c r="E854" s="123" t="s">
        <v>2524</v>
      </c>
      <c r="F854" s="123" t="s">
        <v>2798</v>
      </c>
      <c r="G854" s="123" t="s">
        <v>102</v>
      </c>
      <c r="H854" s="123" t="s">
        <v>8852</v>
      </c>
      <c r="I854" s="123" t="s">
        <v>2524</v>
      </c>
      <c r="J854" s="123" t="s">
        <v>1933</v>
      </c>
      <c r="K854" s="123" t="s">
        <v>1455</v>
      </c>
      <c r="L854" s="123" t="s">
        <v>2524</v>
      </c>
      <c r="M854" s="124">
        <v>3225358</v>
      </c>
      <c r="N854" s="123"/>
      <c r="O854" s="123"/>
    </row>
    <row r="855" spans="1:15" ht="16" x14ac:dyDescent="0.45">
      <c r="A855" s="123" t="s">
        <v>1441</v>
      </c>
      <c r="B855" s="123" t="s">
        <v>6513</v>
      </c>
      <c r="C855" s="123" t="s">
        <v>1583</v>
      </c>
      <c r="D855" s="123" t="s">
        <v>185</v>
      </c>
      <c r="E855" s="123" t="s">
        <v>2524</v>
      </c>
      <c r="F855" s="123" t="s">
        <v>2798</v>
      </c>
      <c r="G855" s="123" t="s">
        <v>2524</v>
      </c>
      <c r="H855" s="123" t="s">
        <v>2524</v>
      </c>
      <c r="I855" s="123" t="s">
        <v>2524</v>
      </c>
      <c r="J855" s="123" t="s">
        <v>1903</v>
      </c>
      <c r="K855" s="123" t="s">
        <v>1441</v>
      </c>
      <c r="L855" s="123" t="s">
        <v>2524</v>
      </c>
      <c r="M855" s="124">
        <v>3222445</v>
      </c>
      <c r="N855" s="123"/>
      <c r="O855" s="123"/>
    </row>
    <row r="856" spans="1:15" ht="16" x14ac:dyDescent="0.45">
      <c r="A856" s="123" t="s">
        <v>1433</v>
      </c>
      <c r="B856" s="123" t="s">
        <v>6514</v>
      </c>
      <c r="C856" s="123" t="s">
        <v>6515</v>
      </c>
      <c r="D856" s="123" t="s">
        <v>185</v>
      </c>
      <c r="E856" s="123" t="s">
        <v>2524</v>
      </c>
      <c r="F856" s="123" t="s">
        <v>2798</v>
      </c>
      <c r="G856" s="123" t="s">
        <v>2524</v>
      </c>
      <c r="H856" s="123" t="s">
        <v>2524</v>
      </c>
      <c r="I856" s="123" t="s">
        <v>2524</v>
      </c>
      <c r="J856" s="123" t="s">
        <v>1902</v>
      </c>
      <c r="K856" s="123" t="s">
        <v>1433</v>
      </c>
      <c r="L856" s="123" t="s">
        <v>2524</v>
      </c>
      <c r="M856" s="124">
        <v>3222450</v>
      </c>
      <c r="N856" s="123"/>
      <c r="O856" s="123"/>
    </row>
    <row r="857" spans="1:15" ht="16" x14ac:dyDescent="0.45">
      <c r="A857" s="123" t="s">
        <v>8195</v>
      </c>
      <c r="B857" s="123" t="s">
        <v>8195</v>
      </c>
      <c r="C857" s="123" t="s">
        <v>8328</v>
      </c>
      <c r="D857" s="123" t="s">
        <v>1357</v>
      </c>
      <c r="E857" s="123" t="s">
        <v>2524</v>
      </c>
      <c r="F857" s="123" t="s">
        <v>366</v>
      </c>
      <c r="G857" s="123" t="s">
        <v>102</v>
      </c>
      <c r="H857" s="123" t="s">
        <v>2524</v>
      </c>
      <c r="I857" s="123" t="s">
        <v>2524</v>
      </c>
      <c r="J857" s="123" t="s">
        <v>8202</v>
      </c>
      <c r="K857" s="123" t="s">
        <v>8195</v>
      </c>
      <c r="L857" s="123" t="s">
        <v>2524</v>
      </c>
      <c r="M857" s="124">
        <v>7357081</v>
      </c>
      <c r="N857" s="123"/>
      <c r="O857" s="123"/>
    </row>
    <row r="858" spans="1:15" ht="16" x14ac:dyDescent="0.45">
      <c r="A858" s="123" t="s">
        <v>8196</v>
      </c>
      <c r="B858" s="123" t="s">
        <v>8329</v>
      </c>
      <c r="C858" s="123" t="s">
        <v>8312</v>
      </c>
      <c r="D858" s="123" t="s">
        <v>1357</v>
      </c>
      <c r="E858" s="123" t="s">
        <v>2524</v>
      </c>
      <c r="F858" s="123" t="s">
        <v>366</v>
      </c>
      <c r="G858" s="123" t="s">
        <v>102</v>
      </c>
      <c r="H858" s="123" t="s">
        <v>2524</v>
      </c>
      <c r="I858" s="123" t="s">
        <v>2524</v>
      </c>
      <c r="J858" s="123" t="s">
        <v>8203</v>
      </c>
      <c r="K858" s="123" t="s">
        <v>8196</v>
      </c>
      <c r="L858" s="123" t="s">
        <v>2524</v>
      </c>
      <c r="M858" s="124">
        <v>7357131</v>
      </c>
      <c r="N858" s="123"/>
      <c r="O858" s="123"/>
    </row>
    <row r="859" spans="1:15" ht="16" x14ac:dyDescent="0.45">
      <c r="A859" s="123" t="s">
        <v>1857</v>
      </c>
      <c r="B859" s="123" t="s">
        <v>1857</v>
      </c>
      <c r="C859" s="123" t="s">
        <v>2839</v>
      </c>
      <c r="D859" s="123" t="s">
        <v>185</v>
      </c>
      <c r="E859" s="123" t="s">
        <v>2524</v>
      </c>
      <c r="F859" s="123" t="s">
        <v>2798</v>
      </c>
      <c r="G859" s="123" t="s">
        <v>2524</v>
      </c>
      <c r="H859" s="123" t="s">
        <v>8852</v>
      </c>
      <c r="I859" s="123" t="s">
        <v>2524</v>
      </c>
      <c r="J859" s="123" t="s">
        <v>2841</v>
      </c>
      <c r="K859" s="123" t="s">
        <v>1857</v>
      </c>
      <c r="L859" s="123" t="s">
        <v>2524</v>
      </c>
      <c r="M859" s="124">
        <v>4835422</v>
      </c>
      <c r="N859" s="123"/>
      <c r="O859" s="123"/>
    </row>
    <row r="860" spans="1:15" ht="16" x14ac:dyDescent="0.45">
      <c r="A860" s="123" t="s">
        <v>4646</v>
      </c>
      <c r="B860" s="123" t="s">
        <v>4646</v>
      </c>
      <c r="C860" s="123" t="s">
        <v>6516</v>
      </c>
      <c r="D860" s="123" t="s">
        <v>185</v>
      </c>
      <c r="E860" s="123" t="s">
        <v>2524</v>
      </c>
      <c r="F860" s="123" t="s">
        <v>366</v>
      </c>
      <c r="G860" s="123" t="s">
        <v>2524</v>
      </c>
      <c r="H860" s="123" t="s">
        <v>2524</v>
      </c>
      <c r="I860" s="123" t="s">
        <v>2524</v>
      </c>
      <c r="J860" s="123" t="s">
        <v>2524</v>
      </c>
      <c r="K860" s="123" t="s">
        <v>4646</v>
      </c>
      <c r="L860" s="123" t="s">
        <v>2524</v>
      </c>
      <c r="M860" s="124">
        <v>161128</v>
      </c>
      <c r="N860" s="123"/>
      <c r="O860" s="123"/>
    </row>
    <row r="861" spans="1:15" ht="16" x14ac:dyDescent="0.45">
      <c r="A861" s="123" t="s">
        <v>4647</v>
      </c>
      <c r="B861" s="123" t="s">
        <v>4647</v>
      </c>
      <c r="C861" s="123" t="s">
        <v>6517</v>
      </c>
      <c r="D861" s="123" t="s">
        <v>185</v>
      </c>
      <c r="E861" s="123" t="s">
        <v>2524</v>
      </c>
      <c r="F861" s="123" t="s">
        <v>366</v>
      </c>
      <c r="G861" s="123" t="s">
        <v>2524</v>
      </c>
      <c r="H861" s="123" t="s">
        <v>2524</v>
      </c>
      <c r="I861" s="123" t="s">
        <v>2524</v>
      </c>
      <c r="J861" s="123" t="s">
        <v>2524</v>
      </c>
      <c r="K861" s="123" t="s">
        <v>4647</v>
      </c>
      <c r="L861" s="123" t="s">
        <v>2524</v>
      </c>
      <c r="M861" s="124">
        <v>161132</v>
      </c>
      <c r="N861" s="123"/>
      <c r="O861" s="123"/>
    </row>
    <row r="862" spans="1:15" ht="16" x14ac:dyDescent="0.45">
      <c r="A862" s="123" t="s">
        <v>2843</v>
      </c>
      <c r="B862" s="123" t="s">
        <v>2844</v>
      </c>
      <c r="C862" s="123" t="s">
        <v>2845</v>
      </c>
      <c r="D862" s="123" t="s">
        <v>185</v>
      </c>
      <c r="E862" s="123" t="s">
        <v>2524</v>
      </c>
      <c r="F862" s="123" t="s">
        <v>2798</v>
      </c>
      <c r="G862" s="123" t="s">
        <v>2524</v>
      </c>
      <c r="H862" s="123" t="s">
        <v>8852</v>
      </c>
      <c r="I862" s="123" t="s">
        <v>2524</v>
      </c>
      <c r="J862" s="123" t="s">
        <v>2848</v>
      </c>
      <c r="K862" s="123" t="s">
        <v>2843</v>
      </c>
      <c r="L862" s="123" t="s">
        <v>2524</v>
      </c>
      <c r="M862" s="124">
        <v>131531</v>
      </c>
      <c r="N862" s="123"/>
      <c r="O862" s="123"/>
    </row>
    <row r="863" spans="1:15" ht="16" x14ac:dyDescent="0.45">
      <c r="A863" s="123" t="s">
        <v>4648</v>
      </c>
      <c r="B863" s="123" t="s">
        <v>4648</v>
      </c>
      <c r="C863" s="123" t="s">
        <v>6518</v>
      </c>
      <c r="D863" s="123" t="s">
        <v>185</v>
      </c>
      <c r="E863" s="123" t="s">
        <v>2524</v>
      </c>
      <c r="F863" s="123" t="s">
        <v>366</v>
      </c>
      <c r="G863" s="123" t="s">
        <v>2524</v>
      </c>
      <c r="H863" s="123" t="s">
        <v>2524</v>
      </c>
      <c r="I863" s="123" t="s">
        <v>2524</v>
      </c>
      <c r="J863" s="123" t="s">
        <v>2524</v>
      </c>
      <c r="K863" s="123" t="s">
        <v>4648</v>
      </c>
      <c r="L863" s="123" t="s">
        <v>2524</v>
      </c>
      <c r="M863" s="124">
        <v>625246</v>
      </c>
      <c r="N863" s="123"/>
      <c r="O863" s="123"/>
    </row>
    <row r="864" spans="1:15" ht="16" x14ac:dyDescent="0.45">
      <c r="A864" s="123" t="s">
        <v>3375</v>
      </c>
      <c r="B864" s="123" t="s">
        <v>3375</v>
      </c>
      <c r="C864" s="123" t="s">
        <v>3376</v>
      </c>
      <c r="D864" s="123" t="s">
        <v>185</v>
      </c>
      <c r="E864" s="123" t="s">
        <v>2524</v>
      </c>
      <c r="F864" s="123" t="s">
        <v>2798</v>
      </c>
      <c r="G864" s="123" t="s">
        <v>2524</v>
      </c>
      <c r="H864" s="123" t="s">
        <v>2524</v>
      </c>
      <c r="I864" s="123" t="s">
        <v>2524</v>
      </c>
      <c r="J864" s="123" t="s">
        <v>3377</v>
      </c>
      <c r="K864" s="123" t="s">
        <v>3375</v>
      </c>
      <c r="L864" s="123" t="s">
        <v>2524</v>
      </c>
      <c r="M864" s="124">
        <v>3684</v>
      </c>
      <c r="N864" s="123"/>
      <c r="O864" s="123"/>
    </row>
    <row r="865" spans="1:15" ht="16" x14ac:dyDescent="0.45">
      <c r="A865" s="123" t="s">
        <v>4649</v>
      </c>
      <c r="B865" s="123" t="s">
        <v>4649</v>
      </c>
      <c r="C865" s="123" t="s">
        <v>6519</v>
      </c>
      <c r="D865" s="123" t="s">
        <v>1357</v>
      </c>
      <c r="E865" s="123" t="s">
        <v>2524</v>
      </c>
      <c r="F865" s="123" t="s">
        <v>366</v>
      </c>
      <c r="G865" s="123" t="s">
        <v>2524</v>
      </c>
      <c r="H865" s="123" t="s">
        <v>2524</v>
      </c>
      <c r="I865" s="123" t="s">
        <v>2524</v>
      </c>
      <c r="J865" s="123" t="s">
        <v>2524</v>
      </c>
      <c r="K865" s="123" t="s">
        <v>4649</v>
      </c>
      <c r="L865" s="123" t="s">
        <v>2524</v>
      </c>
      <c r="M865" s="124">
        <v>22092</v>
      </c>
      <c r="N865" s="123"/>
      <c r="O865" s="123"/>
    </row>
    <row r="866" spans="1:15" ht="16" x14ac:dyDescent="0.45">
      <c r="A866" s="123" t="s">
        <v>4650</v>
      </c>
      <c r="B866" s="123" t="s">
        <v>6520</v>
      </c>
      <c r="C866" s="123" t="s">
        <v>6521</v>
      </c>
      <c r="D866" s="123" t="s">
        <v>185</v>
      </c>
      <c r="E866" s="123" t="s">
        <v>2524</v>
      </c>
      <c r="F866" s="123" t="s">
        <v>2798</v>
      </c>
      <c r="G866" s="123" t="s">
        <v>2524</v>
      </c>
      <c r="H866" s="123" t="s">
        <v>2524</v>
      </c>
      <c r="I866" s="123" t="s">
        <v>2524</v>
      </c>
      <c r="J866" s="123" t="s">
        <v>8509</v>
      </c>
      <c r="K866" s="123" t="s">
        <v>4650</v>
      </c>
      <c r="L866" s="123" t="s">
        <v>2524</v>
      </c>
      <c r="M866" s="124">
        <v>770334</v>
      </c>
      <c r="N866" s="123"/>
      <c r="O866" s="123"/>
    </row>
    <row r="867" spans="1:15" ht="16" x14ac:dyDescent="0.45">
      <c r="A867" s="123" t="s">
        <v>4651</v>
      </c>
      <c r="B867" s="123" t="s">
        <v>6520</v>
      </c>
      <c r="C867" s="123" t="s">
        <v>6521</v>
      </c>
      <c r="D867" s="123" t="s">
        <v>185</v>
      </c>
      <c r="E867" s="123" t="s">
        <v>2524</v>
      </c>
      <c r="F867" s="123" t="s">
        <v>366</v>
      </c>
      <c r="G867" s="123" t="s">
        <v>2524</v>
      </c>
      <c r="H867" s="123" t="s">
        <v>2524</v>
      </c>
      <c r="I867" s="123" t="s">
        <v>2524</v>
      </c>
      <c r="J867" s="123" t="s">
        <v>2524</v>
      </c>
      <c r="K867" s="123" t="s">
        <v>6522</v>
      </c>
      <c r="L867" s="123" t="s">
        <v>2524</v>
      </c>
      <c r="M867" s="124">
        <v>770328</v>
      </c>
      <c r="N867" s="123"/>
      <c r="O867" s="123"/>
    </row>
    <row r="868" spans="1:15" ht="16" x14ac:dyDescent="0.45">
      <c r="A868" s="123" t="s">
        <v>3394</v>
      </c>
      <c r="B868" s="123" t="s">
        <v>7779</v>
      </c>
      <c r="C868" s="123" t="s">
        <v>3395</v>
      </c>
      <c r="D868" s="123" t="s">
        <v>185</v>
      </c>
      <c r="E868" s="123" t="s">
        <v>2524</v>
      </c>
      <c r="F868" s="123" t="s">
        <v>2798</v>
      </c>
      <c r="G868" s="123" t="s">
        <v>2803</v>
      </c>
      <c r="H868" s="123" t="s">
        <v>8852</v>
      </c>
      <c r="I868" s="123" t="s">
        <v>2524</v>
      </c>
      <c r="J868" s="123" t="s">
        <v>3396</v>
      </c>
      <c r="K868" s="123" t="s">
        <v>7778</v>
      </c>
      <c r="L868" s="123" t="s">
        <v>2524</v>
      </c>
      <c r="M868" s="124">
        <v>6164165</v>
      </c>
      <c r="N868" s="123"/>
      <c r="O868" s="123"/>
    </row>
    <row r="869" spans="1:15" ht="16" x14ac:dyDescent="0.45">
      <c r="A869" s="123" t="s">
        <v>2200</v>
      </c>
      <c r="B869" s="123" t="s">
        <v>6523</v>
      </c>
      <c r="C869" s="123" t="s">
        <v>7780</v>
      </c>
      <c r="D869" s="123" t="s">
        <v>185</v>
      </c>
      <c r="E869" s="123" t="s">
        <v>2524</v>
      </c>
      <c r="F869" s="123" t="s">
        <v>2798</v>
      </c>
      <c r="G869" s="123" t="s">
        <v>2803</v>
      </c>
      <c r="H869" s="123" t="s">
        <v>2524</v>
      </c>
      <c r="I869" s="123" t="s">
        <v>2524</v>
      </c>
      <c r="J869" s="123" t="s">
        <v>3396</v>
      </c>
      <c r="K869" s="123" t="s">
        <v>2200</v>
      </c>
      <c r="L869" s="123" t="s">
        <v>2524</v>
      </c>
      <c r="M869" s="124">
        <v>3580</v>
      </c>
      <c r="N869" s="123"/>
      <c r="O869" s="123"/>
    </row>
    <row r="870" spans="1:15" ht="16" x14ac:dyDescent="0.45">
      <c r="A870" s="123" t="s">
        <v>3382</v>
      </c>
      <c r="B870" s="123" t="s">
        <v>6524</v>
      </c>
      <c r="C870" s="123" t="s">
        <v>3383</v>
      </c>
      <c r="D870" s="123" t="s">
        <v>185</v>
      </c>
      <c r="E870" s="123" t="s">
        <v>2524</v>
      </c>
      <c r="F870" s="123" t="s">
        <v>2798</v>
      </c>
      <c r="G870" s="123" t="s">
        <v>2524</v>
      </c>
      <c r="H870" s="123" t="s">
        <v>2524</v>
      </c>
      <c r="I870" s="123" t="s">
        <v>2524</v>
      </c>
      <c r="J870" s="123" t="s">
        <v>3384</v>
      </c>
      <c r="K870" s="123" t="s">
        <v>3382</v>
      </c>
      <c r="L870" s="123" t="s">
        <v>2524</v>
      </c>
      <c r="M870" s="124">
        <v>3583</v>
      </c>
      <c r="N870" s="123"/>
      <c r="O870" s="123"/>
    </row>
    <row r="871" spans="1:15" ht="16" x14ac:dyDescent="0.45">
      <c r="A871" s="123" t="s">
        <v>2197</v>
      </c>
      <c r="B871" s="123" t="s">
        <v>6525</v>
      </c>
      <c r="C871" s="123" t="s">
        <v>7781</v>
      </c>
      <c r="D871" s="123" t="s">
        <v>185</v>
      </c>
      <c r="E871" s="123" t="s">
        <v>2524</v>
      </c>
      <c r="F871" s="123" t="s">
        <v>2798</v>
      </c>
      <c r="G871" s="123" t="s">
        <v>2803</v>
      </c>
      <c r="H871" s="251" t="s">
        <v>8851</v>
      </c>
      <c r="I871" s="123" t="s">
        <v>2524</v>
      </c>
      <c r="J871" s="123" t="s">
        <v>8510</v>
      </c>
      <c r="K871" s="123" t="s">
        <v>2197</v>
      </c>
      <c r="L871" s="123" t="s">
        <v>2524</v>
      </c>
      <c r="M871" s="124">
        <v>3570</v>
      </c>
      <c r="N871" s="123"/>
      <c r="O871" s="123"/>
    </row>
    <row r="872" spans="1:15" ht="16" x14ac:dyDescent="0.45">
      <c r="A872" s="123" t="s">
        <v>2196</v>
      </c>
      <c r="B872" s="123" t="s">
        <v>6526</v>
      </c>
      <c r="C872" s="123" t="s">
        <v>3389</v>
      </c>
      <c r="D872" s="123" t="s">
        <v>185</v>
      </c>
      <c r="E872" s="123" t="s">
        <v>2524</v>
      </c>
      <c r="F872" s="123" t="s">
        <v>2798</v>
      </c>
      <c r="G872" s="123" t="s">
        <v>2803</v>
      </c>
      <c r="H872" s="123" t="s">
        <v>8852</v>
      </c>
      <c r="I872" s="123" t="s">
        <v>2524</v>
      </c>
      <c r="J872" s="123" t="s">
        <v>3391</v>
      </c>
      <c r="K872" s="123" t="s">
        <v>2196</v>
      </c>
      <c r="L872" s="123" t="s">
        <v>2524</v>
      </c>
      <c r="M872" s="124">
        <v>3567</v>
      </c>
      <c r="N872" s="123"/>
      <c r="O872" s="123"/>
    </row>
    <row r="873" spans="1:15" ht="16" x14ac:dyDescent="0.45">
      <c r="A873" s="123" t="s">
        <v>210</v>
      </c>
      <c r="B873" s="123" t="s">
        <v>6527</v>
      </c>
      <c r="C873" s="123" t="s">
        <v>1533</v>
      </c>
      <c r="D873" s="123" t="s">
        <v>185</v>
      </c>
      <c r="E873" s="123" t="s">
        <v>2524</v>
      </c>
      <c r="F873" s="123" t="s">
        <v>2798</v>
      </c>
      <c r="G873" s="123" t="s">
        <v>2524</v>
      </c>
      <c r="H873" s="123" t="s">
        <v>8852</v>
      </c>
      <c r="I873" s="123" t="s">
        <v>2524</v>
      </c>
      <c r="J873" s="123" t="s">
        <v>1941</v>
      </c>
      <c r="K873" s="123" t="s">
        <v>210</v>
      </c>
      <c r="L873" s="123" t="s">
        <v>2524</v>
      </c>
      <c r="M873" s="124">
        <v>3099704</v>
      </c>
      <c r="N873" s="123"/>
      <c r="O873" s="123"/>
    </row>
    <row r="874" spans="1:15" ht="16" x14ac:dyDescent="0.45">
      <c r="A874" s="123" t="s">
        <v>1459</v>
      </c>
      <c r="B874" s="123" t="s">
        <v>6528</v>
      </c>
      <c r="C874" s="123" t="s">
        <v>1534</v>
      </c>
      <c r="D874" s="123" t="s">
        <v>185</v>
      </c>
      <c r="E874" s="123" t="s">
        <v>2524</v>
      </c>
      <c r="F874" s="123" t="s">
        <v>2798</v>
      </c>
      <c r="G874" s="123" t="s">
        <v>2524</v>
      </c>
      <c r="H874" s="123" t="s">
        <v>8852</v>
      </c>
      <c r="I874" s="123" t="s">
        <v>2524</v>
      </c>
      <c r="J874" s="123" t="s">
        <v>1942</v>
      </c>
      <c r="K874" s="123" t="s">
        <v>1459</v>
      </c>
      <c r="L874" s="123" t="s">
        <v>2524</v>
      </c>
      <c r="M874" s="124">
        <v>3225539</v>
      </c>
      <c r="N874" s="123"/>
      <c r="O874" s="123"/>
    </row>
    <row r="875" spans="1:15" ht="16" x14ac:dyDescent="0.45">
      <c r="A875" s="123" t="s">
        <v>2154</v>
      </c>
      <c r="B875" s="123" t="s">
        <v>2154</v>
      </c>
      <c r="C875" s="123" t="s">
        <v>6529</v>
      </c>
      <c r="D875" s="123" t="s">
        <v>185</v>
      </c>
      <c r="E875" s="123" t="s">
        <v>2524</v>
      </c>
      <c r="F875" s="123" t="s">
        <v>2798</v>
      </c>
      <c r="G875" s="123" t="s">
        <v>5449</v>
      </c>
      <c r="H875" s="123" t="s">
        <v>8851</v>
      </c>
      <c r="I875" s="123" t="s">
        <v>2524</v>
      </c>
      <c r="J875" s="123" t="s">
        <v>3113</v>
      </c>
      <c r="K875" s="123" t="s">
        <v>2154</v>
      </c>
      <c r="L875" s="123" t="s">
        <v>2524</v>
      </c>
      <c r="M875" s="124">
        <v>280212</v>
      </c>
      <c r="N875" s="123"/>
      <c r="O875" s="123"/>
    </row>
    <row r="876" spans="1:15" ht="16" x14ac:dyDescent="0.45">
      <c r="A876" s="123" t="s">
        <v>3110</v>
      </c>
      <c r="B876" s="123" t="s">
        <v>6530</v>
      </c>
      <c r="C876" s="123" t="s">
        <v>3111</v>
      </c>
      <c r="D876" s="123" t="s">
        <v>185</v>
      </c>
      <c r="E876" s="123" t="s">
        <v>2524</v>
      </c>
      <c r="F876" s="123" t="s">
        <v>2798</v>
      </c>
      <c r="G876" s="123" t="s">
        <v>5449</v>
      </c>
      <c r="H876" s="123" t="s">
        <v>2524</v>
      </c>
      <c r="I876" s="123" t="s">
        <v>2524</v>
      </c>
      <c r="J876" s="123" t="s">
        <v>3112</v>
      </c>
      <c r="K876" s="123" t="s">
        <v>3110</v>
      </c>
      <c r="L876" s="123" t="s">
        <v>2524</v>
      </c>
      <c r="M876" s="124">
        <v>280216</v>
      </c>
      <c r="N876" s="123"/>
      <c r="O876" s="123"/>
    </row>
    <row r="877" spans="1:15" ht="16" x14ac:dyDescent="0.45">
      <c r="A877" s="123" t="s">
        <v>211</v>
      </c>
      <c r="B877" s="123" t="s">
        <v>6531</v>
      </c>
      <c r="C877" s="123" t="s">
        <v>1535</v>
      </c>
      <c r="D877" s="123" t="s">
        <v>185</v>
      </c>
      <c r="E877" s="123" t="s">
        <v>2524</v>
      </c>
      <c r="F877" s="123" t="s">
        <v>2798</v>
      </c>
      <c r="G877" s="123" t="s">
        <v>2524</v>
      </c>
      <c r="H877" s="123" t="s">
        <v>8852</v>
      </c>
      <c r="I877" s="123" t="s">
        <v>2524</v>
      </c>
      <c r="J877" s="123" t="s">
        <v>1943</v>
      </c>
      <c r="K877" s="123" t="s">
        <v>211</v>
      </c>
      <c r="L877" s="123" t="s">
        <v>2524</v>
      </c>
      <c r="M877" s="124">
        <v>3099709</v>
      </c>
      <c r="N877" s="123"/>
      <c r="O877" s="123"/>
    </row>
    <row r="878" spans="1:15" ht="16" x14ac:dyDescent="0.45">
      <c r="A878" s="123" t="s">
        <v>1460</v>
      </c>
      <c r="B878" s="123" t="s">
        <v>6532</v>
      </c>
      <c r="C878" s="123" t="s">
        <v>1536</v>
      </c>
      <c r="D878" s="123" t="s">
        <v>185</v>
      </c>
      <c r="E878" s="123" t="s">
        <v>2524</v>
      </c>
      <c r="F878" s="123" t="s">
        <v>2798</v>
      </c>
      <c r="G878" s="123" t="s">
        <v>2524</v>
      </c>
      <c r="H878" s="123" t="s">
        <v>8852</v>
      </c>
      <c r="I878" s="123" t="s">
        <v>2524</v>
      </c>
      <c r="J878" s="123" t="s">
        <v>1944</v>
      </c>
      <c r="K878" s="123" t="s">
        <v>1460</v>
      </c>
      <c r="L878" s="123" t="s">
        <v>2524</v>
      </c>
      <c r="M878" s="124">
        <v>3225548</v>
      </c>
      <c r="N878" s="123"/>
      <c r="O878" s="123"/>
    </row>
    <row r="879" spans="1:15" ht="16" x14ac:dyDescent="0.45">
      <c r="A879" s="123" t="s">
        <v>2199</v>
      </c>
      <c r="B879" s="123" t="s">
        <v>6533</v>
      </c>
      <c r="C879" s="123" t="s">
        <v>7782</v>
      </c>
      <c r="D879" s="123" t="s">
        <v>185</v>
      </c>
      <c r="E879" s="123" t="s">
        <v>2524</v>
      </c>
      <c r="F879" s="123" t="s">
        <v>2798</v>
      </c>
      <c r="G879" s="123" t="s">
        <v>2803</v>
      </c>
      <c r="H879" s="123" t="s">
        <v>2524</v>
      </c>
      <c r="I879" s="123" t="s">
        <v>2524</v>
      </c>
      <c r="J879" s="123" t="s">
        <v>8511</v>
      </c>
      <c r="K879" s="123" t="s">
        <v>2199</v>
      </c>
      <c r="L879" s="123" t="s">
        <v>2524</v>
      </c>
      <c r="M879" s="124">
        <v>3576</v>
      </c>
      <c r="N879" s="123"/>
      <c r="O879" s="123"/>
    </row>
    <row r="880" spans="1:15" ht="16" x14ac:dyDescent="0.45">
      <c r="A880" s="123" t="s">
        <v>2195</v>
      </c>
      <c r="B880" s="123" t="s">
        <v>6534</v>
      </c>
      <c r="C880" s="123" t="s">
        <v>3375</v>
      </c>
      <c r="D880" s="123" t="s">
        <v>185</v>
      </c>
      <c r="E880" s="123" t="s">
        <v>2524</v>
      </c>
      <c r="F880" s="123" t="s">
        <v>2798</v>
      </c>
      <c r="G880" s="123" t="s">
        <v>2803</v>
      </c>
      <c r="H880" s="123" t="s">
        <v>8852</v>
      </c>
      <c r="I880" s="123" t="s">
        <v>2524</v>
      </c>
      <c r="J880" s="123" t="s">
        <v>3381</v>
      </c>
      <c r="K880" s="123" t="s">
        <v>3379</v>
      </c>
      <c r="L880" s="123" t="s">
        <v>2524</v>
      </c>
      <c r="M880" s="124">
        <v>3564</v>
      </c>
      <c r="N880" s="123"/>
      <c r="O880" s="123"/>
    </row>
    <row r="881" spans="1:15" ht="16" x14ac:dyDescent="0.45">
      <c r="A881" s="123" t="s">
        <v>2198</v>
      </c>
      <c r="B881" s="123" t="s">
        <v>6535</v>
      </c>
      <c r="C881" s="123" t="s">
        <v>7783</v>
      </c>
      <c r="D881" s="123" t="s">
        <v>185</v>
      </c>
      <c r="E881" s="123" t="s">
        <v>2524</v>
      </c>
      <c r="F881" s="123" t="s">
        <v>2798</v>
      </c>
      <c r="G881" s="123" t="s">
        <v>2803</v>
      </c>
      <c r="H881" s="123" t="s">
        <v>2524</v>
      </c>
      <c r="I881" s="123" t="s">
        <v>2524</v>
      </c>
      <c r="J881" s="123" t="s">
        <v>8512</v>
      </c>
      <c r="K881" s="123" t="s">
        <v>2198</v>
      </c>
      <c r="L881" s="123" t="s">
        <v>2524</v>
      </c>
      <c r="M881" s="124">
        <v>3573</v>
      </c>
      <c r="N881" s="123"/>
      <c r="O881" s="123"/>
    </row>
    <row r="882" spans="1:15" ht="16" x14ac:dyDescent="0.45">
      <c r="A882" s="123" t="s">
        <v>2217</v>
      </c>
      <c r="B882" s="123" t="s">
        <v>6536</v>
      </c>
      <c r="C882" s="123" t="s">
        <v>6537</v>
      </c>
      <c r="D882" s="123" t="s">
        <v>1357</v>
      </c>
      <c r="E882" s="123" t="s">
        <v>2524</v>
      </c>
      <c r="F882" s="123" t="s">
        <v>366</v>
      </c>
      <c r="G882" s="123" t="s">
        <v>2524</v>
      </c>
      <c r="H882" s="123" t="s">
        <v>2524</v>
      </c>
      <c r="I882" s="123" t="s">
        <v>2524</v>
      </c>
      <c r="J882" s="123" t="s">
        <v>2524</v>
      </c>
      <c r="K882" s="123" t="s">
        <v>2217</v>
      </c>
      <c r="L882" s="123" t="s">
        <v>2524</v>
      </c>
      <c r="M882" s="124">
        <v>2174451</v>
      </c>
      <c r="N882" s="123"/>
      <c r="O882" s="123"/>
    </row>
    <row r="883" spans="1:15" ht="16" x14ac:dyDescent="0.45">
      <c r="A883" s="123" t="s">
        <v>8330</v>
      </c>
      <c r="B883" s="123" t="s">
        <v>8330</v>
      </c>
      <c r="C883" s="123" t="s">
        <v>8331</v>
      </c>
      <c r="D883" s="123" t="s">
        <v>1357</v>
      </c>
      <c r="E883" s="123" t="s">
        <v>2524</v>
      </c>
      <c r="F883" s="123" t="s">
        <v>366</v>
      </c>
      <c r="G883" s="123" t="s">
        <v>2524</v>
      </c>
      <c r="H883" s="123" t="s">
        <v>2524</v>
      </c>
      <c r="I883" s="123" t="s">
        <v>2524</v>
      </c>
      <c r="J883" s="123" t="s">
        <v>2524</v>
      </c>
      <c r="K883" s="123" t="s">
        <v>8330</v>
      </c>
      <c r="L883" s="123" t="s">
        <v>2524</v>
      </c>
      <c r="M883" s="124">
        <v>7406272</v>
      </c>
      <c r="N883" s="123"/>
      <c r="O883" s="123"/>
    </row>
    <row r="884" spans="1:15" ht="16" x14ac:dyDescent="0.45">
      <c r="A884" s="123" t="s">
        <v>1226</v>
      </c>
      <c r="B884" s="123" t="s">
        <v>6538</v>
      </c>
      <c r="C884" s="123" t="s">
        <v>6538</v>
      </c>
      <c r="D884" s="123" t="s">
        <v>185</v>
      </c>
      <c r="E884" s="123" t="s">
        <v>2524</v>
      </c>
      <c r="F884" s="123" t="s">
        <v>2798</v>
      </c>
      <c r="G884" s="123" t="s">
        <v>2524</v>
      </c>
      <c r="H884" s="123" t="s">
        <v>2524</v>
      </c>
      <c r="I884" s="123" t="s">
        <v>2524</v>
      </c>
      <c r="J884" s="123" t="s">
        <v>1984</v>
      </c>
      <c r="K884" s="123" t="s">
        <v>1226</v>
      </c>
      <c r="L884" s="123" t="s">
        <v>2524</v>
      </c>
      <c r="M884" s="124">
        <v>3100431</v>
      </c>
      <c r="N884" s="123"/>
      <c r="O884" s="123"/>
    </row>
    <row r="885" spans="1:15" ht="16" x14ac:dyDescent="0.45">
      <c r="A885" s="123" t="s">
        <v>4659</v>
      </c>
      <c r="B885" s="123" t="s">
        <v>4659</v>
      </c>
      <c r="C885" s="123" t="s">
        <v>6539</v>
      </c>
      <c r="D885" s="123" t="s">
        <v>185</v>
      </c>
      <c r="E885" s="123" t="s">
        <v>2524</v>
      </c>
      <c r="F885" s="123" t="s">
        <v>2798</v>
      </c>
      <c r="G885" s="123" t="s">
        <v>2524</v>
      </c>
      <c r="H885" s="123" t="s">
        <v>2524</v>
      </c>
      <c r="I885" s="123" t="s">
        <v>2524</v>
      </c>
      <c r="J885" s="123" t="s">
        <v>2232</v>
      </c>
      <c r="K885" s="123" t="s">
        <v>4659</v>
      </c>
      <c r="L885" s="123" t="s">
        <v>2524</v>
      </c>
      <c r="M885" s="124">
        <v>3573806</v>
      </c>
      <c r="N885" s="123"/>
      <c r="O885" s="123"/>
    </row>
    <row r="886" spans="1:15" ht="16" x14ac:dyDescent="0.45">
      <c r="A886" s="123" t="s">
        <v>83</v>
      </c>
      <c r="B886" s="123" t="s">
        <v>6540</v>
      </c>
      <c r="C886" s="123" t="s">
        <v>6541</v>
      </c>
      <c r="D886" s="123" t="s">
        <v>1246</v>
      </c>
      <c r="E886" s="123"/>
      <c r="F886" s="123" t="s">
        <v>366</v>
      </c>
      <c r="G886" s="123" t="s">
        <v>2524</v>
      </c>
      <c r="H886" s="123" t="s">
        <v>2524</v>
      </c>
      <c r="I886" s="123" t="s">
        <v>2524</v>
      </c>
      <c r="J886" s="123" t="s">
        <v>1634</v>
      </c>
      <c r="K886" s="123" t="s">
        <v>83</v>
      </c>
      <c r="L886" s="123" t="s">
        <v>2524</v>
      </c>
      <c r="M886" s="124">
        <v>1512013</v>
      </c>
      <c r="N886" s="123"/>
      <c r="O886" s="123"/>
    </row>
    <row r="887" spans="1:15" ht="16" x14ac:dyDescent="0.45">
      <c r="A887" s="123" t="s">
        <v>4660</v>
      </c>
      <c r="B887" s="123" t="s">
        <v>6542</v>
      </c>
      <c r="C887" s="123" t="s">
        <v>6543</v>
      </c>
      <c r="D887" s="123" t="s">
        <v>1246</v>
      </c>
      <c r="E887" s="123"/>
      <c r="F887" s="123" t="s">
        <v>366</v>
      </c>
      <c r="G887" s="123" t="s">
        <v>2524</v>
      </c>
      <c r="H887" s="123" t="s">
        <v>2524</v>
      </c>
      <c r="I887" s="123" t="s">
        <v>2524</v>
      </c>
      <c r="J887" s="123" t="s">
        <v>2524</v>
      </c>
      <c r="K887" s="123" t="s">
        <v>4660</v>
      </c>
      <c r="L887" s="123" t="s">
        <v>2524</v>
      </c>
      <c r="M887" s="124">
        <v>1512445</v>
      </c>
      <c r="N887" s="123"/>
      <c r="O887" s="123"/>
    </row>
    <row r="888" spans="1:15" ht="16" x14ac:dyDescent="0.45">
      <c r="A888" s="123" t="s">
        <v>2227</v>
      </c>
      <c r="B888" s="123" t="s">
        <v>2227</v>
      </c>
      <c r="C888" s="123" t="s">
        <v>6544</v>
      </c>
      <c r="D888" s="123" t="s">
        <v>1246</v>
      </c>
      <c r="E888" s="123"/>
      <c r="F888" s="123" t="s">
        <v>366</v>
      </c>
      <c r="G888" s="123" t="s">
        <v>2524</v>
      </c>
      <c r="H888" s="123" t="s">
        <v>2524</v>
      </c>
      <c r="I888" s="123" t="s">
        <v>2524</v>
      </c>
      <c r="J888" s="123" t="s">
        <v>1633</v>
      </c>
      <c r="K888" s="123" t="s">
        <v>2227</v>
      </c>
      <c r="L888" s="123" t="s">
        <v>2524</v>
      </c>
      <c r="M888" s="124">
        <v>3573791</v>
      </c>
      <c r="N888" s="123"/>
      <c r="O888" s="123"/>
    </row>
    <row r="889" spans="1:15" ht="16" x14ac:dyDescent="0.45">
      <c r="A889" s="123" t="s">
        <v>84</v>
      </c>
      <c r="B889" s="123" t="s">
        <v>6545</v>
      </c>
      <c r="C889" s="123" t="s">
        <v>6545</v>
      </c>
      <c r="D889" s="123" t="s">
        <v>1357</v>
      </c>
      <c r="E889" s="123"/>
      <c r="F889" s="123" t="s">
        <v>366</v>
      </c>
      <c r="G889" s="123" t="s">
        <v>2524</v>
      </c>
      <c r="H889" s="123" t="s">
        <v>2524</v>
      </c>
      <c r="I889" s="123" t="s">
        <v>2524</v>
      </c>
      <c r="J889" s="123" t="s">
        <v>2230</v>
      </c>
      <c r="K889" s="123" t="s">
        <v>84</v>
      </c>
      <c r="L889" s="123" t="s">
        <v>2524</v>
      </c>
      <c r="M889" s="124">
        <v>1512009</v>
      </c>
      <c r="N889" s="123"/>
      <c r="O889" s="123"/>
    </row>
    <row r="890" spans="1:15" ht="16" x14ac:dyDescent="0.45">
      <c r="A890" s="123" t="s">
        <v>4661</v>
      </c>
      <c r="B890" s="123" t="s">
        <v>6546</v>
      </c>
      <c r="C890" s="123" t="s">
        <v>6546</v>
      </c>
      <c r="D890" s="123" t="s">
        <v>1357</v>
      </c>
      <c r="E890" s="123" t="s">
        <v>2524</v>
      </c>
      <c r="F890" s="123" t="s">
        <v>366</v>
      </c>
      <c r="G890" s="123" t="s">
        <v>2524</v>
      </c>
      <c r="H890" s="123" t="s">
        <v>2524</v>
      </c>
      <c r="I890" s="123" t="s">
        <v>2524</v>
      </c>
      <c r="J890" s="123" t="s">
        <v>2524</v>
      </c>
      <c r="K890" s="123" t="s">
        <v>4661</v>
      </c>
      <c r="L890" s="123" t="s">
        <v>2524</v>
      </c>
      <c r="M890" s="124">
        <v>1512373</v>
      </c>
      <c r="N890" s="123"/>
      <c r="O890" s="123"/>
    </row>
    <row r="891" spans="1:15" ht="16" x14ac:dyDescent="0.45">
      <c r="A891" s="123" t="s">
        <v>2228</v>
      </c>
      <c r="B891" s="123" t="s">
        <v>2228</v>
      </c>
      <c r="C891" s="123" t="s">
        <v>6547</v>
      </c>
      <c r="D891" s="123" t="s">
        <v>1246</v>
      </c>
      <c r="E891" s="123"/>
      <c r="F891" s="123" t="s">
        <v>366</v>
      </c>
      <c r="G891" s="123" t="s">
        <v>2524</v>
      </c>
      <c r="H891" s="123" t="s">
        <v>2524</v>
      </c>
      <c r="I891" s="123" t="s">
        <v>2524</v>
      </c>
      <c r="J891" s="123" t="s">
        <v>2231</v>
      </c>
      <c r="K891" s="123" t="s">
        <v>2228</v>
      </c>
      <c r="L891" s="123" t="s">
        <v>2524</v>
      </c>
      <c r="M891" s="124">
        <v>3573800</v>
      </c>
      <c r="N891" s="123"/>
      <c r="O891" s="123"/>
    </row>
    <row r="892" spans="1:15" ht="16" x14ac:dyDescent="0.45">
      <c r="A892" s="123" t="s">
        <v>4662</v>
      </c>
      <c r="B892" s="123" t="s">
        <v>4662</v>
      </c>
      <c r="C892" s="123" t="s">
        <v>6548</v>
      </c>
      <c r="D892" s="123" t="s">
        <v>1357</v>
      </c>
      <c r="E892" s="123" t="s">
        <v>2524</v>
      </c>
      <c r="F892" s="123" t="s">
        <v>366</v>
      </c>
      <c r="G892" s="123" t="s">
        <v>2524</v>
      </c>
      <c r="H892" s="123" t="s">
        <v>2524</v>
      </c>
      <c r="I892" s="123" t="s">
        <v>2524</v>
      </c>
      <c r="J892" s="123" t="s">
        <v>2524</v>
      </c>
      <c r="K892" s="123" t="s">
        <v>4662</v>
      </c>
      <c r="L892" s="123" t="s">
        <v>2524</v>
      </c>
      <c r="M892" s="124">
        <v>3432948</v>
      </c>
      <c r="N892" s="123"/>
      <c r="O892" s="123"/>
    </row>
    <row r="893" spans="1:15" ht="16" x14ac:dyDescent="0.45">
      <c r="A893" s="123" t="s">
        <v>3177</v>
      </c>
      <c r="B893" s="123" t="s">
        <v>3177</v>
      </c>
      <c r="C893" s="123" t="s">
        <v>7973</v>
      </c>
      <c r="D893" s="123" t="s">
        <v>185</v>
      </c>
      <c r="E893" s="123" t="s">
        <v>2524</v>
      </c>
      <c r="F893" s="123" t="s">
        <v>2798</v>
      </c>
      <c r="G893" s="123" t="s">
        <v>2524</v>
      </c>
      <c r="H893" s="123" t="s">
        <v>8851</v>
      </c>
      <c r="I893" s="123" t="s">
        <v>2524</v>
      </c>
      <c r="J893" s="123" t="s">
        <v>3178</v>
      </c>
      <c r="K893" s="123" t="s">
        <v>3177</v>
      </c>
      <c r="L893" s="123" t="s">
        <v>2524</v>
      </c>
      <c r="M893" s="124">
        <v>7289523</v>
      </c>
      <c r="N893" s="123"/>
      <c r="O893" s="123"/>
    </row>
    <row r="894" spans="1:15" ht="16" x14ac:dyDescent="0.45">
      <c r="A894" s="123" t="s">
        <v>3175</v>
      </c>
      <c r="B894" s="123" t="s">
        <v>3175</v>
      </c>
      <c r="C894" s="123" t="s">
        <v>7986</v>
      </c>
      <c r="D894" s="123" t="s">
        <v>185</v>
      </c>
      <c r="E894" s="123" t="s">
        <v>2524</v>
      </c>
      <c r="F894" s="123" t="s">
        <v>2798</v>
      </c>
      <c r="G894" s="123" t="s">
        <v>2524</v>
      </c>
      <c r="H894" s="123" t="s">
        <v>2524</v>
      </c>
      <c r="I894" s="123" t="s">
        <v>2524</v>
      </c>
      <c r="J894" s="123" t="s">
        <v>3176</v>
      </c>
      <c r="K894" s="123" t="s">
        <v>3175</v>
      </c>
      <c r="L894" s="123" t="s">
        <v>2524</v>
      </c>
      <c r="M894" s="124">
        <v>7289689</v>
      </c>
      <c r="N894" s="123"/>
      <c r="O894" s="123"/>
    </row>
    <row r="895" spans="1:15" ht="16" x14ac:dyDescent="0.45">
      <c r="A895" s="123" t="s">
        <v>204</v>
      </c>
      <c r="B895" s="123" t="s">
        <v>6549</v>
      </c>
      <c r="C895" s="123" t="s">
        <v>1547</v>
      </c>
      <c r="D895" s="123" t="s">
        <v>185</v>
      </c>
      <c r="E895" s="123" t="s">
        <v>2524</v>
      </c>
      <c r="F895" s="123" t="s">
        <v>2798</v>
      </c>
      <c r="G895" s="123" t="s">
        <v>2524</v>
      </c>
      <c r="H895" s="123" t="s">
        <v>8852</v>
      </c>
      <c r="I895" s="123" t="s">
        <v>2524</v>
      </c>
      <c r="J895" s="123" t="s">
        <v>8513</v>
      </c>
      <c r="K895" s="123" t="s">
        <v>204</v>
      </c>
      <c r="L895" s="123" t="s">
        <v>2524</v>
      </c>
      <c r="M895" s="124">
        <v>3099815</v>
      </c>
      <c r="N895" s="123"/>
      <c r="O895" s="123"/>
    </row>
    <row r="896" spans="1:15" ht="16" x14ac:dyDescent="0.45">
      <c r="A896" s="123" t="s">
        <v>1467</v>
      </c>
      <c r="B896" s="123" t="s">
        <v>6550</v>
      </c>
      <c r="C896" s="123" t="s">
        <v>1548</v>
      </c>
      <c r="D896" s="123" t="s">
        <v>185</v>
      </c>
      <c r="E896" s="123" t="s">
        <v>2524</v>
      </c>
      <c r="F896" s="123" t="s">
        <v>2798</v>
      </c>
      <c r="G896" s="123" t="s">
        <v>2524</v>
      </c>
      <c r="H896" s="123" t="s">
        <v>8852</v>
      </c>
      <c r="I896" s="123" t="s">
        <v>2524</v>
      </c>
      <c r="J896" s="123" t="s">
        <v>8514</v>
      </c>
      <c r="K896" s="123" t="s">
        <v>1467</v>
      </c>
      <c r="L896" s="123" t="s">
        <v>2524</v>
      </c>
      <c r="M896" s="124">
        <v>3225682</v>
      </c>
      <c r="N896" s="123"/>
      <c r="O896" s="123"/>
    </row>
    <row r="897" spans="1:15" ht="16" x14ac:dyDescent="0.45">
      <c r="A897" s="123" t="s">
        <v>3181</v>
      </c>
      <c r="B897" s="123" t="s">
        <v>3181</v>
      </c>
      <c r="C897" s="123" t="s">
        <v>7974</v>
      </c>
      <c r="D897" s="123" t="s">
        <v>185</v>
      </c>
      <c r="E897" s="123" t="s">
        <v>2524</v>
      </c>
      <c r="F897" s="123" t="s">
        <v>2798</v>
      </c>
      <c r="G897" s="123" t="s">
        <v>2524</v>
      </c>
      <c r="H897" s="123" t="s">
        <v>8851</v>
      </c>
      <c r="I897" s="123" t="s">
        <v>2524</v>
      </c>
      <c r="J897" s="123" t="s">
        <v>3182</v>
      </c>
      <c r="K897" s="123" t="s">
        <v>3181</v>
      </c>
      <c r="L897" s="123" t="s">
        <v>2524</v>
      </c>
      <c r="M897" s="124">
        <v>7289535</v>
      </c>
      <c r="N897" s="123"/>
      <c r="O897" s="123"/>
    </row>
    <row r="898" spans="1:15" ht="16" x14ac:dyDescent="0.45">
      <c r="A898" s="123" t="s">
        <v>3179</v>
      </c>
      <c r="B898" s="123" t="s">
        <v>3179</v>
      </c>
      <c r="C898" s="123" t="s">
        <v>7987</v>
      </c>
      <c r="D898" s="123" t="s">
        <v>185</v>
      </c>
      <c r="E898" s="123" t="s">
        <v>2524</v>
      </c>
      <c r="F898" s="123" t="s">
        <v>2798</v>
      </c>
      <c r="G898" s="123" t="s">
        <v>2524</v>
      </c>
      <c r="H898" s="123" t="s">
        <v>2524</v>
      </c>
      <c r="I898" s="123" t="s">
        <v>2524</v>
      </c>
      <c r="J898" s="123" t="s">
        <v>3180</v>
      </c>
      <c r="K898" s="123" t="s">
        <v>3179</v>
      </c>
      <c r="L898" s="123" t="s">
        <v>2524</v>
      </c>
      <c r="M898" s="124">
        <v>7289697</v>
      </c>
      <c r="N898" s="123"/>
      <c r="O898" s="123"/>
    </row>
    <row r="899" spans="1:15" ht="16" x14ac:dyDescent="0.45">
      <c r="A899" s="123" t="s">
        <v>205</v>
      </c>
      <c r="B899" s="123" t="s">
        <v>6551</v>
      </c>
      <c r="C899" s="123" t="s">
        <v>4663</v>
      </c>
      <c r="D899" s="123" t="s">
        <v>185</v>
      </c>
      <c r="E899" s="123" t="s">
        <v>2524</v>
      </c>
      <c r="F899" s="123" t="s">
        <v>2798</v>
      </c>
      <c r="G899" s="123" t="s">
        <v>2524</v>
      </c>
      <c r="H899" s="123" t="s">
        <v>8852</v>
      </c>
      <c r="I899" s="123" t="s">
        <v>2524</v>
      </c>
      <c r="J899" s="123" t="s">
        <v>8515</v>
      </c>
      <c r="K899" s="123" t="s">
        <v>205</v>
      </c>
      <c r="L899" s="123" t="s">
        <v>2524</v>
      </c>
      <c r="M899" s="124">
        <v>3099820</v>
      </c>
      <c r="N899" s="123"/>
      <c r="O899" s="123"/>
    </row>
    <row r="900" spans="1:15" ht="16" x14ac:dyDescent="0.45">
      <c r="A900" s="123" t="s">
        <v>1468</v>
      </c>
      <c r="B900" s="123" t="s">
        <v>6552</v>
      </c>
      <c r="C900" s="123" t="s">
        <v>1549</v>
      </c>
      <c r="D900" s="123" t="s">
        <v>185</v>
      </c>
      <c r="E900" s="123" t="s">
        <v>2524</v>
      </c>
      <c r="F900" s="123" t="s">
        <v>2798</v>
      </c>
      <c r="G900" s="123" t="s">
        <v>2524</v>
      </c>
      <c r="H900" s="123" t="s">
        <v>8852</v>
      </c>
      <c r="I900" s="123" t="s">
        <v>2524</v>
      </c>
      <c r="J900" s="123" t="s">
        <v>8516</v>
      </c>
      <c r="K900" s="123" t="s">
        <v>1468</v>
      </c>
      <c r="L900" s="123" t="s">
        <v>2524</v>
      </c>
      <c r="M900" s="124">
        <v>3225688</v>
      </c>
      <c r="N900" s="123"/>
      <c r="O900" s="123"/>
    </row>
    <row r="901" spans="1:15" ht="16" x14ac:dyDescent="0.45">
      <c r="A901" s="123" t="s">
        <v>4664</v>
      </c>
      <c r="B901" s="123" t="s">
        <v>6553</v>
      </c>
      <c r="C901" s="123" t="s">
        <v>6554</v>
      </c>
      <c r="D901" s="123" t="s">
        <v>1357</v>
      </c>
      <c r="E901" s="123" t="s">
        <v>2524</v>
      </c>
      <c r="F901" s="123" t="s">
        <v>366</v>
      </c>
      <c r="G901" s="123" t="s">
        <v>2524</v>
      </c>
      <c r="H901" s="123" t="s">
        <v>2524</v>
      </c>
      <c r="I901" s="123" t="s">
        <v>2524</v>
      </c>
      <c r="J901" s="123" t="s">
        <v>2524</v>
      </c>
      <c r="K901" s="123" t="s">
        <v>4664</v>
      </c>
      <c r="L901" s="123" t="s">
        <v>2524</v>
      </c>
      <c r="M901" s="124">
        <v>1575</v>
      </c>
      <c r="N901" s="123"/>
      <c r="O901" s="123"/>
    </row>
    <row r="902" spans="1:15" ht="16" x14ac:dyDescent="0.45">
      <c r="A902" s="123" t="s">
        <v>122</v>
      </c>
      <c r="B902" s="123" t="s">
        <v>6555</v>
      </c>
      <c r="C902" s="123" t="s">
        <v>6554</v>
      </c>
      <c r="D902" s="123" t="s">
        <v>1357</v>
      </c>
      <c r="E902" s="123" t="s">
        <v>2524</v>
      </c>
      <c r="F902" s="123" t="s">
        <v>366</v>
      </c>
      <c r="G902" s="123" t="s">
        <v>2524</v>
      </c>
      <c r="H902" s="123" t="s">
        <v>2524</v>
      </c>
      <c r="I902" s="123" t="s">
        <v>2524</v>
      </c>
      <c r="J902" s="123" t="s">
        <v>2524</v>
      </c>
      <c r="K902" s="123" t="s">
        <v>122</v>
      </c>
      <c r="L902" s="123" t="s">
        <v>2524</v>
      </c>
      <c r="M902" s="124">
        <v>89323</v>
      </c>
      <c r="N902" s="123"/>
      <c r="O902" s="123"/>
    </row>
    <row r="903" spans="1:15" ht="16" x14ac:dyDescent="0.45">
      <c r="A903" s="123" t="s">
        <v>123</v>
      </c>
      <c r="B903" s="123" t="s">
        <v>6556</v>
      </c>
      <c r="C903" s="123" t="s">
        <v>6554</v>
      </c>
      <c r="D903" s="123" t="s">
        <v>1357</v>
      </c>
      <c r="E903" s="123" t="s">
        <v>2524</v>
      </c>
      <c r="F903" s="123" t="s">
        <v>366</v>
      </c>
      <c r="G903" s="123" t="s">
        <v>2524</v>
      </c>
      <c r="H903" s="123" t="s">
        <v>2524</v>
      </c>
      <c r="I903" s="123" t="s">
        <v>2524</v>
      </c>
      <c r="J903" s="123" t="s">
        <v>2524</v>
      </c>
      <c r="K903" s="123" t="s">
        <v>123</v>
      </c>
      <c r="L903" s="123" t="s">
        <v>2524</v>
      </c>
      <c r="M903" s="124">
        <v>89287</v>
      </c>
      <c r="N903" s="123"/>
      <c r="O903" s="123"/>
    </row>
    <row r="904" spans="1:15" ht="16" x14ac:dyDescent="0.45">
      <c r="A904" s="123" t="s">
        <v>124</v>
      </c>
      <c r="B904" s="123" t="s">
        <v>6557</v>
      </c>
      <c r="C904" s="123" t="s">
        <v>6554</v>
      </c>
      <c r="D904" s="123" t="s">
        <v>1357</v>
      </c>
      <c r="E904" s="123" t="s">
        <v>2524</v>
      </c>
      <c r="F904" s="123" t="s">
        <v>366</v>
      </c>
      <c r="G904" s="123" t="s">
        <v>2524</v>
      </c>
      <c r="H904" s="123" t="s">
        <v>2524</v>
      </c>
      <c r="I904" s="123" t="s">
        <v>2524</v>
      </c>
      <c r="J904" s="123" t="s">
        <v>2524</v>
      </c>
      <c r="K904" s="123" t="s">
        <v>124</v>
      </c>
      <c r="L904" s="123" t="s">
        <v>2524</v>
      </c>
      <c r="M904" s="124">
        <v>89293</v>
      </c>
      <c r="N904" s="123"/>
      <c r="O904" s="123"/>
    </row>
    <row r="905" spans="1:15" ht="16" x14ac:dyDescent="0.45">
      <c r="A905" s="123" t="s">
        <v>125</v>
      </c>
      <c r="B905" s="123" t="s">
        <v>6558</v>
      </c>
      <c r="C905" s="123" t="s">
        <v>6554</v>
      </c>
      <c r="D905" s="123" t="s">
        <v>1357</v>
      </c>
      <c r="E905" s="123" t="s">
        <v>2524</v>
      </c>
      <c r="F905" s="123" t="s">
        <v>366</v>
      </c>
      <c r="G905" s="123" t="s">
        <v>2524</v>
      </c>
      <c r="H905" s="123" t="s">
        <v>2524</v>
      </c>
      <c r="I905" s="123" t="s">
        <v>2524</v>
      </c>
      <c r="J905" s="123" t="s">
        <v>2524</v>
      </c>
      <c r="K905" s="123" t="s">
        <v>125</v>
      </c>
      <c r="L905" s="123" t="s">
        <v>2524</v>
      </c>
      <c r="M905" s="124">
        <v>89299</v>
      </c>
      <c r="N905" s="123"/>
      <c r="O905" s="123"/>
    </row>
    <row r="906" spans="1:15" ht="16" x14ac:dyDescent="0.45">
      <c r="A906" s="123" t="s">
        <v>126</v>
      </c>
      <c r="B906" s="123" t="s">
        <v>6559</v>
      </c>
      <c r="C906" s="123" t="s">
        <v>6554</v>
      </c>
      <c r="D906" s="123" t="s">
        <v>1357</v>
      </c>
      <c r="E906" s="123" t="s">
        <v>2524</v>
      </c>
      <c r="F906" s="123" t="s">
        <v>366</v>
      </c>
      <c r="G906" s="123" t="s">
        <v>2524</v>
      </c>
      <c r="H906" s="123" t="s">
        <v>2524</v>
      </c>
      <c r="I906" s="123" t="s">
        <v>2524</v>
      </c>
      <c r="J906" s="123" t="s">
        <v>2524</v>
      </c>
      <c r="K906" s="123" t="s">
        <v>126</v>
      </c>
      <c r="L906" s="123" t="s">
        <v>2524</v>
      </c>
      <c r="M906" s="124">
        <v>89305</v>
      </c>
      <c r="N906" s="123"/>
      <c r="O906" s="123"/>
    </row>
    <row r="907" spans="1:15" ht="16" x14ac:dyDescent="0.45">
      <c r="A907" s="123" t="s">
        <v>127</v>
      </c>
      <c r="B907" s="123" t="s">
        <v>6560</v>
      </c>
      <c r="C907" s="123" t="s">
        <v>6554</v>
      </c>
      <c r="D907" s="123" t="s">
        <v>1357</v>
      </c>
      <c r="E907" s="123" t="s">
        <v>2524</v>
      </c>
      <c r="F907" s="123" t="s">
        <v>366</v>
      </c>
      <c r="G907" s="123" t="s">
        <v>2524</v>
      </c>
      <c r="H907" s="123" t="s">
        <v>2524</v>
      </c>
      <c r="I907" s="123" t="s">
        <v>2524</v>
      </c>
      <c r="J907" s="123" t="s">
        <v>2524</v>
      </c>
      <c r="K907" s="123" t="s">
        <v>127</v>
      </c>
      <c r="L907" s="123" t="s">
        <v>2524</v>
      </c>
      <c r="M907" s="124">
        <v>89311</v>
      </c>
      <c r="N907" s="123"/>
      <c r="O907" s="123"/>
    </row>
    <row r="908" spans="1:15" ht="16" x14ac:dyDescent="0.45">
      <c r="A908" s="123" t="s">
        <v>128</v>
      </c>
      <c r="B908" s="123" t="s">
        <v>6561</v>
      </c>
      <c r="C908" s="123" t="s">
        <v>6554</v>
      </c>
      <c r="D908" s="123" t="s">
        <v>1357</v>
      </c>
      <c r="E908" s="123" t="s">
        <v>2524</v>
      </c>
      <c r="F908" s="123" t="s">
        <v>366</v>
      </c>
      <c r="G908" s="123" t="s">
        <v>2524</v>
      </c>
      <c r="H908" s="123" t="s">
        <v>2524</v>
      </c>
      <c r="I908" s="123" t="s">
        <v>2524</v>
      </c>
      <c r="J908" s="123" t="s">
        <v>2524</v>
      </c>
      <c r="K908" s="123" t="s">
        <v>128</v>
      </c>
      <c r="L908" s="123" t="s">
        <v>2524</v>
      </c>
      <c r="M908" s="124">
        <v>89317</v>
      </c>
      <c r="N908" s="123"/>
      <c r="O908" s="123"/>
    </row>
    <row r="909" spans="1:15" ht="16" x14ac:dyDescent="0.45">
      <c r="A909" s="123" t="s">
        <v>129</v>
      </c>
      <c r="B909" s="123" t="s">
        <v>6562</v>
      </c>
      <c r="C909" s="123" t="s">
        <v>6554</v>
      </c>
      <c r="D909" s="123" t="s">
        <v>1357</v>
      </c>
      <c r="E909" s="123" t="s">
        <v>2524</v>
      </c>
      <c r="F909" s="123" t="s">
        <v>366</v>
      </c>
      <c r="G909" s="123" t="s">
        <v>2524</v>
      </c>
      <c r="H909" s="123" t="s">
        <v>2524</v>
      </c>
      <c r="I909" s="123" t="s">
        <v>2524</v>
      </c>
      <c r="J909" s="123" t="s">
        <v>2524</v>
      </c>
      <c r="K909" s="123" t="s">
        <v>129</v>
      </c>
      <c r="L909" s="123" t="s">
        <v>2524</v>
      </c>
      <c r="M909" s="124">
        <v>123930</v>
      </c>
      <c r="N909" s="123"/>
      <c r="O909" s="123"/>
    </row>
    <row r="910" spans="1:15" ht="16" x14ac:dyDescent="0.45">
      <c r="A910" s="123" t="s">
        <v>374</v>
      </c>
      <c r="B910" s="123" t="s">
        <v>6563</v>
      </c>
      <c r="C910" s="123" t="s">
        <v>6564</v>
      </c>
      <c r="D910" s="123" t="s">
        <v>1357</v>
      </c>
      <c r="E910" s="123" t="s">
        <v>2524</v>
      </c>
      <c r="F910" s="123" t="s">
        <v>366</v>
      </c>
      <c r="G910" s="123" t="s">
        <v>2524</v>
      </c>
      <c r="H910" s="123" t="s">
        <v>2524</v>
      </c>
      <c r="I910" s="123" t="s">
        <v>2524</v>
      </c>
      <c r="J910" s="123" t="s">
        <v>1832</v>
      </c>
      <c r="K910" s="123" t="s">
        <v>374</v>
      </c>
      <c r="L910" s="123" t="s">
        <v>2524</v>
      </c>
      <c r="M910" s="124">
        <v>3086225</v>
      </c>
      <c r="N910" s="123"/>
      <c r="O910" s="123"/>
    </row>
    <row r="911" spans="1:15" ht="16" x14ac:dyDescent="0.45">
      <c r="A911" s="123" t="s">
        <v>375</v>
      </c>
      <c r="B911" s="123" t="s">
        <v>6565</v>
      </c>
      <c r="C911" s="123" t="s">
        <v>6566</v>
      </c>
      <c r="D911" s="123" t="s">
        <v>1357</v>
      </c>
      <c r="E911" s="123" t="s">
        <v>2524</v>
      </c>
      <c r="F911" s="123" t="s">
        <v>366</v>
      </c>
      <c r="G911" s="123" t="s">
        <v>2524</v>
      </c>
      <c r="H911" s="123" t="s">
        <v>2524</v>
      </c>
      <c r="I911" s="123" t="s">
        <v>2524</v>
      </c>
      <c r="J911" s="123" t="s">
        <v>1833</v>
      </c>
      <c r="K911" s="123" t="s">
        <v>375</v>
      </c>
      <c r="L911" s="123" t="s">
        <v>2524</v>
      </c>
      <c r="M911" s="124">
        <v>3086234</v>
      </c>
      <c r="N911" s="123"/>
      <c r="O911" s="123"/>
    </row>
    <row r="912" spans="1:15" ht="16" x14ac:dyDescent="0.45">
      <c r="A912" s="123" t="s">
        <v>376</v>
      </c>
      <c r="B912" s="123" t="s">
        <v>6567</v>
      </c>
      <c r="C912" s="123" t="s">
        <v>6568</v>
      </c>
      <c r="D912" s="123" t="s">
        <v>1357</v>
      </c>
      <c r="E912" s="123" t="s">
        <v>2524</v>
      </c>
      <c r="F912" s="123" t="s">
        <v>366</v>
      </c>
      <c r="G912" s="123" t="s">
        <v>2524</v>
      </c>
      <c r="H912" s="123" t="s">
        <v>2524</v>
      </c>
      <c r="I912" s="123" t="s">
        <v>2524</v>
      </c>
      <c r="J912" s="123" t="s">
        <v>1834</v>
      </c>
      <c r="K912" s="123" t="s">
        <v>376</v>
      </c>
      <c r="L912" s="123" t="s">
        <v>2524</v>
      </c>
      <c r="M912" s="124">
        <v>3086239</v>
      </c>
      <c r="N912" s="123"/>
      <c r="O912" s="123"/>
    </row>
    <row r="913" spans="1:15" ht="16" x14ac:dyDescent="0.45">
      <c r="A913" s="123" t="s">
        <v>377</v>
      </c>
      <c r="B913" s="123" t="s">
        <v>6569</v>
      </c>
      <c r="C913" s="123" t="s">
        <v>6570</v>
      </c>
      <c r="D913" s="123" t="s">
        <v>1357</v>
      </c>
      <c r="E913" s="123" t="s">
        <v>2524</v>
      </c>
      <c r="F913" s="123" t="s">
        <v>366</v>
      </c>
      <c r="G913" s="123" t="s">
        <v>2524</v>
      </c>
      <c r="H913" s="123" t="s">
        <v>2524</v>
      </c>
      <c r="I913" s="123" t="s">
        <v>2524</v>
      </c>
      <c r="J913" s="123" t="s">
        <v>1835</v>
      </c>
      <c r="K913" s="123" t="s">
        <v>377</v>
      </c>
      <c r="L913" s="123" t="s">
        <v>2524</v>
      </c>
      <c r="M913" s="124">
        <v>3086245</v>
      </c>
      <c r="N913" s="123"/>
      <c r="O913" s="123"/>
    </row>
    <row r="914" spans="1:15" ht="16" x14ac:dyDescent="0.45">
      <c r="A914" s="123" t="s">
        <v>378</v>
      </c>
      <c r="B914" s="123" t="s">
        <v>6571</v>
      </c>
      <c r="C914" s="123" t="s">
        <v>6572</v>
      </c>
      <c r="D914" s="123" t="s">
        <v>1357</v>
      </c>
      <c r="E914" s="123" t="s">
        <v>2524</v>
      </c>
      <c r="F914" s="123" t="s">
        <v>366</v>
      </c>
      <c r="G914" s="123" t="s">
        <v>2524</v>
      </c>
      <c r="H914" s="123" t="s">
        <v>2524</v>
      </c>
      <c r="I914" s="123" t="s">
        <v>2524</v>
      </c>
      <c r="J914" s="123" t="s">
        <v>1836</v>
      </c>
      <c r="K914" s="123" t="s">
        <v>378</v>
      </c>
      <c r="L914" s="123" t="s">
        <v>2524</v>
      </c>
      <c r="M914" s="124">
        <v>3086251</v>
      </c>
      <c r="N914" s="123"/>
      <c r="O914" s="123"/>
    </row>
    <row r="915" spans="1:15" ht="16" x14ac:dyDescent="0.45">
      <c r="A915" s="123" t="s">
        <v>379</v>
      </c>
      <c r="B915" s="123" t="s">
        <v>6573</v>
      </c>
      <c r="C915" s="123" t="s">
        <v>6574</v>
      </c>
      <c r="D915" s="123" t="s">
        <v>1357</v>
      </c>
      <c r="E915" s="123" t="s">
        <v>2524</v>
      </c>
      <c r="F915" s="123" t="s">
        <v>366</v>
      </c>
      <c r="G915" s="123" t="s">
        <v>2524</v>
      </c>
      <c r="H915" s="123" t="s">
        <v>2524</v>
      </c>
      <c r="I915" s="123" t="s">
        <v>2524</v>
      </c>
      <c r="J915" s="123" t="s">
        <v>1837</v>
      </c>
      <c r="K915" s="123" t="s">
        <v>379</v>
      </c>
      <c r="L915" s="123" t="s">
        <v>2524</v>
      </c>
      <c r="M915" s="124">
        <v>3086259</v>
      </c>
      <c r="N915" s="123"/>
      <c r="O915" s="123"/>
    </row>
    <row r="916" spans="1:15" ht="16" x14ac:dyDescent="0.45">
      <c r="A916" s="123" t="s">
        <v>4665</v>
      </c>
      <c r="B916" s="123" t="s">
        <v>4665</v>
      </c>
      <c r="C916" s="123" t="s">
        <v>6575</v>
      </c>
      <c r="D916" s="123" t="s">
        <v>1357</v>
      </c>
      <c r="E916" s="123" t="s">
        <v>2524</v>
      </c>
      <c r="F916" s="123" t="s">
        <v>366</v>
      </c>
      <c r="G916" s="123" t="s">
        <v>102</v>
      </c>
      <c r="H916" s="123" t="s">
        <v>2524</v>
      </c>
      <c r="I916" s="123" t="s">
        <v>2524</v>
      </c>
      <c r="J916" s="123" t="s">
        <v>2524</v>
      </c>
      <c r="K916" s="123" t="s">
        <v>4665</v>
      </c>
      <c r="L916" s="123" t="s">
        <v>2524</v>
      </c>
      <c r="M916" s="124">
        <v>167905</v>
      </c>
      <c r="N916" s="123"/>
      <c r="O916" s="123"/>
    </row>
    <row r="917" spans="1:15" ht="16" x14ac:dyDescent="0.45">
      <c r="A917" s="123" t="s">
        <v>4666</v>
      </c>
      <c r="B917" s="123" t="s">
        <v>4666</v>
      </c>
      <c r="C917" s="123" t="s">
        <v>6576</v>
      </c>
      <c r="D917" s="123" t="s">
        <v>1357</v>
      </c>
      <c r="E917" s="123" t="s">
        <v>2524</v>
      </c>
      <c r="F917" s="123" t="s">
        <v>366</v>
      </c>
      <c r="G917" s="123" t="s">
        <v>2524</v>
      </c>
      <c r="H917" s="123" t="s">
        <v>2524</v>
      </c>
      <c r="I917" s="123" t="s">
        <v>2524</v>
      </c>
      <c r="J917" s="123" t="s">
        <v>2524</v>
      </c>
      <c r="K917" s="123" t="s">
        <v>4666</v>
      </c>
      <c r="L917" s="123" t="s">
        <v>2524</v>
      </c>
      <c r="M917" s="124">
        <v>3426358</v>
      </c>
      <c r="N917" s="123"/>
      <c r="O917" s="123"/>
    </row>
    <row r="918" spans="1:15" ht="16" x14ac:dyDescent="0.45">
      <c r="A918" s="123" t="s">
        <v>4667</v>
      </c>
      <c r="B918" s="123" t="s">
        <v>4667</v>
      </c>
      <c r="C918" s="123" t="s">
        <v>6577</v>
      </c>
      <c r="D918" s="123" t="s">
        <v>1357</v>
      </c>
      <c r="E918" s="123" t="s">
        <v>2524</v>
      </c>
      <c r="F918" s="123" t="s">
        <v>366</v>
      </c>
      <c r="G918" s="123" t="s">
        <v>102</v>
      </c>
      <c r="H918" s="123" t="s">
        <v>2524</v>
      </c>
      <c r="I918" s="123" t="s">
        <v>2524</v>
      </c>
      <c r="J918" s="123" t="s">
        <v>2524</v>
      </c>
      <c r="K918" s="123" t="s">
        <v>4667</v>
      </c>
      <c r="L918" s="123" t="s">
        <v>2524</v>
      </c>
      <c r="M918" s="124">
        <v>167909</v>
      </c>
      <c r="N918" s="123"/>
      <c r="O918" s="123"/>
    </row>
    <row r="919" spans="1:15" ht="16" x14ac:dyDescent="0.45">
      <c r="A919" s="123" t="s">
        <v>4668</v>
      </c>
      <c r="B919" s="123" t="s">
        <v>4668</v>
      </c>
      <c r="C919" s="123" t="s">
        <v>6578</v>
      </c>
      <c r="D919" s="123" t="s">
        <v>1357</v>
      </c>
      <c r="E919" s="123" t="s">
        <v>2524</v>
      </c>
      <c r="F919" s="123" t="s">
        <v>366</v>
      </c>
      <c r="G919" s="123" t="s">
        <v>2524</v>
      </c>
      <c r="H919" s="123" t="s">
        <v>2524</v>
      </c>
      <c r="I919" s="123" t="s">
        <v>2524</v>
      </c>
      <c r="J919" s="123" t="s">
        <v>2524</v>
      </c>
      <c r="K919" s="123" t="s">
        <v>4668</v>
      </c>
      <c r="L919" s="123" t="s">
        <v>2524</v>
      </c>
      <c r="M919" s="124">
        <v>3426541</v>
      </c>
      <c r="N919" s="123"/>
      <c r="O919" s="123"/>
    </row>
    <row r="920" spans="1:15" ht="16" x14ac:dyDescent="0.45">
      <c r="A920" s="123" t="s">
        <v>4669</v>
      </c>
      <c r="B920" s="123" t="s">
        <v>4669</v>
      </c>
      <c r="C920" s="123" t="s">
        <v>6579</v>
      </c>
      <c r="D920" s="123" t="s">
        <v>1357</v>
      </c>
      <c r="E920" s="123" t="s">
        <v>2524</v>
      </c>
      <c r="F920" s="123" t="s">
        <v>366</v>
      </c>
      <c r="G920" s="123" t="s">
        <v>2524</v>
      </c>
      <c r="H920" s="123" t="s">
        <v>2524</v>
      </c>
      <c r="I920" s="123" t="s">
        <v>2524</v>
      </c>
      <c r="J920" s="123" t="s">
        <v>2524</v>
      </c>
      <c r="K920" s="123" t="s">
        <v>4669</v>
      </c>
      <c r="L920" s="123" t="s">
        <v>2524</v>
      </c>
      <c r="M920" s="124">
        <v>3426546</v>
      </c>
      <c r="N920" s="123"/>
      <c r="O920" s="123"/>
    </row>
    <row r="921" spans="1:15" ht="16" x14ac:dyDescent="0.45">
      <c r="A921" s="123" t="s">
        <v>4670</v>
      </c>
      <c r="B921" s="123" t="s">
        <v>4670</v>
      </c>
      <c r="C921" s="123" t="s">
        <v>6580</v>
      </c>
      <c r="D921" s="123" t="s">
        <v>1357</v>
      </c>
      <c r="E921" s="123" t="s">
        <v>2524</v>
      </c>
      <c r="F921" s="123" t="s">
        <v>366</v>
      </c>
      <c r="G921" s="123" t="s">
        <v>102</v>
      </c>
      <c r="H921" s="123" t="s">
        <v>2524</v>
      </c>
      <c r="I921" s="123" t="s">
        <v>2524</v>
      </c>
      <c r="J921" s="123" t="s">
        <v>2524</v>
      </c>
      <c r="K921" s="123" t="s">
        <v>4670</v>
      </c>
      <c r="L921" s="123" t="s">
        <v>2524</v>
      </c>
      <c r="M921" s="124">
        <v>167913</v>
      </c>
      <c r="N921" s="123"/>
      <c r="O921" s="123"/>
    </row>
    <row r="922" spans="1:15" ht="16" x14ac:dyDescent="0.45">
      <c r="A922" s="123" t="s">
        <v>4671</v>
      </c>
      <c r="B922" s="123" t="s">
        <v>4671</v>
      </c>
      <c r="C922" s="123" t="s">
        <v>6581</v>
      </c>
      <c r="D922" s="123" t="s">
        <v>1357</v>
      </c>
      <c r="E922" s="123" t="s">
        <v>2524</v>
      </c>
      <c r="F922" s="123" t="s">
        <v>366</v>
      </c>
      <c r="G922" s="123" t="s">
        <v>102</v>
      </c>
      <c r="H922" s="123" t="s">
        <v>2524</v>
      </c>
      <c r="I922" s="123" t="s">
        <v>2524</v>
      </c>
      <c r="J922" s="123" t="s">
        <v>2524</v>
      </c>
      <c r="K922" s="123" t="s">
        <v>4671</v>
      </c>
      <c r="L922" s="123" t="s">
        <v>2524</v>
      </c>
      <c r="M922" s="124">
        <v>167917</v>
      </c>
      <c r="N922" s="123"/>
      <c r="O922" s="123"/>
    </row>
    <row r="923" spans="1:15" ht="16" x14ac:dyDescent="0.45">
      <c r="A923" s="123" t="s">
        <v>4672</v>
      </c>
      <c r="B923" s="123" t="s">
        <v>4672</v>
      </c>
      <c r="C923" s="123" t="s">
        <v>6582</v>
      </c>
      <c r="D923" s="123" t="s">
        <v>1357</v>
      </c>
      <c r="E923" s="123" t="s">
        <v>2524</v>
      </c>
      <c r="F923" s="123" t="s">
        <v>366</v>
      </c>
      <c r="G923" s="123" t="s">
        <v>102</v>
      </c>
      <c r="H923" s="123" t="s">
        <v>2524</v>
      </c>
      <c r="I923" s="123" t="s">
        <v>2524</v>
      </c>
      <c r="J923" s="123" t="s">
        <v>2524</v>
      </c>
      <c r="K923" s="123" t="s">
        <v>4672</v>
      </c>
      <c r="L923" s="123" t="s">
        <v>2524</v>
      </c>
      <c r="M923" s="124">
        <v>167921</v>
      </c>
      <c r="N923" s="123"/>
      <c r="O923" s="123"/>
    </row>
    <row r="924" spans="1:15" ht="16" x14ac:dyDescent="0.45">
      <c r="A924" s="123" t="s">
        <v>4673</v>
      </c>
      <c r="B924" s="123" t="s">
        <v>4673</v>
      </c>
      <c r="C924" s="123" t="s">
        <v>6583</v>
      </c>
      <c r="D924" s="123" t="s">
        <v>1357</v>
      </c>
      <c r="E924" s="123" t="s">
        <v>2524</v>
      </c>
      <c r="F924" s="123" t="s">
        <v>366</v>
      </c>
      <c r="G924" s="123" t="s">
        <v>102</v>
      </c>
      <c r="H924" s="123" t="s">
        <v>2524</v>
      </c>
      <c r="I924" s="123" t="s">
        <v>2524</v>
      </c>
      <c r="J924" s="123" t="s">
        <v>2524</v>
      </c>
      <c r="K924" s="123" t="s">
        <v>4673</v>
      </c>
      <c r="L924" s="123" t="s">
        <v>2524</v>
      </c>
      <c r="M924" s="124">
        <v>167925</v>
      </c>
      <c r="N924" s="123"/>
      <c r="O924" s="123"/>
    </row>
    <row r="925" spans="1:15" ht="16" x14ac:dyDescent="0.45">
      <c r="A925" s="123" t="s">
        <v>4674</v>
      </c>
      <c r="B925" s="123" t="s">
        <v>4674</v>
      </c>
      <c r="C925" s="123" t="s">
        <v>6584</v>
      </c>
      <c r="D925" s="123" t="s">
        <v>1357</v>
      </c>
      <c r="E925" s="123" t="s">
        <v>2524</v>
      </c>
      <c r="F925" s="123" t="s">
        <v>366</v>
      </c>
      <c r="G925" s="123" t="s">
        <v>102</v>
      </c>
      <c r="H925" s="123" t="s">
        <v>2524</v>
      </c>
      <c r="I925" s="123" t="s">
        <v>2524</v>
      </c>
      <c r="J925" s="123" t="s">
        <v>2524</v>
      </c>
      <c r="K925" s="123" t="s">
        <v>4674</v>
      </c>
      <c r="L925" s="123" t="s">
        <v>2524</v>
      </c>
      <c r="M925" s="124">
        <v>167929</v>
      </c>
      <c r="N925" s="123"/>
      <c r="O925" s="123"/>
    </row>
    <row r="926" spans="1:15" ht="16" x14ac:dyDescent="0.45">
      <c r="A926" s="123" t="s">
        <v>8268</v>
      </c>
      <c r="B926" s="123" t="s">
        <v>8332</v>
      </c>
      <c r="C926" s="123" t="s">
        <v>8333</v>
      </c>
      <c r="D926" s="123" t="s">
        <v>1357</v>
      </c>
      <c r="E926" s="123"/>
      <c r="F926" s="123" t="s">
        <v>366</v>
      </c>
      <c r="G926" s="123" t="s">
        <v>102</v>
      </c>
      <c r="H926" s="123" t="s">
        <v>2524</v>
      </c>
      <c r="I926" s="123" t="s">
        <v>2524</v>
      </c>
      <c r="J926" s="123" t="s">
        <v>8284</v>
      </c>
      <c r="K926" s="123" t="s">
        <v>8268</v>
      </c>
      <c r="L926" s="123" t="s">
        <v>2524</v>
      </c>
      <c r="M926" s="124">
        <v>7356895</v>
      </c>
      <c r="N926" s="123"/>
      <c r="O926" s="123"/>
    </row>
    <row r="927" spans="1:15" ht="16" x14ac:dyDescent="0.45">
      <c r="A927" s="123" t="s">
        <v>8173</v>
      </c>
      <c r="B927" s="123" t="s">
        <v>8173</v>
      </c>
      <c r="C927" s="123" t="s">
        <v>8275</v>
      </c>
      <c r="D927" s="123" t="s">
        <v>1357</v>
      </c>
      <c r="E927" s="123"/>
      <c r="F927" s="123" t="s">
        <v>366</v>
      </c>
      <c r="G927" s="123" t="s">
        <v>102</v>
      </c>
      <c r="H927" s="123" t="s">
        <v>8852</v>
      </c>
      <c r="I927" s="123" t="s">
        <v>8852</v>
      </c>
      <c r="J927" s="123" t="s">
        <v>8290</v>
      </c>
      <c r="K927" s="123" t="s">
        <v>8173</v>
      </c>
      <c r="L927" s="123" t="s">
        <v>2524</v>
      </c>
      <c r="M927" s="124">
        <v>7357212</v>
      </c>
      <c r="N927" s="123"/>
      <c r="O927" s="123"/>
    </row>
    <row r="928" spans="1:15" ht="16" x14ac:dyDescent="0.45">
      <c r="A928" s="123" t="s">
        <v>8269</v>
      </c>
      <c r="B928" s="123" t="s">
        <v>8334</v>
      </c>
      <c r="C928" s="123" t="s">
        <v>8335</v>
      </c>
      <c r="D928" s="123" t="s">
        <v>1357</v>
      </c>
      <c r="E928" s="123"/>
      <c r="F928" s="123" t="s">
        <v>366</v>
      </c>
      <c r="G928" s="123" t="s">
        <v>102</v>
      </c>
      <c r="H928" s="123" t="s">
        <v>2524</v>
      </c>
      <c r="I928" s="123" t="s">
        <v>2524</v>
      </c>
      <c r="J928" s="123" t="s">
        <v>8285</v>
      </c>
      <c r="K928" s="123" t="s">
        <v>8269</v>
      </c>
      <c r="L928" s="123" t="s">
        <v>2524</v>
      </c>
      <c r="M928" s="124">
        <v>7356901</v>
      </c>
      <c r="N928" s="123"/>
      <c r="O928" s="123"/>
    </row>
    <row r="929" spans="1:15" ht="16" x14ac:dyDescent="0.45">
      <c r="A929" s="123" t="s">
        <v>8174</v>
      </c>
      <c r="B929" s="123" t="s">
        <v>8174</v>
      </c>
      <c r="C929" s="123" t="s">
        <v>8276</v>
      </c>
      <c r="D929" s="123" t="s">
        <v>1357</v>
      </c>
      <c r="E929" s="123"/>
      <c r="F929" s="123" t="s">
        <v>366</v>
      </c>
      <c r="G929" s="123" t="s">
        <v>102</v>
      </c>
      <c r="H929" s="123" t="s">
        <v>8852</v>
      </c>
      <c r="I929" s="123" t="s">
        <v>8852</v>
      </c>
      <c r="J929" s="123" t="s">
        <v>8291</v>
      </c>
      <c r="K929" s="123" t="s">
        <v>8174</v>
      </c>
      <c r="L929" s="123" t="s">
        <v>2524</v>
      </c>
      <c r="M929" s="124">
        <v>7357218</v>
      </c>
      <c r="N929" s="123"/>
      <c r="O929" s="123"/>
    </row>
    <row r="930" spans="1:15" ht="16" x14ac:dyDescent="0.45">
      <c r="A930" s="123" t="s">
        <v>8714</v>
      </c>
      <c r="B930" s="123" t="s">
        <v>8748</v>
      </c>
      <c r="C930" s="123" t="s">
        <v>8749</v>
      </c>
      <c r="D930" s="123" t="s">
        <v>185</v>
      </c>
      <c r="E930" s="123" t="s">
        <v>2524</v>
      </c>
      <c r="F930" s="123" t="s">
        <v>366</v>
      </c>
      <c r="G930" s="123" t="s">
        <v>102</v>
      </c>
      <c r="H930" s="123" t="s">
        <v>2524</v>
      </c>
      <c r="I930" s="123" t="s">
        <v>2524</v>
      </c>
      <c r="J930" s="123" t="s">
        <v>8812</v>
      </c>
      <c r="K930" s="123" t="s">
        <v>8714</v>
      </c>
      <c r="L930" s="123" t="s">
        <v>2524</v>
      </c>
      <c r="M930" s="124">
        <v>8823174</v>
      </c>
      <c r="N930" s="123"/>
      <c r="O930" s="123"/>
    </row>
    <row r="931" spans="1:15" ht="16" x14ac:dyDescent="0.45">
      <c r="A931" s="123" t="s">
        <v>8715</v>
      </c>
      <c r="B931" s="123" t="s">
        <v>8750</v>
      </c>
      <c r="C931" s="123" t="s">
        <v>8751</v>
      </c>
      <c r="D931" s="123" t="s">
        <v>185</v>
      </c>
      <c r="E931" s="123" t="s">
        <v>2524</v>
      </c>
      <c r="F931" s="123" t="s">
        <v>366</v>
      </c>
      <c r="G931" s="123" t="s">
        <v>102</v>
      </c>
      <c r="H931" s="123" t="s">
        <v>2524</v>
      </c>
      <c r="I931" s="123" t="s">
        <v>2524</v>
      </c>
      <c r="J931" s="123" t="s">
        <v>8813</v>
      </c>
      <c r="K931" s="123" t="s">
        <v>8715</v>
      </c>
      <c r="L931" s="123" t="s">
        <v>2524</v>
      </c>
      <c r="M931" s="124">
        <v>8823183</v>
      </c>
      <c r="N931" s="123"/>
      <c r="O931" s="123"/>
    </row>
    <row r="932" spans="1:15" ht="16" x14ac:dyDescent="0.45">
      <c r="A932" s="123" t="s">
        <v>8274</v>
      </c>
      <c r="B932" s="123" t="s">
        <v>8274</v>
      </c>
      <c r="C932" s="123" t="s">
        <v>8336</v>
      </c>
      <c r="D932" s="123" t="s">
        <v>1357</v>
      </c>
      <c r="E932" s="123" t="s">
        <v>2524</v>
      </c>
      <c r="F932" s="123" t="s">
        <v>366</v>
      </c>
      <c r="G932" s="123" t="s">
        <v>2524</v>
      </c>
      <c r="H932" s="123" t="s">
        <v>2524</v>
      </c>
      <c r="I932" s="123" t="s">
        <v>2524</v>
      </c>
      <c r="J932" s="123" t="s">
        <v>8567</v>
      </c>
      <c r="K932" s="123" t="s">
        <v>8274</v>
      </c>
      <c r="L932" s="123" t="s">
        <v>2524</v>
      </c>
      <c r="M932" s="124">
        <v>7530353</v>
      </c>
      <c r="N932" s="123"/>
      <c r="O932" s="123"/>
    </row>
    <row r="933" spans="1:15" ht="16" x14ac:dyDescent="0.45">
      <c r="A933" s="123" t="s">
        <v>8270</v>
      </c>
      <c r="B933" s="123" t="s">
        <v>8270</v>
      </c>
      <c r="C933" s="123" t="s">
        <v>8308</v>
      </c>
      <c r="D933" s="123" t="s">
        <v>1357</v>
      </c>
      <c r="E933" s="123" t="s">
        <v>2524</v>
      </c>
      <c r="F933" s="123" t="s">
        <v>366</v>
      </c>
      <c r="G933" s="123" t="s">
        <v>102</v>
      </c>
      <c r="H933" s="123" t="s">
        <v>2524</v>
      </c>
      <c r="I933" s="123" t="s">
        <v>2524</v>
      </c>
      <c r="J933" s="123" t="s">
        <v>8286</v>
      </c>
      <c r="K933" s="123" t="s">
        <v>8270</v>
      </c>
      <c r="L933" s="123" t="s">
        <v>2524</v>
      </c>
      <c r="M933" s="124">
        <v>7356982</v>
      </c>
      <c r="N933" s="123"/>
      <c r="O933" s="123"/>
    </row>
    <row r="934" spans="1:15" ht="16" x14ac:dyDescent="0.45">
      <c r="A934" s="123" t="s">
        <v>8271</v>
      </c>
      <c r="B934" s="123" t="s">
        <v>8271</v>
      </c>
      <c r="C934" s="123" t="s">
        <v>8309</v>
      </c>
      <c r="D934" s="123" t="s">
        <v>1357</v>
      </c>
      <c r="E934" s="123" t="s">
        <v>2524</v>
      </c>
      <c r="F934" s="123" t="s">
        <v>366</v>
      </c>
      <c r="G934" s="123" t="s">
        <v>102</v>
      </c>
      <c r="H934" s="123" t="s">
        <v>2524</v>
      </c>
      <c r="I934" s="123" t="s">
        <v>2524</v>
      </c>
      <c r="J934" s="123" t="s">
        <v>8287</v>
      </c>
      <c r="K934" s="123" t="s">
        <v>8271</v>
      </c>
      <c r="L934" s="123" t="s">
        <v>2524</v>
      </c>
      <c r="M934" s="124">
        <v>7357036</v>
      </c>
      <c r="N934" s="123"/>
      <c r="O934" s="123"/>
    </row>
    <row r="935" spans="1:15" ht="16" x14ac:dyDescent="0.45">
      <c r="A935" s="123" t="s">
        <v>8272</v>
      </c>
      <c r="B935" s="123" t="s">
        <v>8272</v>
      </c>
      <c r="C935" s="123" t="s">
        <v>8337</v>
      </c>
      <c r="D935" s="123" t="s">
        <v>1357</v>
      </c>
      <c r="E935" s="123" t="s">
        <v>2524</v>
      </c>
      <c r="F935" s="123" t="s">
        <v>366</v>
      </c>
      <c r="G935" s="123" t="s">
        <v>102</v>
      </c>
      <c r="H935" s="123" t="s">
        <v>2524</v>
      </c>
      <c r="I935" s="123" t="s">
        <v>2524</v>
      </c>
      <c r="J935" s="123" t="s">
        <v>8288</v>
      </c>
      <c r="K935" s="123" t="s">
        <v>8272</v>
      </c>
      <c r="L935" s="123" t="s">
        <v>2524</v>
      </c>
      <c r="M935" s="124">
        <v>7357106</v>
      </c>
      <c r="N935" s="123"/>
      <c r="O935" s="123"/>
    </row>
    <row r="936" spans="1:15" ht="16" x14ac:dyDescent="0.45">
      <c r="A936" s="123" t="s">
        <v>8273</v>
      </c>
      <c r="B936" s="123" t="s">
        <v>8338</v>
      </c>
      <c r="C936" s="123" t="s">
        <v>8312</v>
      </c>
      <c r="D936" s="123" t="s">
        <v>1357</v>
      </c>
      <c r="E936" s="123" t="s">
        <v>2524</v>
      </c>
      <c r="F936" s="123" t="s">
        <v>366</v>
      </c>
      <c r="G936" s="123" t="s">
        <v>102</v>
      </c>
      <c r="H936" s="123" t="s">
        <v>2524</v>
      </c>
      <c r="I936" s="123" t="s">
        <v>2524</v>
      </c>
      <c r="J936" s="123" t="s">
        <v>8289</v>
      </c>
      <c r="K936" s="123" t="s">
        <v>8273</v>
      </c>
      <c r="L936" s="123" t="s">
        <v>2524</v>
      </c>
      <c r="M936" s="124">
        <v>7357157</v>
      </c>
      <c r="N936" s="123"/>
      <c r="O936" s="123"/>
    </row>
    <row r="937" spans="1:15" ht="16" x14ac:dyDescent="0.45">
      <c r="A937" s="123" t="s">
        <v>8277</v>
      </c>
      <c r="B937" s="123" t="s">
        <v>8339</v>
      </c>
      <c r="C937" s="123" t="s">
        <v>8340</v>
      </c>
      <c r="D937" s="123" t="s">
        <v>1357</v>
      </c>
      <c r="E937" s="123"/>
      <c r="F937" s="123" t="s">
        <v>366</v>
      </c>
      <c r="G937" s="123" t="s">
        <v>102</v>
      </c>
      <c r="H937" s="123" t="s">
        <v>2524</v>
      </c>
      <c r="I937" s="123" t="s">
        <v>2524</v>
      </c>
      <c r="J937" s="123" t="s">
        <v>8292</v>
      </c>
      <c r="K937" s="123" t="s">
        <v>8277</v>
      </c>
      <c r="L937" s="123" t="s">
        <v>2524</v>
      </c>
      <c r="M937" s="124">
        <v>7356908</v>
      </c>
      <c r="N937" s="123"/>
      <c r="O937" s="123"/>
    </row>
    <row r="938" spans="1:15" ht="16" x14ac:dyDescent="0.45">
      <c r="A938" s="123" t="s">
        <v>8175</v>
      </c>
      <c r="B938" s="123" t="s">
        <v>8175</v>
      </c>
      <c r="C938" s="123" t="s">
        <v>1344</v>
      </c>
      <c r="D938" s="123" t="s">
        <v>1357</v>
      </c>
      <c r="E938" s="123"/>
      <c r="F938" s="123" t="s">
        <v>366</v>
      </c>
      <c r="G938" s="123" t="s">
        <v>102</v>
      </c>
      <c r="H938" s="123" t="s">
        <v>8852</v>
      </c>
      <c r="I938" s="123" t="s">
        <v>8852</v>
      </c>
      <c r="J938" s="123" t="s">
        <v>8298</v>
      </c>
      <c r="K938" s="123" t="s">
        <v>8175</v>
      </c>
      <c r="L938" s="123" t="s">
        <v>2524</v>
      </c>
      <c r="M938" s="124">
        <v>7425329</v>
      </c>
      <c r="N938" s="123"/>
      <c r="O938" s="123"/>
    </row>
    <row r="939" spans="1:15" ht="16" x14ac:dyDescent="0.45">
      <c r="A939" s="123" t="s">
        <v>8278</v>
      </c>
      <c r="B939" s="123" t="s">
        <v>8341</v>
      </c>
      <c r="C939" s="123" t="s">
        <v>8342</v>
      </c>
      <c r="D939" s="123" t="s">
        <v>1357</v>
      </c>
      <c r="E939" s="123"/>
      <c r="F939" s="123" t="s">
        <v>366</v>
      </c>
      <c r="G939" s="123" t="s">
        <v>102</v>
      </c>
      <c r="H939" s="123" t="s">
        <v>2524</v>
      </c>
      <c r="I939" s="123" t="s">
        <v>2524</v>
      </c>
      <c r="J939" s="123" t="s">
        <v>8293</v>
      </c>
      <c r="K939" s="123" t="s">
        <v>8278</v>
      </c>
      <c r="L939" s="123" t="s">
        <v>2524</v>
      </c>
      <c r="M939" s="124">
        <v>7356914</v>
      </c>
      <c r="N939" s="123"/>
      <c r="O939" s="123"/>
    </row>
    <row r="940" spans="1:15" ht="16" x14ac:dyDescent="0.45">
      <c r="A940" s="123" t="s">
        <v>8176</v>
      </c>
      <c r="B940" s="123" t="s">
        <v>8176</v>
      </c>
      <c r="C940" s="123" t="s">
        <v>342</v>
      </c>
      <c r="D940" s="123" t="s">
        <v>1357</v>
      </c>
      <c r="E940" s="123"/>
      <c r="F940" s="123" t="s">
        <v>366</v>
      </c>
      <c r="G940" s="123" t="s">
        <v>102</v>
      </c>
      <c r="H940" s="123" t="s">
        <v>8852</v>
      </c>
      <c r="I940" s="123" t="s">
        <v>8852</v>
      </c>
      <c r="J940" s="123" t="s">
        <v>8299</v>
      </c>
      <c r="K940" s="123" t="s">
        <v>8176</v>
      </c>
      <c r="L940" s="123" t="s">
        <v>2524</v>
      </c>
      <c r="M940" s="124">
        <v>7425335</v>
      </c>
      <c r="N940" s="123"/>
      <c r="O940" s="123"/>
    </row>
    <row r="941" spans="1:15" ht="16" x14ac:dyDescent="0.45">
      <c r="A941" s="123" t="s">
        <v>2731</v>
      </c>
      <c r="B941" s="123" t="s">
        <v>6585</v>
      </c>
      <c r="C941" s="123" t="s">
        <v>2733</v>
      </c>
      <c r="D941" s="123" t="s">
        <v>185</v>
      </c>
      <c r="E941" s="123" t="s">
        <v>2524</v>
      </c>
      <c r="F941" s="123" t="s">
        <v>366</v>
      </c>
      <c r="G941" s="123" t="s">
        <v>102</v>
      </c>
      <c r="H941" s="123" t="s">
        <v>2524</v>
      </c>
      <c r="I941" s="123" t="s">
        <v>2524</v>
      </c>
      <c r="J941" s="123" t="s">
        <v>2735</v>
      </c>
      <c r="K941" s="123" t="s">
        <v>2731</v>
      </c>
      <c r="L941" s="123" t="s">
        <v>2524</v>
      </c>
      <c r="M941" s="124">
        <v>1516292</v>
      </c>
      <c r="N941" s="123"/>
      <c r="O941" s="123"/>
    </row>
    <row r="942" spans="1:15" ht="16" x14ac:dyDescent="0.45">
      <c r="A942" s="123" t="s">
        <v>2732</v>
      </c>
      <c r="B942" s="123" t="s">
        <v>6586</v>
      </c>
      <c r="C942" s="123" t="s">
        <v>2734</v>
      </c>
      <c r="D942" s="123" t="s">
        <v>185</v>
      </c>
      <c r="E942" s="123" t="s">
        <v>2524</v>
      </c>
      <c r="F942" s="123" t="s">
        <v>366</v>
      </c>
      <c r="G942" s="123" t="s">
        <v>102</v>
      </c>
      <c r="H942" s="123" t="s">
        <v>2524</v>
      </c>
      <c r="I942" s="123" t="s">
        <v>2524</v>
      </c>
      <c r="J942" s="123" t="s">
        <v>2736</v>
      </c>
      <c r="K942" s="123" t="s">
        <v>2732</v>
      </c>
      <c r="L942" s="123" t="s">
        <v>2524</v>
      </c>
      <c r="M942" s="124">
        <v>1516328</v>
      </c>
      <c r="N942" s="123"/>
      <c r="O942" s="123"/>
    </row>
    <row r="943" spans="1:15" ht="16" x14ac:dyDescent="0.45">
      <c r="A943" s="123" t="s">
        <v>112</v>
      </c>
      <c r="B943" s="123" t="s">
        <v>112</v>
      </c>
      <c r="C943" s="123" t="s">
        <v>6587</v>
      </c>
      <c r="D943" s="123" t="s">
        <v>1357</v>
      </c>
      <c r="E943" s="123" t="s">
        <v>2524</v>
      </c>
      <c r="F943" s="123" t="s">
        <v>366</v>
      </c>
      <c r="G943" s="123" t="s">
        <v>2524</v>
      </c>
      <c r="H943" s="123" t="s">
        <v>2524</v>
      </c>
      <c r="I943" s="123" t="s">
        <v>2524</v>
      </c>
      <c r="J943" s="123" t="s">
        <v>2524</v>
      </c>
      <c r="K943" s="123" t="s">
        <v>112</v>
      </c>
      <c r="L943" s="123" t="s">
        <v>2524</v>
      </c>
      <c r="M943" s="124">
        <v>1516378</v>
      </c>
      <c r="N943" s="123"/>
      <c r="O943" s="123"/>
    </row>
    <row r="944" spans="1:15" ht="16" x14ac:dyDescent="0.45">
      <c r="A944" s="123" t="s">
        <v>1342</v>
      </c>
      <c r="B944" s="123" t="s">
        <v>1342</v>
      </c>
      <c r="C944" s="123" t="s">
        <v>1344</v>
      </c>
      <c r="D944" s="123" t="s">
        <v>185</v>
      </c>
      <c r="E944" s="123" t="s">
        <v>2524</v>
      </c>
      <c r="F944" s="123" t="s">
        <v>366</v>
      </c>
      <c r="G944" s="123" t="s">
        <v>2524</v>
      </c>
      <c r="H944" s="123" t="s">
        <v>2524</v>
      </c>
      <c r="I944" s="123" t="s">
        <v>2524</v>
      </c>
      <c r="J944" s="123" t="s">
        <v>1754</v>
      </c>
      <c r="K944" s="123" t="s">
        <v>1342</v>
      </c>
      <c r="L944" s="123" t="s">
        <v>2524</v>
      </c>
      <c r="M944" s="124">
        <v>3154573</v>
      </c>
      <c r="N944" s="123"/>
      <c r="O944" s="123"/>
    </row>
    <row r="945" spans="1:15" ht="16" x14ac:dyDescent="0.45">
      <c r="A945" s="123" t="s">
        <v>1340</v>
      </c>
      <c r="B945" s="123" t="s">
        <v>1340</v>
      </c>
      <c r="C945" s="123" t="s">
        <v>1344</v>
      </c>
      <c r="D945" s="123" t="s">
        <v>1357</v>
      </c>
      <c r="E945" s="123" t="s">
        <v>2524</v>
      </c>
      <c r="F945" s="123" t="s">
        <v>366</v>
      </c>
      <c r="G945" s="123" t="s">
        <v>2524</v>
      </c>
      <c r="H945" s="123" t="s">
        <v>2524</v>
      </c>
      <c r="I945" s="123" t="s">
        <v>2524</v>
      </c>
      <c r="J945" s="123" t="s">
        <v>1760</v>
      </c>
      <c r="K945" s="123" t="s">
        <v>1340</v>
      </c>
      <c r="L945" s="123" t="s">
        <v>2524</v>
      </c>
      <c r="M945" s="124">
        <v>3154594</v>
      </c>
      <c r="N945" s="123"/>
      <c r="O945" s="123"/>
    </row>
    <row r="946" spans="1:15" ht="16" x14ac:dyDescent="0.45">
      <c r="A946" s="123" t="s">
        <v>8716</v>
      </c>
      <c r="B946" s="123" t="s">
        <v>8752</v>
      </c>
      <c r="C946" s="123" t="s">
        <v>8753</v>
      </c>
      <c r="D946" s="123" t="s">
        <v>185</v>
      </c>
      <c r="E946" s="123" t="s">
        <v>2524</v>
      </c>
      <c r="F946" s="123" t="s">
        <v>366</v>
      </c>
      <c r="G946" s="123" t="s">
        <v>102</v>
      </c>
      <c r="H946" s="123" t="s">
        <v>2524</v>
      </c>
      <c r="I946" s="123" t="s">
        <v>2524</v>
      </c>
      <c r="J946" s="123" t="s">
        <v>8814</v>
      </c>
      <c r="K946" s="123" t="s">
        <v>8716</v>
      </c>
      <c r="L946" s="123" t="s">
        <v>2524</v>
      </c>
      <c r="M946" s="124">
        <v>8823162</v>
      </c>
      <c r="N946" s="123"/>
      <c r="O946" s="123"/>
    </row>
    <row r="947" spans="1:15" ht="16" x14ac:dyDescent="0.45">
      <c r="A947" s="123" t="s">
        <v>1343</v>
      </c>
      <c r="B947" s="123" t="s">
        <v>1343</v>
      </c>
      <c r="C947" s="123" t="s">
        <v>342</v>
      </c>
      <c r="D947" s="123" t="s">
        <v>185</v>
      </c>
      <c r="E947" s="123" t="s">
        <v>2524</v>
      </c>
      <c r="F947" s="123" t="s">
        <v>366</v>
      </c>
      <c r="G947" s="123" t="s">
        <v>2524</v>
      </c>
      <c r="H947" s="123" t="s">
        <v>2524</v>
      </c>
      <c r="I947" s="123" t="s">
        <v>2524</v>
      </c>
      <c r="J947" s="123" t="s">
        <v>1755</v>
      </c>
      <c r="K947" s="123" t="s">
        <v>1343</v>
      </c>
      <c r="L947" s="123" t="s">
        <v>2524</v>
      </c>
      <c r="M947" s="124">
        <v>3154580</v>
      </c>
      <c r="N947" s="123"/>
      <c r="O947" s="123"/>
    </row>
    <row r="948" spans="1:15" ht="16" x14ac:dyDescent="0.45">
      <c r="A948" s="123" t="s">
        <v>1341</v>
      </c>
      <c r="B948" s="123" t="s">
        <v>1341</v>
      </c>
      <c r="C948" s="123" t="s">
        <v>342</v>
      </c>
      <c r="D948" s="123" t="s">
        <v>1357</v>
      </c>
      <c r="E948" s="123" t="s">
        <v>2524</v>
      </c>
      <c r="F948" s="123" t="s">
        <v>366</v>
      </c>
      <c r="G948" s="123" t="s">
        <v>2524</v>
      </c>
      <c r="H948" s="123" t="s">
        <v>2524</v>
      </c>
      <c r="I948" s="123" t="s">
        <v>2524</v>
      </c>
      <c r="J948" s="123" t="s">
        <v>1761</v>
      </c>
      <c r="K948" s="123" t="s">
        <v>1341</v>
      </c>
      <c r="L948" s="123" t="s">
        <v>2524</v>
      </c>
      <c r="M948" s="124">
        <v>3154599</v>
      </c>
      <c r="N948" s="123"/>
      <c r="O948" s="123"/>
    </row>
    <row r="949" spans="1:15" ht="16" x14ac:dyDescent="0.45">
      <c r="A949" s="123" t="s">
        <v>8717</v>
      </c>
      <c r="B949" s="123" t="s">
        <v>8754</v>
      </c>
      <c r="C949" s="123" t="s">
        <v>8755</v>
      </c>
      <c r="D949" s="123" t="s">
        <v>185</v>
      </c>
      <c r="E949" s="123" t="s">
        <v>2524</v>
      </c>
      <c r="F949" s="123" t="s">
        <v>366</v>
      </c>
      <c r="G949" s="123" t="s">
        <v>102</v>
      </c>
      <c r="H949" s="123" t="s">
        <v>2524</v>
      </c>
      <c r="I949" s="123" t="s">
        <v>2524</v>
      </c>
      <c r="J949" s="123" t="s">
        <v>8815</v>
      </c>
      <c r="K949" s="123" t="s">
        <v>8717</v>
      </c>
      <c r="L949" s="123" t="s">
        <v>2524</v>
      </c>
      <c r="M949" s="124">
        <v>8823167</v>
      </c>
      <c r="N949" s="123"/>
      <c r="O949" s="123"/>
    </row>
    <row r="950" spans="1:15" ht="16" x14ac:dyDescent="0.45">
      <c r="A950" s="123" t="s">
        <v>160</v>
      </c>
      <c r="B950" s="123" t="s">
        <v>6588</v>
      </c>
      <c r="C950" s="123" t="s">
        <v>6589</v>
      </c>
      <c r="D950" s="123" t="s">
        <v>185</v>
      </c>
      <c r="E950" s="123" t="s">
        <v>2524</v>
      </c>
      <c r="F950" s="123" t="s">
        <v>366</v>
      </c>
      <c r="G950" s="123" t="s">
        <v>102</v>
      </c>
      <c r="H950" s="123" t="s">
        <v>2524</v>
      </c>
      <c r="I950" s="123" t="s">
        <v>2524</v>
      </c>
      <c r="J950" s="123" t="s">
        <v>2524</v>
      </c>
      <c r="K950" s="123" t="s">
        <v>160</v>
      </c>
      <c r="L950" s="123" t="s">
        <v>2524</v>
      </c>
      <c r="M950" s="124">
        <v>12334</v>
      </c>
      <c r="N950" s="123"/>
      <c r="O950" s="123"/>
    </row>
    <row r="951" spans="1:15" ht="16" x14ac:dyDescent="0.45">
      <c r="A951" s="123" t="s">
        <v>4675</v>
      </c>
      <c r="B951" s="123" t="s">
        <v>6590</v>
      </c>
      <c r="C951" s="123" t="s">
        <v>6591</v>
      </c>
      <c r="D951" s="123" t="s">
        <v>185</v>
      </c>
      <c r="E951" s="123" t="s">
        <v>2524</v>
      </c>
      <c r="F951" s="123" t="s">
        <v>366</v>
      </c>
      <c r="G951" s="123" t="s">
        <v>102</v>
      </c>
      <c r="H951" s="123" t="s">
        <v>2524</v>
      </c>
      <c r="I951" s="123" t="s">
        <v>2524</v>
      </c>
      <c r="J951" s="123" t="s">
        <v>2524</v>
      </c>
      <c r="K951" s="123" t="s">
        <v>4675</v>
      </c>
      <c r="L951" s="123" t="s">
        <v>2524</v>
      </c>
      <c r="M951" s="124">
        <v>12337</v>
      </c>
      <c r="N951" s="123"/>
      <c r="O951" s="123"/>
    </row>
    <row r="952" spans="1:15" ht="16" x14ac:dyDescent="0.45">
      <c r="A952" s="123" t="s">
        <v>8283</v>
      </c>
      <c r="B952" s="123" t="s">
        <v>8283</v>
      </c>
      <c r="C952" s="123" t="s">
        <v>8343</v>
      </c>
      <c r="D952" s="123" t="s">
        <v>1357</v>
      </c>
      <c r="E952" s="123" t="s">
        <v>2524</v>
      </c>
      <c r="F952" s="123" t="s">
        <v>366</v>
      </c>
      <c r="G952" s="123" t="s">
        <v>2524</v>
      </c>
      <c r="H952" s="123" t="s">
        <v>2524</v>
      </c>
      <c r="I952" s="123" t="s">
        <v>2524</v>
      </c>
      <c r="J952" s="123" t="s">
        <v>8568</v>
      </c>
      <c r="K952" s="123" t="s">
        <v>8283</v>
      </c>
      <c r="L952" s="123" t="s">
        <v>2524</v>
      </c>
      <c r="M952" s="124">
        <v>7530348</v>
      </c>
      <c r="N952" s="123"/>
      <c r="O952" s="123"/>
    </row>
    <row r="953" spans="1:15" ht="16" x14ac:dyDescent="0.45">
      <c r="A953" s="123" t="s">
        <v>8279</v>
      </c>
      <c r="B953" s="123" t="s">
        <v>8279</v>
      </c>
      <c r="C953" s="123" t="s">
        <v>8308</v>
      </c>
      <c r="D953" s="123" t="s">
        <v>1357</v>
      </c>
      <c r="E953" s="123" t="s">
        <v>2524</v>
      </c>
      <c r="F953" s="123" t="s">
        <v>366</v>
      </c>
      <c r="G953" s="123" t="s">
        <v>102</v>
      </c>
      <c r="H953" s="123" t="s">
        <v>2524</v>
      </c>
      <c r="I953" s="123" t="s">
        <v>2524</v>
      </c>
      <c r="J953" s="123" t="s">
        <v>8294</v>
      </c>
      <c r="K953" s="123" t="s">
        <v>8279</v>
      </c>
      <c r="L953" s="123" t="s">
        <v>2524</v>
      </c>
      <c r="M953" s="124">
        <v>7356989</v>
      </c>
      <c r="N953" s="123"/>
      <c r="O953" s="123"/>
    </row>
    <row r="954" spans="1:15" ht="16" x14ac:dyDescent="0.45">
      <c r="A954" s="123" t="s">
        <v>8280</v>
      </c>
      <c r="B954" s="123" t="s">
        <v>8280</v>
      </c>
      <c r="C954" s="123" t="s">
        <v>8309</v>
      </c>
      <c r="D954" s="123" t="s">
        <v>1357</v>
      </c>
      <c r="E954" s="123" t="s">
        <v>2524</v>
      </c>
      <c r="F954" s="123" t="s">
        <v>366</v>
      </c>
      <c r="G954" s="123" t="s">
        <v>102</v>
      </c>
      <c r="H954" s="123" t="s">
        <v>2524</v>
      </c>
      <c r="I954" s="123" t="s">
        <v>2524</v>
      </c>
      <c r="J954" s="123" t="s">
        <v>8295</v>
      </c>
      <c r="K954" s="123" t="s">
        <v>8280</v>
      </c>
      <c r="L954" s="123" t="s">
        <v>2524</v>
      </c>
      <c r="M954" s="124">
        <v>7357041</v>
      </c>
      <c r="N954" s="123"/>
      <c r="O954" s="123"/>
    </row>
    <row r="955" spans="1:15" ht="16" x14ac:dyDescent="0.45">
      <c r="A955" s="123" t="s">
        <v>8281</v>
      </c>
      <c r="B955" s="123" t="s">
        <v>8281</v>
      </c>
      <c r="C955" s="123" t="s">
        <v>8344</v>
      </c>
      <c r="D955" s="123" t="s">
        <v>1357</v>
      </c>
      <c r="E955" s="123" t="s">
        <v>2524</v>
      </c>
      <c r="F955" s="123" t="s">
        <v>366</v>
      </c>
      <c r="G955" s="123" t="s">
        <v>102</v>
      </c>
      <c r="H955" s="123" t="s">
        <v>2524</v>
      </c>
      <c r="I955" s="123" t="s">
        <v>2524</v>
      </c>
      <c r="J955" s="123" t="s">
        <v>8296</v>
      </c>
      <c r="K955" s="123" t="s">
        <v>8281</v>
      </c>
      <c r="L955" s="123" t="s">
        <v>2524</v>
      </c>
      <c r="M955" s="124">
        <v>7357111</v>
      </c>
      <c r="N955" s="123"/>
      <c r="O955" s="123"/>
    </row>
    <row r="956" spans="1:15" ht="16" x14ac:dyDescent="0.45">
      <c r="A956" s="123" t="s">
        <v>8282</v>
      </c>
      <c r="B956" s="123" t="s">
        <v>8345</v>
      </c>
      <c r="C956" s="123" t="s">
        <v>8312</v>
      </c>
      <c r="D956" s="123" t="s">
        <v>1357</v>
      </c>
      <c r="E956" s="123" t="s">
        <v>2524</v>
      </c>
      <c r="F956" s="123" t="s">
        <v>366</v>
      </c>
      <c r="G956" s="123" t="s">
        <v>102</v>
      </c>
      <c r="H956" s="123" t="s">
        <v>2524</v>
      </c>
      <c r="I956" s="123" t="s">
        <v>2524</v>
      </c>
      <c r="J956" s="123" t="s">
        <v>8297</v>
      </c>
      <c r="K956" s="123" t="s">
        <v>8282</v>
      </c>
      <c r="L956" s="123" t="s">
        <v>2524</v>
      </c>
      <c r="M956" s="124">
        <v>7357162</v>
      </c>
      <c r="N956" s="123"/>
      <c r="O956" s="123"/>
    </row>
    <row r="957" spans="1:15" ht="16" x14ac:dyDescent="0.45">
      <c r="A957" s="123" t="s">
        <v>103</v>
      </c>
      <c r="B957" s="123" t="s">
        <v>103</v>
      </c>
      <c r="C957" s="123" t="s">
        <v>6592</v>
      </c>
      <c r="D957" s="123" t="s">
        <v>1357</v>
      </c>
      <c r="E957" s="123" t="s">
        <v>2524</v>
      </c>
      <c r="F957" s="123" t="s">
        <v>366</v>
      </c>
      <c r="G957" s="123" t="s">
        <v>2524</v>
      </c>
      <c r="H957" s="123" t="s">
        <v>2524</v>
      </c>
      <c r="I957" s="123" t="s">
        <v>2524</v>
      </c>
      <c r="J957" s="123" t="s">
        <v>2524</v>
      </c>
      <c r="K957" s="123" t="s">
        <v>6593</v>
      </c>
      <c r="L957" s="123" t="s">
        <v>2524</v>
      </c>
      <c r="M957" s="124">
        <v>170388</v>
      </c>
      <c r="N957" s="123"/>
      <c r="O957" s="123"/>
    </row>
    <row r="958" spans="1:15" ht="16" x14ac:dyDescent="0.45">
      <c r="A958" s="123" t="s">
        <v>4676</v>
      </c>
      <c r="B958" s="123" t="s">
        <v>4676</v>
      </c>
      <c r="C958" s="123" t="s">
        <v>6594</v>
      </c>
      <c r="D958" s="123" t="s">
        <v>1357</v>
      </c>
      <c r="E958" s="123" t="s">
        <v>2524</v>
      </c>
      <c r="F958" s="123" t="s">
        <v>366</v>
      </c>
      <c r="G958" s="123" t="s">
        <v>2524</v>
      </c>
      <c r="H958" s="123" t="s">
        <v>2524</v>
      </c>
      <c r="I958" s="123" t="s">
        <v>2524</v>
      </c>
      <c r="J958" s="123" t="s">
        <v>2524</v>
      </c>
      <c r="K958" s="123" t="s">
        <v>4676</v>
      </c>
      <c r="L958" s="123" t="s">
        <v>2524</v>
      </c>
      <c r="M958" s="124">
        <v>157009</v>
      </c>
      <c r="N958" s="123"/>
      <c r="O958" s="123"/>
    </row>
    <row r="959" spans="1:15" ht="16" x14ac:dyDescent="0.45">
      <c r="A959" s="123" t="s">
        <v>4677</v>
      </c>
      <c r="B959" s="123" t="s">
        <v>4677</v>
      </c>
      <c r="C959" s="123" t="s">
        <v>6595</v>
      </c>
      <c r="D959" s="123" t="s">
        <v>1357</v>
      </c>
      <c r="E959" s="123" t="s">
        <v>2524</v>
      </c>
      <c r="F959" s="123" t="s">
        <v>366</v>
      </c>
      <c r="G959" s="123" t="s">
        <v>2524</v>
      </c>
      <c r="H959" s="123" t="s">
        <v>2524</v>
      </c>
      <c r="I959" s="123" t="s">
        <v>2524</v>
      </c>
      <c r="J959" s="123" t="s">
        <v>2524</v>
      </c>
      <c r="K959" s="123" t="s">
        <v>4677</v>
      </c>
      <c r="L959" s="123" t="s">
        <v>2524</v>
      </c>
      <c r="M959" s="124">
        <v>169902</v>
      </c>
      <c r="N959" s="123"/>
      <c r="O959" s="123"/>
    </row>
    <row r="960" spans="1:15" ht="16" x14ac:dyDescent="0.45">
      <c r="A960" s="123" t="s">
        <v>4678</v>
      </c>
      <c r="B960" s="123" t="s">
        <v>4678</v>
      </c>
      <c r="C960" s="123" t="s">
        <v>6596</v>
      </c>
      <c r="D960" s="123" t="s">
        <v>1357</v>
      </c>
      <c r="E960" s="123" t="s">
        <v>2524</v>
      </c>
      <c r="F960" s="123" t="s">
        <v>366</v>
      </c>
      <c r="G960" s="123" t="s">
        <v>2524</v>
      </c>
      <c r="H960" s="123" t="s">
        <v>2524</v>
      </c>
      <c r="I960" s="123" t="s">
        <v>2524</v>
      </c>
      <c r="J960" s="123" t="s">
        <v>2524</v>
      </c>
      <c r="K960" s="123" t="s">
        <v>4678</v>
      </c>
      <c r="L960" s="123" t="s">
        <v>2524</v>
      </c>
      <c r="M960" s="124">
        <v>3426530</v>
      </c>
      <c r="N960" s="123"/>
      <c r="O960" s="123"/>
    </row>
    <row r="961" spans="1:15" ht="16" x14ac:dyDescent="0.45">
      <c r="A961" s="123" t="s">
        <v>4679</v>
      </c>
      <c r="B961" s="123" t="s">
        <v>4679</v>
      </c>
      <c r="C961" s="123" t="s">
        <v>6597</v>
      </c>
      <c r="D961" s="123" t="s">
        <v>1357</v>
      </c>
      <c r="E961" s="123" t="s">
        <v>2524</v>
      </c>
      <c r="F961" s="123" t="s">
        <v>366</v>
      </c>
      <c r="G961" s="123" t="s">
        <v>2524</v>
      </c>
      <c r="H961" s="123" t="s">
        <v>2524</v>
      </c>
      <c r="I961" s="123" t="s">
        <v>2524</v>
      </c>
      <c r="J961" s="123" t="s">
        <v>2524</v>
      </c>
      <c r="K961" s="123" t="s">
        <v>4679</v>
      </c>
      <c r="L961" s="123" t="s">
        <v>2524</v>
      </c>
      <c r="M961" s="124">
        <v>3426535</v>
      </c>
      <c r="N961" s="123"/>
      <c r="O961" s="123"/>
    </row>
    <row r="962" spans="1:15" ht="16" x14ac:dyDescent="0.45">
      <c r="A962" s="123" t="s">
        <v>8217</v>
      </c>
      <c r="B962" s="123" t="s">
        <v>8346</v>
      </c>
      <c r="C962" s="123" t="s">
        <v>8347</v>
      </c>
      <c r="D962" s="123" t="s">
        <v>1357</v>
      </c>
      <c r="E962" s="123"/>
      <c r="F962" s="123" t="s">
        <v>366</v>
      </c>
      <c r="G962" s="123" t="s">
        <v>102</v>
      </c>
      <c r="H962" s="123" t="s">
        <v>2524</v>
      </c>
      <c r="I962" s="123" t="s">
        <v>2524</v>
      </c>
      <c r="J962" s="123" t="s">
        <v>8233</v>
      </c>
      <c r="K962" s="123" t="s">
        <v>8217</v>
      </c>
      <c r="L962" s="123" t="s">
        <v>2524</v>
      </c>
      <c r="M962" s="124">
        <v>7356805</v>
      </c>
      <c r="N962" s="123"/>
      <c r="O962" s="123"/>
    </row>
    <row r="963" spans="1:15" ht="16" x14ac:dyDescent="0.45">
      <c r="A963" s="123" t="s">
        <v>8171</v>
      </c>
      <c r="B963" s="123" t="s">
        <v>8171</v>
      </c>
      <c r="C963" s="123" t="s">
        <v>8223</v>
      </c>
      <c r="D963" s="123" t="s">
        <v>1357</v>
      </c>
      <c r="E963" s="123"/>
      <c r="F963" s="123" t="s">
        <v>366</v>
      </c>
      <c r="G963" s="123" t="s">
        <v>102</v>
      </c>
      <c r="H963" s="123" t="s">
        <v>8852</v>
      </c>
      <c r="I963" s="123" t="s">
        <v>8852</v>
      </c>
      <c r="J963" s="123" t="s">
        <v>8239</v>
      </c>
      <c r="K963" s="123" t="s">
        <v>8171</v>
      </c>
      <c r="L963" s="123" t="s">
        <v>2524</v>
      </c>
      <c r="M963" s="124">
        <v>7357200</v>
      </c>
      <c r="N963" s="123"/>
      <c r="O963" s="123"/>
    </row>
    <row r="964" spans="1:15" ht="16" x14ac:dyDescent="0.45">
      <c r="A964" s="123" t="s">
        <v>8218</v>
      </c>
      <c r="B964" s="123" t="s">
        <v>8348</v>
      </c>
      <c r="C964" s="123" t="s">
        <v>8349</v>
      </c>
      <c r="D964" s="123" t="s">
        <v>1357</v>
      </c>
      <c r="E964" s="123"/>
      <c r="F964" s="123" t="s">
        <v>366</v>
      </c>
      <c r="G964" s="123" t="s">
        <v>102</v>
      </c>
      <c r="H964" s="123" t="s">
        <v>2524</v>
      </c>
      <c r="I964" s="123" t="s">
        <v>2524</v>
      </c>
      <c r="J964" s="123" t="s">
        <v>8234</v>
      </c>
      <c r="K964" s="123" t="s">
        <v>8218</v>
      </c>
      <c r="L964" s="123" t="s">
        <v>2524</v>
      </c>
      <c r="M964" s="124">
        <v>7356815</v>
      </c>
      <c r="N964" s="123"/>
      <c r="O964" s="123"/>
    </row>
    <row r="965" spans="1:15" ht="16" x14ac:dyDescent="0.45">
      <c r="A965" s="123" t="s">
        <v>8172</v>
      </c>
      <c r="B965" s="123" t="s">
        <v>8172</v>
      </c>
      <c r="C965" s="123" t="s">
        <v>8224</v>
      </c>
      <c r="D965" s="123" t="s">
        <v>1357</v>
      </c>
      <c r="E965" s="123"/>
      <c r="F965" s="123" t="s">
        <v>366</v>
      </c>
      <c r="G965" s="123" t="s">
        <v>102</v>
      </c>
      <c r="H965" s="123" t="s">
        <v>8852</v>
      </c>
      <c r="I965" s="123" t="s">
        <v>8852</v>
      </c>
      <c r="J965" s="123" t="s">
        <v>8240</v>
      </c>
      <c r="K965" s="123" t="s">
        <v>8172</v>
      </c>
      <c r="L965" s="123" t="s">
        <v>2524</v>
      </c>
      <c r="M965" s="124">
        <v>7357206</v>
      </c>
      <c r="N965" s="123"/>
      <c r="O965" s="123"/>
    </row>
    <row r="966" spans="1:15" ht="16" x14ac:dyDescent="0.45">
      <c r="A966" s="123" t="s">
        <v>8756</v>
      </c>
      <c r="B966" s="123" t="s">
        <v>8757</v>
      </c>
      <c r="C966" s="123" t="s">
        <v>4680</v>
      </c>
      <c r="D966" s="123" t="s">
        <v>185</v>
      </c>
      <c r="E966" s="123" t="s">
        <v>2524</v>
      </c>
      <c r="F966" s="123" t="s">
        <v>2798</v>
      </c>
      <c r="G966" s="123" t="s">
        <v>2524</v>
      </c>
      <c r="H966" s="123" t="s">
        <v>8852</v>
      </c>
      <c r="I966" s="123" t="s">
        <v>8852</v>
      </c>
      <c r="J966" s="123" t="s">
        <v>8816</v>
      </c>
      <c r="K966" s="123" t="s">
        <v>8756</v>
      </c>
      <c r="L966" s="123" t="s">
        <v>2524</v>
      </c>
      <c r="M966" s="124">
        <v>8823133</v>
      </c>
      <c r="N966" s="123"/>
      <c r="O966" s="123"/>
    </row>
    <row r="967" spans="1:15" ht="16" x14ac:dyDescent="0.45">
      <c r="A967" s="123" t="s">
        <v>8758</v>
      </c>
      <c r="B967" s="123" t="s">
        <v>8759</v>
      </c>
      <c r="C967" s="123" t="s">
        <v>2266</v>
      </c>
      <c r="D967" s="123" t="s">
        <v>185</v>
      </c>
      <c r="E967" s="123" t="s">
        <v>2524</v>
      </c>
      <c r="F967" s="123" t="s">
        <v>2798</v>
      </c>
      <c r="G967" s="123" t="s">
        <v>2524</v>
      </c>
      <c r="H967" s="123" t="s">
        <v>8852</v>
      </c>
      <c r="I967" s="123" t="s">
        <v>8852</v>
      </c>
      <c r="J967" s="123" t="s">
        <v>8817</v>
      </c>
      <c r="K967" s="123" t="s">
        <v>8758</v>
      </c>
      <c r="L967" s="123" t="s">
        <v>2524</v>
      </c>
      <c r="M967" s="124">
        <v>8823140</v>
      </c>
      <c r="N967" s="123"/>
      <c r="O967" s="123"/>
    </row>
    <row r="968" spans="1:15" ht="16" x14ac:dyDescent="0.45">
      <c r="A968" s="123" t="s">
        <v>8712</v>
      </c>
      <c r="B968" s="123" t="s">
        <v>8712</v>
      </c>
      <c r="C968" s="123" t="s">
        <v>8713</v>
      </c>
      <c r="D968" s="123" t="s">
        <v>1357</v>
      </c>
      <c r="E968" s="123" t="s">
        <v>2524</v>
      </c>
      <c r="F968" s="123" t="s">
        <v>366</v>
      </c>
      <c r="G968" s="123" t="s">
        <v>2524</v>
      </c>
      <c r="H968" s="123" t="s">
        <v>8852</v>
      </c>
      <c r="I968" s="123" t="s">
        <v>8852</v>
      </c>
      <c r="J968" s="123" t="s">
        <v>8818</v>
      </c>
      <c r="K968" s="123" t="s">
        <v>8712</v>
      </c>
      <c r="L968" s="123" t="s">
        <v>2524</v>
      </c>
      <c r="M968" s="124">
        <v>8823192</v>
      </c>
      <c r="N968" s="123"/>
      <c r="O968" s="123"/>
    </row>
    <row r="969" spans="1:15" ht="16" x14ac:dyDescent="0.45">
      <c r="A969" s="123" t="s">
        <v>2270</v>
      </c>
      <c r="B969" s="123" t="s">
        <v>2270</v>
      </c>
      <c r="C969" s="123" t="s">
        <v>4680</v>
      </c>
      <c r="D969" s="123" t="s">
        <v>185</v>
      </c>
      <c r="E969" s="123" t="s">
        <v>2524</v>
      </c>
      <c r="F969" s="123" t="s">
        <v>2798</v>
      </c>
      <c r="G969" s="123" t="s">
        <v>2524</v>
      </c>
      <c r="H969" s="123" t="s">
        <v>8852</v>
      </c>
      <c r="I969" s="123" t="s">
        <v>8852</v>
      </c>
      <c r="J969" s="123" t="s">
        <v>2268</v>
      </c>
      <c r="K969" s="123" t="s">
        <v>2270</v>
      </c>
      <c r="L969" s="123" t="s">
        <v>2524</v>
      </c>
      <c r="M969" s="124">
        <v>3700574</v>
      </c>
      <c r="N969" s="123"/>
      <c r="O969" s="123"/>
    </row>
    <row r="970" spans="1:15" ht="16" x14ac:dyDescent="0.45">
      <c r="A970" s="123" t="s">
        <v>2271</v>
      </c>
      <c r="B970" s="123" t="s">
        <v>2271</v>
      </c>
      <c r="C970" s="123" t="s">
        <v>2266</v>
      </c>
      <c r="D970" s="123" t="s">
        <v>185</v>
      </c>
      <c r="E970" s="123" t="s">
        <v>2524</v>
      </c>
      <c r="F970" s="123" t="s">
        <v>2798</v>
      </c>
      <c r="G970" s="123" t="s">
        <v>2524</v>
      </c>
      <c r="H970" s="123" t="s">
        <v>8852</v>
      </c>
      <c r="I970" s="123" t="s">
        <v>8852</v>
      </c>
      <c r="J970" s="123" t="s">
        <v>2269</v>
      </c>
      <c r="K970" s="123" t="s">
        <v>2271</v>
      </c>
      <c r="L970" s="123" t="s">
        <v>2524</v>
      </c>
      <c r="M970" s="124">
        <v>3700584</v>
      </c>
      <c r="N970" s="123"/>
      <c r="O970" s="123"/>
    </row>
    <row r="971" spans="1:15" ht="16" x14ac:dyDescent="0.45">
      <c r="A971" s="123" t="s">
        <v>8225</v>
      </c>
      <c r="B971" s="123" t="s">
        <v>8225</v>
      </c>
      <c r="C971" s="123" t="s">
        <v>8350</v>
      </c>
      <c r="D971" s="123" t="s">
        <v>1357</v>
      </c>
      <c r="E971" s="123" t="s">
        <v>2524</v>
      </c>
      <c r="F971" s="123" t="s">
        <v>366</v>
      </c>
      <c r="G971" s="123" t="s">
        <v>2524</v>
      </c>
      <c r="H971" s="123" t="s">
        <v>2524</v>
      </c>
      <c r="I971" s="123" t="s">
        <v>2524</v>
      </c>
      <c r="J971" s="123" t="s">
        <v>8239</v>
      </c>
      <c r="K971" s="123" t="s">
        <v>8225</v>
      </c>
      <c r="L971" s="123" t="s">
        <v>2524</v>
      </c>
      <c r="M971" s="124">
        <v>7530334</v>
      </c>
      <c r="N971" s="123"/>
      <c r="O971" s="123"/>
    </row>
    <row r="972" spans="1:15" ht="16" x14ac:dyDescent="0.45">
      <c r="A972" s="123" t="s">
        <v>8219</v>
      </c>
      <c r="B972" s="123" t="s">
        <v>8219</v>
      </c>
      <c r="C972" s="123" t="s">
        <v>8308</v>
      </c>
      <c r="D972" s="123" t="s">
        <v>1357</v>
      </c>
      <c r="E972" s="123" t="s">
        <v>2524</v>
      </c>
      <c r="F972" s="123" t="s">
        <v>366</v>
      </c>
      <c r="G972" s="123" t="s">
        <v>102</v>
      </c>
      <c r="H972" s="123" t="s">
        <v>2524</v>
      </c>
      <c r="I972" s="123" t="s">
        <v>2524</v>
      </c>
      <c r="J972" s="123" t="s">
        <v>8235</v>
      </c>
      <c r="K972" s="123" t="s">
        <v>8219</v>
      </c>
      <c r="L972" s="123" t="s">
        <v>2524</v>
      </c>
      <c r="M972" s="124">
        <v>7356968</v>
      </c>
      <c r="N972" s="123"/>
      <c r="O972" s="123"/>
    </row>
    <row r="973" spans="1:15" ht="16" x14ac:dyDescent="0.45">
      <c r="A973" s="123" t="s">
        <v>8220</v>
      </c>
      <c r="B973" s="123" t="s">
        <v>8220</v>
      </c>
      <c r="C973" s="123" t="s">
        <v>8309</v>
      </c>
      <c r="D973" s="123" t="s">
        <v>1357</v>
      </c>
      <c r="E973" s="123" t="s">
        <v>2524</v>
      </c>
      <c r="F973" s="123" t="s">
        <v>366</v>
      </c>
      <c r="G973" s="123" t="s">
        <v>102</v>
      </c>
      <c r="H973" s="123" t="s">
        <v>2524</v>
      </c>
      <c r="I973" s="123" t="s">
        <v>2524</v>
      </c>
      <c r="J973" s="123" t="s">
        <v>8236</v>
      </c>
      <c r="K973" s="123" t="s">
        <v>8220</v>
      </c>
      <c r="L973" s="123" t="s">
        <v>2524</v>
      </c>
      <c r="M973" s="124">
        <v>7357026</v>
      </c>
      <c r="N973" s="123"/>
      <c r="O973" s="123"/>
    </row>
    <row r="974" spans="1:15" ht="16" x14ac:dyDescent="0.45">
      <c r="A974" s="123" t="s">
        <v>8221</v>
      </c>
      <c r="B974" s="123" t="s">
        <v>8221</v>
      </c>
      <c r="C974" s="123" t="s">
        <v>8351</v>
      </c>
      <c r="D974" s="123" t="s">
        <v>1357</v>
      </c>
      <c r="E974" s="123" t="s">
        <v>2524</v>
      </c>
      <c r="F974" s="123" t="s">
        <v>366</v>
      </c>
      <c r="G974" s="123" t="s">
        <v>102</v>
      </c>
      <c r="H974" s="123" t="s">
        <v>2524</v>
      </c>
      <c r="I974" s="123" t="s">
        <v>2524</v>
      </c>
      <c r="J974" s="123" t="s">
        <v>8237</v>
      </c>
      <c r="K974" s="123" t="s">
        <v>8221</v>
      </c>
      <c r="L974" s="123" t="s">
        <v>2524</v>
      </c>
      <c r="M974" s="124">
        <v>7357096</v>
      </c>
      <c r="N974" s="123"/>
      <c r="O974" s="123"/>
    </row>
    <row r="975" spans="1:15" ht="16" x14ac:dyDescent="0.45">
      <c r="A975" s="123" t="s">
        <v>8222</v>
      </c>
      <c r="B975" s="123" t="s">
        <v>8352</v>
      </c>
      <c r="C975" s="123" t="s">
        <v>8312</v>
      </c>
      <c r="D975" s="123" t="s">
        <v>1357</v>
      </c>
      <c r="E975" s="123" t="s">
        <v>2524</v>
      </c>
      <c r="F975" s="123" t="s">
        <v>366</v>
      </c>
      <c r="G975" s="123" t="s">
        <v>102</v>
      </c>
      <c r="H975" s="123" t="s">
        <v>2524</v>
      </c>
      <c r="I975" s="123" t="s">
        <v>2524</v>
      </c>
      <c r="J975" s="123" t="s">
        <v>8238</v>
      </c>
      <c r="K975" s="123" t="s">
        <v>8222</v>
      </c>
      <c r="L975" s="123" t="s">
        <v>2524</v>
      </c>
      <c r="M975" s="124">
        <v>7357146</v>
      </c>
      <c r="N975" s="123"/>
      <c r="O975" s="123"/>
    </row>
    <row r="976" spans="1:15" ht="16" x14ac:dyDescent="0.45">
      <c r="A976" s="123" t="s">
        <v>8226</v>
      </c>
      <c r="B976" s="123" t="s">
        <v>8353</v>
      </c>
      <c r="C976" s="123" t="s">
        <v>8354</v>
      </c>
      <c r="D976" s="123" t="s">
        <v>1357</v>
      </c>
      <c r="E976" s="123"/>
      <c r="F976" s="123" t="s">
        <v>366</v>
      </c>
      <c r="G976" s="123" t="s">
        <v>102</v>
      </c>
      <c r="H976" s="123" t="s">
        <v>2524</v>
      </c>
      <c r="I976" s="123" t="s">
        <v>2524</v>
      </c>
      <c r="J976" s="123" t="s">
        <v>8241</v>
      </c>
      <c r="K976" s="123" t="s">
        <v>8226</v>
      </c>
      <c r="L976" s="123" t="s">
        <v>2524</v>
      </c>
      <c r="M976" s="124">
        <v>7356823</v>
      </c>
      <c r="N976" s="123"/>
      <c r="O976" s="123"/>
    </row>
    <row r="977" spans="1:15" ht="16" x14ac:dyDescent="0.45">
      <c r="A977" s="123" t="s">
        <v>8227</v>
      </c>
      <c r="B977" s="123" t="s">
        <v>8355</v>
      </c>
      <c r="C977" s="123" t="s">
        <v>8356</v>
      </c>
      <c r="D977" s="123" t="s">
        <v>1357</v>
      </c>
      <c r="E977" s="123"/>
      <c r="F977" s="123" t="s">
        <v>366</v>
      </c>
      <c r="G977" s="123" t="s">
        <v>102</v>
      </c>
      <c r="H977" s="123" t="s">
        <v>2524</v>
      </c>
      <c r="I977" s="123" t="s">
        <v>2524</v>
      </c>
      <c r="J977" s="123" t="s">
        <v>8242</v>
      </c>
      <c r="K977" s="123" t="s">
        <v>8227</v>
      </c>
      <c r="L977" s="123" t="s">
        <v>2524</v>
      </c>
      <c r="M977" s="124">
        <v>7356829</v>
      </c>
      <c r="N977" s="123"/>
      <c r="O977" s="123"/>
    </row>
    <row r="978" spans="1:15" ht="16" x14ac:dyDescent="0.45">
      <c r="A978" s="123" t="s">
        <v>25</v>
      </c>
      <c r="B978" s="123" t="s">
        <v>6598</v>
      </c>
      <c r="C978" s="123" t="s">
        <v>332</v>
      </c>
      <c r="D978" s="123" t="s">
        <v>185</v>
      </c>
      <c r="E978" s="123" t="s">
        <v>2524</v>
      </c>
      <c r="F978" s="123" t="s">
        <v>366</v>
      </c>
      <c r="G978" s="123" t="s">
        <v>102</v>
      </c>
      <c r="H978" s="123" t="s">
        <v>8852</v>
      </c>
      <c r="I978" s="123" t="s">
        <v>8852</v>
      </c>
      <c r="J978" s="123" t="s">
        <v>1712</v>
      </c>
      <c r="K978" s="123" t="s">
        <v>25</v>
      </c>
      <c r="L978" s="123" t="s">
        <v>2524</v>
      </c>
      <c r="M978" s="124">
        <v>1512328</v>
      </c>
      <c r="N978" s="123"/>
      <c r="O978" s="123"/>
    </row>
    <row r="979" spans="1:15" ht="16" x14ac:dyDescent="0.45">
      <c r="A979" s="123" t="s">
        <v>249</v>
      </c>
      <c r="B979" s="123" t="s">
        <v>249</v>
      </c>
      <c r="C979" s="123" t="s">
        <v>6599</v>
      </c>
      <c r="D979" s="123" t="s">
        <v>185</v>
      </c>
      <c r="E979" s="123" t="s">
        <v>2524</v>
      </c>
      <c r="F979" s="123" t="s">
        <v>366</v>
      </c>
      <c r="G979" s="123" t="s">
        <v>2524</v>
      </c>
      <c r="H979" s="123" t="s">
        <v>2524</v>
      </c>
      <c r="I979" s="123" t="s">
        <v>2524</v>
      </c>
      <c r="J979" s="123" t="s">
        <v>1716</v>
      </c>
      <c r="K979" s="123" t="s">
        <v>249</v>
      </c>
      <c r="L979" s="123" t="s">
        <v>2524</v>
      </c>
      <c r="M979" s="124">
        <v>3099755</v>
      </c>
      <c r="N979" s="123"/>
      <c r="O979" s="123"/>
    </row>
    <row r="980" spans="1:15" ht="16" x14ac:dyDescent="0.45">
      <c r="A980" s="123" t="s">
        <v>1326</v>
      </c>
      <c r="B980" s="123" t="s">
        <v>1326</v>
      </c>
      <c r="C980" s="123" t="s">
        <v>6600</v>
      </c>
      <c r="D980" s="123" t="s">
        <v>1357</v>
      </c>
      <c r="E980" s="123" t="s">
        <v>2524</v>
      </c>
      <c r="F980" s="123" t="s">
        <v>366</v>
      </c>
      <c r="G980" s="123" t="s">
        <v>2524</v>
      </c>
      <c r="H980" s="123" t="s">
        <v>2524</v>
      </c>
      <c r="I980" s="123" t="s">
        <v>2524</v>
      </c>
      <c r="J980" s="123" t="s">
        <v>1722</v>
      </c>
      <c r="K980" s="123" t="s">
        <v>1326</v>
      </c>
      <c r="L980" s="123" t="s">
        <v>2524</v>
      </c>
      <c r="M980" s="124">
        <v>3134784</v>
      </c>
      <c r="N980" s="123"/>
      <c r="O980" s="123"/>
    </row>
    <row r="981" spans="1:15" ht="16" x14ac:dyDescent="0.45">
      <c r="A981" s="123" t="s">
        <v>1328</v>
      </c>
      <c r="B981" s="123" t="s">
        <v>1328</v>
      </c>
      <c r="C981" s="123" t="s">
        <v>8579</v>
      </c>
      <c r="D981" s="123" t="s">
        <v>1357</v>
      </c>
      <c r="E981" s="123" t="s">
        <v>2524</v>
      </c>
      <c r="F981" s="123" t="s">
        <v>366</v>
      </c>
      <c r="G981" s="123" t="s">
        <v>2524</v>
      </c>
      <c r="H981" s="123" t="s">
        <v>8852</v>
      </c>
      <c r="I981" s="123" t="s">
        <v>8852</v>
      </c>
      <c r="J981" s="123" t="s">
        <v>1724</v>
      </c>
      <c r="K981" s="123" t="s">
        <v>1328</v>
      </c>
      <c r="L981" s="123" t="s">
        <v>2524</v>
      </c>
      <c r="M981" s="124">
        <v>3134832</v>
      </c>
      <c r="N981" s="123"/>
      <c r="O981" s="123"/>
    </row>
    <row r="982" spans="1:15" ht="16" x14ac:dyDescent="0.45">
      <c r="A982" s="123" t="s">
        <v>26</v>
      </c>
      <c r="B982" s="123" t="s">
        <v>6601</v>
      </c>
      <c r="C982" s="123" t="s">
        <v>333</v>
      </c>
      <c r="D982" s="123" t="s">
        <v>185</v>
      </c>
      <c r="E982" s="123" t="s">
        <v>2524</v>
      </c>
      <c r="F982" s="123" t="s">
        <v>366</v>
      </c>
      <c r="G982" s="123" t="s">
        <v>102</v>
      </c>
      <c r="H982" s="123" t="s">
        <v>8852</v>
      </c>
      <c r="I982" s="123" t="s">
        <v>8852</v>
      </c>
      <c r="J982" s="123" t="s">
        <v>1713</v>
      </c>
      <c r="K982" s="123" t="s">
        <v>26</v>
      </c>
      <c r="L982" s="123" t="s">
        <v>2524</v>
      </c>
      <c r="M982" s="124">
        <v>1512337</v>
      </c>
      <c r="N982" s="123"/>
      <c r="O982" s="123"/>
    </row>
    <row r="983" spans="1:15" ht="16" x14ac:dyDescent="0.45">
      <c r="A983" s="123" t="s">
        <v>250</v>
      </c>
      <c r="B983" s="123" t="s">
        <v>250</v>
      </c>
      <c r="C983" s="123" t="s">
        <v>6602</v>
      </c>
      <c r="D983" s="123" t="s">
        <v>185</v>
      </c>
      <c r="E983" s="123" t="s">
        <v>2524</v>
      </c>
      <c r="F983" s="123" t="s">
        <v>366</v>
      </c>
      <c r="G983" s="123" t="s">
        <v>2524</v>
      </c>
      <c r="H983" s="123" t="s">
        <v>2524</v>
      </c>
      <c r="I983" s="123" t="s">
        <v>2524</v>
      </c>
      <c r="J983" s="123" t="s">
        <v>1717</v>
      </c>
      <c r="K983" s="123" t="s">
        <v>250</v>
      </c>
      <c r="L983" s="123" t="s">
        <v>2524</v>
      </c>
      <c r="M983" s="124">
        <v>3099772</v>
      </c>
      <c r="N983" s="123"/>
      <c r="O983" s="123"/>
    </row>
    <row r="984" spans="1:15" ht="16" x14ac:dyDescent="0.45">
      <c r="A984" s="123" t="s">
        <v>1327</v>
      </c>
      <c r="B984" s="123" t="s">
        <v>1327</v>
      </c>
      <c r="C984" s="123" t="s">
        <v>6603</v>
      </c>
      <c r="D984" s="123" t="s">
        <v>1357</v>
      </c>
      <c r="E984" s="123" t="s">
        <v>2524</v>
      </c>
      <c r="F984" s="123" t="s">
        <v>366</v>
      </c>
      <c r="G984" s="123" t="s">
        <v>2524</v>
      </c>
      <c r="H984" s="123" t="s">
        <v>2524</v>
      </c>
      <c r="I984" s="123" t="s">
        <v>2524</v>
      </c>
      <c r="J984" s="123" t="s">
        <v>1723</v>
      </c>
      <c r="K984" s="123" t="s">
        <v>1327</v>
      </c>
      <c r="L984" s="123" t="s">
        <v>2524</v>
      </c>
      <c r="M984" s="124">
        <v>3134789</v>
      </c>
      <c r="N984" s="123"/>
      <c r="O984" s="123"/>
    </row>
    <row r="985" spans="1:15" ht="16" x14ac:dyDescent="0.45">
      <c r="A985" s="123" t="s">
        <v>1329</v>
      </c>
      <c r="B985" s="123" t="s">
        <v>1329</v>
      </c>
      <c r="C985" s="123" t="s">
        <v>8580</v>
      </c>
      <c r="D985" s="123" t="s">
        <v>1357</v>
      </c>
      <c r="E985" s="123" t="s">
        <v>2524</v>
      </c>
      <c r="F985" s="123" t="s">
        <v>366</v>
      </c>
      <c r="G985" s="123" t="s">
        <v>2524</v>
      </c>
      <c r="H985" s="123" t="s">
        <v>8852</v>
      </c>
      <c r="I985" s="123" t="s">
        <v>8852</v>
      </c>
      <c r="J985" s="123" t="s">
        <v>1725</v>
      </c>
      <c r="K985" s="123" t="s">
        <v>1329</v>
      </c>
      <c r="L985" s="123" t="s">
        <v>2524</v>
      </c>
      <c r="M985" s="124">
        <v>3134823</v>
      </c>
      <c r="N985" s="123"/>
      <c r="O985" s="123"/>
    </row>
    <row r="986" spans="1:15" ht="16" x14ac:dyDescent="0.45">
      <c r="A986" s="123" t="s">
        <v>111</v>
      </c>
      <c r="B986" s="123" t="s">
        <v>111</v>
      </c>
      <c r="C986" s="123" t="s">
        <v>1308</v>
      </c>
      <c r="D986" s="123" t="s">
        <v>1357</v>
      </c>
      <c r="E986" s="123" t="s">
        <v>2524</v>
      </c>
      <c r="F986" s="123" t="s">
        <v>366</v>
      </c>
      <c r="G986" s="123" t="s">
        <v>2524</v>
      </c>
      <c r="H986" s="123" t="s">
        <v>2524</v>
      </c>
      <c r="I986" s="123" t="s">
        <v>2524</v>
      </c>
      <c r="J986" s="123" t="s">
        <v>2524</v>
      </c>
      <c r="K986" s="123" t="s">
        <v>111</v>
      </c>
      <c r="L986" s="123" t="s">
        <v>2524</v>
      </c>
      <c r="M986" s="124">
        <v>1516263</v>
      </c>
      <c r="N986" s="123"/>
      <c r="O986" s="123"/>
    </row>
    <row r="987" spans="1:15" ht="16" x14ac:dyDescent="0.45">
      <c r="A987" s="123" t="s">
        <v>1255</v>
      </c>
      <c r="B987" s="123" t="s">
        <v>6604</v>
      </c>
      <c r="C987" s="123" t="s">
        <v>6604</v>
      </c>
      <c r="D987" s="123" t="s">
        <v>185</v>
      </c>
      <c r="E987" s="123" t="s">
        <v>2524</v>
      </c>
      <c r="F987" s="123" t="s">
        <v>366</v>
      </c>
      <c r="G987" s="123" t="s">
        <v>2524</v>
      </c>
      <c r="H987" s="123" t="s">
        <v>2524</v>
      </c>
      <c r="I987" s="123" t="s">
        <v>2524</v>
      </c>
      <c r="J987" s="123" t="s">
        <v>2042</v>
      </c>
      <c r="K987" s="123" t="s">
        <v>1255</v>
      </c>
      <c r="L987" s="123" t="s">
        <v>2524</v>
      </c>
      <c r="M987" s="124">
        <v>3101615</v>
      </c>
      <c r="N987" s="123"/>
      <c r="O987" s="123"/>
    </row>
    <row r="988" spans="1:15" ht="16" x14ac:dyDescent="0.45">
      <c r="A988" s="123" t="s">
        <v>8703</v>
      </c>
      <c r="B988" s="123" t="s">
        <v>8760</v>
      </c>
      <c r="C988" s="123" t="s">
        <v>1619</v>
      </c>
      <c r="D988" s="123" t="s">
        <v>185</v>
      </c>
      <c r="E988" s="123" t="s">
        <v>2524</v>
      </c>
      <c r="F988" s="123" t="s">
        <v>2798</v>
      </c>
      <c r="G988" s="123" t="s">
        <v>2524</v>
      </c>
      <c r="H988" s="123" t="s">
        <v>8852</v>
      </c>
      <c r="I988" s="123" t="s">
        <v>8852</v>
      </c>
      <c r="J988" s="123" t="s">
        <v>8819</v>
      </c>
      <c r="K988" s="123" t="s">
        <v>8703</v>
      </c>
      <c r="L988" s="123" t="s">
        <v>2524</v>
      </c>
      <c r="M988" s="124">
        <v>8823147</v>
      </c>
      <c r="N988" s="123"/>
      <c r="O988" s="123"/>
    </row>
    <row r="989" spans="1:15" ht="16" x14ac:dyDescent="0.45">
      <c r="A989" s="123" t="s">
        <v>192</v>
      </c>
      <c r="B989" s="123" t="s">
        <v>6605</v>
      </c>
      <c r="C989" s="123" t="s">
        <v>1364</v>
      </c>
      <c r="D989" s="123" t="s">
        <v>185</v>
      </c>
      <c r="E989" s="123" t="s">
        <v>2524</v>
      </c>
      <c r="F989" s="123" t="s">
        <v>366</v>
      </c>
      <c r="G989" s="123" t="s">
        <v>2524</v>
      </c>
      <c r="H989" s="123" t="s">
        <v>8852</v>
      </c>
      <c r="I989" s="123" t="s">
        <v>8852</v>
      </c>
      <c r="J989" s="123" t="s">
        <v>1653</v>
      </c>
      <c r="K989" s="123" t="s">
        <v>192</v>
      </c>
      <c r="L989" s="123" t="s">
        <v>2524</v>
      </c>
      <c r="M989" s="124">
        <v>3099519</v>
      </c>
      <c r="N989" s="123"/>
      <c r="O989" s="123"/>
    </row>
    <row r="990" spans="1:15" ht="16" x14ac:dyDescent="0.45">
      <c r="A990" s="123" t="s">
        <v>1399</v>
      </c>
      <c r="B990" s="123" t="s">
        <v>6606</v>
      </c>
      <c r="C990" s="123" t="s">
        <v>1364</v>
      </c>
      <c r="D990" s="123" t="s">
        <v>185</v>
      </c>
      <c r="E990" s="123" t="s">
        <v>2524</v>
      </c>
      <c r="F990" s="123" t="s">
        <v>2798</v>
      </c>
      <c r="G990" s="123" t="s">
        <v>2524</v>
      </c>
      <c r="H990" s="123" t="s">
        <v>8852</v>
      </c>
      <c r="I990" s="123" t="s">
        <v>8852</v>
      </c>
      <c r="J990" s="123" t="s">
        <v>1714</v>
      </c>
      <c r="K990" s="123" t="s">
        <v>1399</v>
      </c>
      <c r="L990" s="123" t="s">
        <v>2524</v>
      </c>
      <c r="M990" s="124">
        <v>3183119</v>
      </c>
      <c r="N990" s="123"/>
      <c r="O990" s="123"/>
    </row>
    <row r="991" spans="1:15" ht="16" x14ac:dyDescent="0.45">
      <c r="A991" s="123" t="s">
        <v>1256</v>
      </c>
      <c r="B991" s="123" t="s">
        <v>6607</v>
      </c>
      <c r="C991" s="123" t="s">
        <v>6607</v>
      </c>
      <c r="D991" s="123" t="s">
        <v>185</v>
      </c>
      <c r="E991" s="123" t="s">
        <v>2524</v>
      </c>
      <c r="F991" s="123" t="s">
        <v>366</v>
      </c>
      <c r="G991" s="123" t="s">
        <v>2524</v>
      </c>
      <c r="H991" s="123" t="s">
        <v>2524</v>
      </c>
      <c r="I991" s="123" t="s">
        <v>2524</v>
      </c>
      <c r="J991" s="123" t="s">
        <v>2043</v>
      </c>
      <c r="K991" s="123" t="s">
        <v>1256</v>
      </c>
      <c r="L991" s="123" t="s">
        <v>2524</v>
      </c>
      <c r="M991" s="124">
        <v>3101620</v>
      </c>
      <c r="N991" s="123"/>
      <c r="O991" s="123"/>
    </row>
    <row r="992" spans="1:15" ht="16" x14ac:dyDescent="0.45">
      <c r="A992" s="123" t="s">
        <v>8704</v>
      </c>
      <c r="B992" s="123" t="s">
        <v>8761</v>
      </c>
      <c r="C992" s="123" t="s">
        <v>1620</v>
      </c>
      <c r="D992" s="123" t="s">
        <v>185</v>
      </c>
      <c r="E992" s="123" t="s">
        <v>2524</v>
      </c>
      <c r="F992" s="123" t="s">
        <v>2798</v>
      </c>
      <c r="G992" s="123" t="s">
        <v>2524</v>
      </c>
      <c r="H992" s="123" t="s">
        <v>8852</v>
      </c>
      <c r="I992" s="123" t="s">
        <v>8852</v>
      </c>
      <c r="J992" s="123" t="s">
        <v>8820</v>
      </c>
      <c r="K992" s="123" t="s">
        <v>8704</v>
      </c>
      <c r="L992" s="123" t="s">
        <v>2524</v>
      </c>
      <c r="M992" s="124">
        <v>8823154</v>
      </c>
      <c r="N992" s="123"/>
      <c r="O992" s="123"/>
    </row>
    <row r="993" spans="1:15" ht="16" x14ac:dyDescent="0.45">
      <c r="A993" s="123" t="s">
        <v>193</v>
      </c>
      <c r="B993" s="123" t="s">
        <v>6608</v>
      </c>
      <c r="C993" s="123" t="s">
        <v>1365</v>
      </c>
      <c r="D993" s="123" t="s">
        <v>185</v>
      </c>
      <c r="E993" s="123" t="s">
        <v>2524</v>
      </c>
      <c r="F993" s="123" t="s">
        <v>366</v>
      </c>
      <c r="G993" s="123" t="s">
        <v>2524</v>
      </c>
      <c r="H993" s="123" t="s">
        <v>8852</v>
      </c>
      <c r="I993" s="123" t="s">
        <v>8852</v>
      </c>
      <c r="J993" s="123" t="s">
        <v>1654</v>
      </c>
      <c r="K993" s="123" t="s">
        <v>193</v>
      </c>
      <c r="L993" s="123" t="s">
        <v>2524</v>
      </c>
      <c r="M993" s="124">
        <v>3099542</v>
      </c>
      <c r="N993" s="123"/>
      <c r="O993" s="123"/>
    </row>
    <row r="994" spans="1:15" ht="16" x14ac:dyDescent="0.45">
      <c r="A994" s="123" t="s">
        <v>1400</v>
      </c>
      <c r="B994" s="123" t="s">
        <v>6609</v>
      </c>
      <c r="C994" s="123" t="s">
        <v>1365</v>
      </c>
      <c r="D994" s="123" t="s">
        <v>185</v>
      </c>
      <c r="E994" s="123" t="s">
        <v>2524</v>
      </c>
      <c r="F994" s="123" t="s">
        <v>2798</v>
      </c>
      <c r="G994" s="123" t="s">
        <v>2524</v>
      </c>
      <c r="H994" s="123" t="s">
        <v>8852</v>
      </c>
      <c r="I994" s="123" t="s">
        <v>8852</v>
      </c>
      <c r="J994" s="123" t="s">
        <v>1715</v>
      </c>
      <c r="K994" s="123" t="s">
        <v>1400</v>
      </c>
      <c r="L994" s="123" t="s">
        <v>2524</v>
      </c>
      <c r="M994" s="124">
        <v>3183125</v>
      </c>
      <c r="N994" s="123"/>
      <c r="O994" s="123"/>
    </row>
    <row r="995" spans="1:15" ht="16" x14ac:dyDescent="0.45">
      <c r="A995" s="123" t="s">
        <v>1405</v>
      </c>
      <c r="B995" s="123" t="s">
        <v>1405</v>
      </c>
      <c r="C995" s="123" t="s">
        <v>1412</v>
      </c>
      <c r="D995" s="123" t="s">
        <v>1357</v>
      </c>
      <c r="E995" s="123" t="s">
        <v>2524</v>
      </c>
      <c r="F995" s="123" t="s">
        <v>366</v>
      </c>
      <c r="G995" s="123" t="s">
        <v>2524</v>
      </c>
      <c r="H995" s="123" t="s">
        <v>8852</v>
      </c>
      <c r="I995" s="123" t="s">
        <v>8852</v>
      </c>
      <c r="J995" s="123" t="s">
        <v>1655</v>
      </c>
      <c r="K995" s="123" t="s">
        <v>1405</v>
      </c>
      <c r="L995" s="123" t="s">
        <v>2524</v>
      </c>
      <c r="M995" s="124">
        <v>3137972</v>
      </c>
      <c r="N995" s="123"/>
      <c r="O995" s="123"/>
    </row>
    <row r="996" spans="1:15" ht="16" x14ac:dyDescent="0.45">
      <c r="A996" s="123" t="s">
        <v>15</v>
      </c>
      <c r="B996" s="123" t="s">
        <v>6610</v>
      </c>
      <c r="C996" s="123" t="s">
        <v>1619</v>
      </c>
      <c r="D996" s="123" t="s">
        <v>185</v>
      </c>
      <c r="E996" s="123" t="s">
        <v>2524</v>
      </c>
      <c r="F996" s="123" t="s">
        <v>2798</v>
      </c>
      <c r="G996" s="123" t="s">
        <v>102</v>
      </c>
      <c r="H996" s="123" t="s">
        <v>8852</v>
      </c>
      <c r="I996" s="123" t="s">
        <v>8852</v>
      </c>
      <c r="J996" s="123" t="s">
        <v>1651</v>
      </c>
      <c r="K996" s="123" t="s">
        <v>15</v>
      </c>
      <c r="L996" s="123" t="s">
        <v>2524</v>
      </c>
      <c r="M996" s="124">
        <v>378</v>
      </c>
      <c r="N996" s="123"/>
      <c r="O996" s="123"/>
    </row>
    <row r="997" spans="1:15" ht="16" x14ac:dyDescent="0.45">
      <c r="A997" s="123" t="s">
        <v>16</v>
      </c>
      <c r="B997" s="123" t="s">
        <v>6611</v>
      </c>
      <c r="C997" s="123" t="s">
        <v>1620</v>
      </c>
      <c r="D997" s="123" t="s">
        <v>185</v>
      </c>
      <c r="E997" s="123" t="s">
        <v>2524</v>
      </c>
      <c r="F997" s="123" t="s">
        <v>2798</v>
      </c>
      <c r="G997" s="123" t="s">
        <v>102</v>
      </c>
      <c r="H997" s="123" t="s">
        <v>8852</v>
      </c>
      <c r="I997" s="123" t="s">
        <v>8852</v>
      </c>
      <c r="J997" s="123" t="s">
        <v>1652</v>
      </c>
      <c r="K997" s="123" t="s">
        <v>16</v>
      </c>
      <c r="L997" s="123" t="s">
        <v>2524</v>
      </c>
      <c r="M997" s="124">
        <v>381</v>
      </c>
      <c r="N997" s="123"/>
      <c r="O997" s="123"/>
    </row>
    <row r="998" spans="1:15" ht="16" x14ac:dyDescent="0.45">
      <c r="A998" s="123" t="s">
        <v>8232</v>
      </c>
      <c r="B998" s="123" t="s">
        <v>8232</v>
      </c>
      <c r="C998" s="123" t="s">
        <v>8357</v>
      </c>
      <c r="D998" s="123" t="s">
        <v>1357</v>
      </c>
      <c r="E998" s="123" t="s">
        <v>2524</v>
      </c>
      <c r="F998" s="123" t="s">
        <v>366</v>
      </c>
      <c r="G998" s="123" t="s">
        <v>2524</v>
      </c>
      <c r="H998" s="123" t="s">
        <v>2524</v>
      </c>
      <c r="I998" s="123" t="s">
        <v>2524</v>
      </c>
      <c r="J998" s="123" t="s">
        <v>8566</v>
      </c>
      <c r="K998" s="123" t="s">
        <v>8232</v>
      </c>
      <c r="L998" s="123" t="s">
        <v>2524</v>
      </c>
      <c r="M998" s="124">
        <v>7530340</v>
      </c>
      <c r="N998" s="123"/>
      <c r="O998" s="123"/>
    </row>
    <row r="999" spans="1:15" ht="16" x14ac:dyDescent="0.45">
      <c r="A999" s="123" t="s">
        <v>8228</v>
      </c>
      <c r="B999" s="123" t="s">
        <v>8228</v>
      </c>
      <c r="C999" s="123" t="s">
        <v>8308</v>
      </c>
      <c r="D999" s="123" t="s">
        <v>1357</v>
      </c>
      <c r="E999" s="123" t="s">
        <v>2524</v>
      </c>
      <c r="F999" s="123" t="s">
        <v>366</v>
      </c>
      <c r="G999" s="123" t="s">
        <v>102</v>
      </c>
      <c r="H999" s="123" t="s">
        <v>2524</v>
      </c>
      <c r="I999" s="123" t="s">
        <v>2524</v>
      </c>
      <c r="J999" s="123" t="s">
        <v>8243</v>
      </c>
      <c r="K999" s="123" t="s">
        <v>8228</v>
      </c>
      <c r="L999" s="123" t="s">
        <v>2524</v>
      </c>
      <c r="M999" s="124">
        <v>7356973</v>
      </c>
      <c r="N999" s="123"/>
      <c r="O999" s="123"/>
    </row>
    <row r="1000" spans="1:15" ht="16" x14ac:dyDescent="0.45">
      <c r="A1000" s="123" t="s">
        <v>8229</v>
      </c>
      <c r="B1000" s="123" t="s">
        <v>8229</v>
      </c>
      <c r="C1000" s="123" t="s">
        <v>8309</v>
      </c>
      <c r="D1000" s="123" t="s">
        <v>1357</v>
      </c>
      <c r="E1000" s="123" t="s">
        <v>2524</v>
      </c>
      <c r="F1000" s="123" t="s">
        <v>366</v>
      </c>
      <c r="G1000" s="123" t="s">
        <v>102</v>
      </c>
      <c r="H1000" s="123" t="s">
        <v>2524</v>
      </c>
      <c r="I1000" s="123" t="s">
        <v>2524</v>
      </c>
      <c r="J1000" s="123" t="s">
        <v>8244</v>
      </c>
      <c r="K1000" s="123" t="s">
        <v>8229</v>
      </c>
      <c r="L1000" s="123" t="s">
        <v>2524</v>
      </c>
      <c r="M1000" s="124">
        <v>7357031</v>
      </c>
      <c r="N1000" s="123"/>
      <c r="O1000" s="123"/>
    </row>
    <row r="1001" spans="1:15" ht="16" x14ac:dyDescent="0.45">
      <c r="A1001" s="123" t="s">
        <v>8230</v>
      </c>
      <c r="B1001" s="123" t="s">
        <v>8230</v>
      </c>
      <c r="C1001" s="123" t="s">
        <v>8358</v>
      </c>
      <c r="D1001" s="123" t="s">
        <v>1357</v>
      </c>
      <c r="E1001" s="123" t="s">
        <v>2524</v>
      </c>
      <c r="F1001" s="123" t="s">
        <v>366</v>
      </c>
      <c r="G1001" s="123" t="s">
        <v>102</v>
      </c>
      <c r="H1001" s="123" t="s">
        <v>2524</v>
      </c>
      <c r="I1001" s="123" t="s">
        <v>2524</v>
      </c>
      <c r="J1001" s="123" t="s">
        <v>8245</v>
      </c>
      <c r="K1001" s="123" t="s">
        <v>8230</v>
      </c>
      <c r="L1001" s="123" t="s">
        <v>2524</v>
      </c>
      <c r="M1001" s="124">
        <v>7357101</v>
      </c>
      <c r="N1001" s="123"/>
      <c r="O1001" s="123"/>
    </row>
    <row r="1002" spans="1:15" ht="16" x14ac:dyDescent="0.45">
      <c r="A1002" s="123" t="s">
        <v>8231</v>
      </c>
      <c r="B1002" s="123" t="s">
        <v>8359</v>
      </c>
      <c r="C1002" s="123" t="s">
        <v>8312</v>
      </c>
      <c r="D1002" s="123" t="s">
        <v>1357</v>
      </c>
      <c r="E1002" s="123" t="s">
        <v>2524</v>
      </c>
      <c r="F1002" s="123" t="s">
        <v>366</v>
      </c>
      <c r="G1002" s="123" t="s">
        <v>102</v>
      </c>
      <c r="H1002" s="123" t="s">
        <v>2524</v>
      </c>
      <c r="I1002" s="123" t="s">
        <v>2524</v>
      </c>
      <c r="J1002" s="123" t="s">
        <v>8246</v>
      </c>
      <c r="K1002" s="123" t="s">
        <v>8231</v>
      </c>
      <c r="L1002" s="123" t="s">
        <v>2524</v>
      </c>
      <c r="M1002" s="124">
        <v>7357152</v>
      </c>
      <c r="N1002" s="123"/>
      <c r="O1002" s="123"/>
    </row>
    <row r="1003" spans="1:15" ht="16" x14ac:dyDescent="0.45">
      <c r="A1003" s="123" t="s">
        <v>4681</v>
      </c>
      <c r="B1003" s="123" t="s">
        <v>4681</v>
      </c>
      <c r="C1003" s="123" t="s">
        <v>6612</v>
      </c>
      <c r="D1003" s="123" t="s">
        <v>1357</v>
      </c>
      <c r="E1003" s="123" t="s">
        <v>2524</v>
      </c>
      <c r="F1003" s="123" t="s">
        <v>366</v>
      </c>
      <c r="G1003" s="123" t="s">
        <v>2524</v>
      </c>
      <c r="H1003" s="123" t="s">
        <v>2524</v>
      </c>
      <c r="I1003" s="123" t="s">
        <v>2524</v>
      </c>
      <c r="J1003" s="123" t="s">
        <v>2524</v>
      </c>
      <c r="K1003" s="123" t="s">
        <v>4681</v>
      </c>
      <c r="L1003" s="123" t="s">
        <v>2524</v>
      </c>
      <c r="M1003" s="124">
        <v>3426313</v>
      </c>
      <c r="N1003" s="123"/>
      <c r="O1003" s="123"/>
    </row>
    <row r="1004" spans="1:15" ht="16" x14ac:dyDescent="0.45">
      <c r="A1004" s="123" t="s">
        <v>4682</v>
      </c>
      <c r="B1004" s="123" t="s">
        <v>4682</v>
      </c>
      <c r="C1004" s="123" t="s">
        <v>6613</v>
      </c>
      <c r="D1004" s="123" t="s">
        <v>1357</v>
      </c>
      <c r="E1004" s="123" t="s">
        <v>2524</v>
      </c>
      <c r="F1004" s="123" t="s">
        <v>366</v>
      </c>
      <c r="G1004" s="123" t="s">
        <v>2524</v>
      </c>
      <c r="H1004" s="123" t="s">
        <v>2524</v>
      </c>
      <c r="I1004" s="123" t="s">
        <v>2524</v>
      </c>
      <c r="J1004" s="123" t="s">
        <v>2524</v>
      </c>
      <c r="K1004" s="123" t="s">
        <v>4682</v>
      </c>
      <c r="L1004" s="123" t="s">
        <v>2524</v>
      </c>
      <c r="M1004" s="124">
        <v>3426318</v>
      </c>
      <c r="N1004" s="123"/>
      <c r="O1004" s="123"/>
    </row>
    <row r="1005" spans="1:15" ht="16" x14ac:dyDescent="0.45">
      <c r="A1005" s="123" t="s">
        <v>4683</v>
      </c>
      <c r="B1005" s="123" t="s">
        <v>4683</v>
      </c>
      <c r="C1005" s="123" t="s">
        <v>6614</v>
      </c>
      <c r="D1005" s="123" t="s">
        <v>1357</v>
      </c>
      <c r="E1005" s="123" t="s">
        <v>2524</v>
      </c>
      <c r="F1005" s="123" t="s">
        <v>366</v>
      </c>
      <c r="G1005" s="123" t="s">
        <v>2524</v>
      </c>
      <c r="H1005" s="123" t="s">
        <v>2524</v>
      </c>
      <c r="I1005" s="123" t="s">
        <v>2524</v>
      </c>
      <c r="J1005" s="123" t="s">
        <v>2524</v>
      </c>
      <c r="K1005" s="123" t="s">
        <v>4683</v>
      </c>
      <c r="L1005" s="123" t="s">
        <v>2524</v>
      </c>
      <c r="M1005" s="124">
        <v>3426323</v>
      </c>
      <c r="N1005" s="123"/>
      <c r="O1005" s="123"/>
    </row>
    <row r="1006" spans="1:15" ht="16" x14ac:dyDescent="0.45">
      <c r="A1006" s="123" t="s">
        <v>4684</v>
      </c>
      <c r="B1006" s="123" t="s">
        <v>4684</v>
      </c>
      <c r="C1006" s="123" t="s">
        <v>6615</v>
      </c>
      <c r="D1006" s="123" t="s">
        <v>1357</v>
      </c>
      <c r="E1006" s="123" t="s">
        <v>2524</v>
      </c>
      <c r="F1006" s="123" t="s">
        <v>366</v>
      </c>
      <c r="G1006" s="123" t="s">
        <v>2524</v>
      </c>
      <c r="H1006" s="123" t="s">
        <v>2524</v>
      </c>
      <c r="I1006" s="123" t="s">
        <v>2524</v>
      </c>
      <c r="J1006" s="123" t="s">
        <v>2524</v>
      </c>
      <c r="K1006" s="123" t="s">
        <v>4684</v>
      </c>
      <c r="L1006" s="123" t="s">
        <v>2524</v>
      </c>
      <c r="M1006" s="124">
        <v>3426328</v>
      </c>
      <c r="N1006" s="123"/>
      <c r="O1006" s="123"/>
    </row>
    <row r="1007" spans="1:15" ht="16" x14ac:dyDescent="0.45">
      <c r="A1007" s="123" t="s">
        <v>4685</v>
      </c>
      <c r="B1007" s="123" t="s">
        <v>4685</v>
      </c>
      <c r="C1007" s="123" t="s">
        <v>6616</v>
      </c>
      <c r="D1007" s="123" t="s">
        <v>1357</v>
      </c>
      <c r="E1007" s="123" t="s">
        <v>2524</v>
      </c>
      <c r="F1007" s="123" t="s">
        <v>366</v>
      </c>
      <c r="G1007" s="123" t="s">
        <v>2524</v>
      </c>
      <c r="H1007" s="123" t="s">
        <v>2524</v>
      </c>
      <c r="I1007" s="123" t="s">
        <v>2524</v>
      </c>
      <c r="J1007" s="123" t="s">
        <v>2524</v>
      </c>
      <c r="K1007" s="123" t="s">
        <v>4685</v>
      </c>
      <c r="L1007" s="123" t="s">
        <v>2524</v>
      </c>
      <c r="M1007" s="124">
        <v>3426334</v>
      </c>
      <c r="N1007" s="123"/>
      <c r="O1007" s="123"/>
    </row>
    <row r="1008" spans="1:15" ht="16" x14ac:dyDescent="0.45">
      <c r="A1008" s="123" t="s">
        <v>4686</v>
      </c>
      <c r="B1008" s="123" t="s">
        <v>4686</v>
      </c>
      <c r="C1008" s="123" t="s">
        <v>6617</v>
      </c>
      <c r="D1008" s="123" t="s">
        <v>1357</v>
      </c>
      <c r="E1008" s="123" t="s">
        <v>2524</v>
      </c>
      <c r="F1008" s="123" t="s">
        <v>366</v>
      </c>
      <c r="G1008" s="123" t="s">
        <v>2524</v>
      </c>
      <c r="H1008" s="123" t="s">
        <v>2524</v>
      </c>
      <c r="I1008" s="123" t="s">
        <v>2524</v>
      </c>
      <c r="J1008" s="123" t="s">
        <v>2524</v>
      </c>
      <c r="K1008" s="123" t="s">
        <v>4686</v>
      </c>
      <c r="L1008" s="123" t="s">
        <v>2524</v>
      </c>
      <c r="M1008" s="124">
        <v>3426339</v>
      </c>
      <c r="N1008" s="123"/>
      <c r="O1008" s="123"/>
    </row>
    <row r="1009" spans="1:15" ht="16" x14ac:dyDescent="0.45">
      <c r="A1009" s="123" t="s">
        <v>4687</v>
      </c>
      <c r="B1009" s="123" t="s">
        <v>4687</v>
      </c>
      <c r="C1009" s="123" t="s">
        <v>6618</v>
      </c>
      <c r="D1009" s="123" t="s">
        <v>1357</v>
      </c>
      <c r="E1009" s="123" t="s">
        <v>2524</v>
      </c>
      <c r="F1009" s="123" t="s">
        <v>366</v>
      </c>
      <c r="G1009" s="123" t="s">
        <v>2524</v>
      </c>
      <c r="H1009" s="123" t="s">
        <v>2524</v>
      </c>
      <c r="I1009" s="123" t="s">
        <v>2524</v>
      </c>
      <c r="J1009" s="123" t="s">
        <v>2524</v>
      </c>
      <c r="K1009" s="123" t="s">
        <v>4687</v>
      </c>
      <c r="L1009" s="123" t="s">
        <v>2524</v>
      </c>
      <c r="M1009" s="124">
        <v>3426345</v>
      </c>
      <c r="N1009" s="123"/>
      <c r="O1009" s="123"/>
    </row>
    <row r="1010" spans="1:15" ht="16" x14ac:dyDescent="0.45">
      <c r="A1010" s="123" t="s">
        <v>4688</v>
      </c>
      <c r="B1010" s="123" t="s">
        <v>4688</v>
      </c>
      <c r="C1010" s="123" t="s">
        <v>6619</v>
      </c>
      <c r="D1010" s="123" t="s">
        <v>1357</v>
      </c>
      <c r="E1010" s="123" t="s">
        <v>2524</v>
      </c>
      <c r="F1010" s="123" t="s">
        <v>366</v>
      </c>
      <c r="G1010" s="123" t="s">
        <v>2524</v>
      </c>
      <c r="H1010" s="123" t="s">
        <v>2524</v>
      </c>
      <c r="I1010" s="123" t="s">
        <v>2524</v>
      </c>
      <c r="J1010" s="123" t="s">
        <v>2524</v>
      </c>
      <c r="K1010" s="123" t="s">
        <v>4688</v>
      </c>
      <c r="L1010" s="123" t="s">
        <v>2524</v>
      </c>
      <c r="M1010" s="124">
        <v>3426353</v>
      </c>
      <c r="N1010" s="123"/>
      <c r="O1010" s="123"/>
    </row>
    <row r="1011" spans="1:15" ht="16" x14ac:dyDescent="0.45">
      <c r="A1011" s="123" t="s">
        <v>6620</v>
      </c>
      <c r="B1011" s="123" t="s">
        <v>6620</v>
      </c>
      <c r="C1011" s="123" t="s">
        <v>6621</v>
      </c>
      <c r="D1011" s="123" t="s">
        <v>1357</v>
      </c>
      <c r="E1011" s="123" t="s">
        <v>2524</v>
      </c>
      <c r="F1011" s="123" t="s">
        <v>366</v>
      </c>
      <c r="G1011" s="123" t="s">
        <v>2524</v>
      </c>
      <c r="H1011" s="123" t="s">
        <v>2524</v>
      </c>
      <c r="I1011" s="123" t="s">
        <v>2524</v>
      </c>
      <c r="J1011" s="123" t="s">
        <v>2524</v>
      </c>
      <c r="K1011" s="123" t="s">
        <v>6620</v>
      </c>
      <c r="L1011" s="123" t="s">
        <v>2524</v>
      </c>
      <c r="M1011" s="124">
        <v>3426519</v>
      </c>
      <c r="N1011" s="123"/>
      <c r="O1011" s="123"/>
    </row>
    <row r="1012" spans="1:15" ht="16" x14ac:dyDescent="0.45">
      <c r="A1012" s="123" t="s">
        <v>2210</v>
      </c>
      <c r="B1012" s="123" t="s">
        <v>6622</v>
      </c>
      <c r="C1012" s="123" t="s">
        <v>1308</v>
      </c>
      <c r="D1012" s="123" t="s">
        <v>1357</v>
      </c>
      <c r="E1012" s="123" t="s">
        <v>2524</v>
      </c>
      <c r="F1012" s="123" t="s">
        <v>366</v>
      </c>
      <c r="G1012" s="123" t="s">
        <v>2524</v>
      </c>
      <c r="H1012" s="123" t="s">
        <v>2524</v>
      </c>
      <c r="I1012" s="123" t="s">
        <v>2524</v>
      </c>
      <c r="J1012" s="123" t="s">
        <v>2524</v>
      </c>
      <c r="K1012" s="123" t="s">
        <v>2210</v>
      </c>
      <c r="L1012" s="123" t="s">
        <v>2524</v>
      </c>
      <c r="M1012" s="124">
        <v>155092</v>
      </c>
      <c r="N1012" s="123"/>
      <c r="O1012" s="123"/>
    </row>
    <row r="1013" spans="1:15" ht="16" x14ac:dyDescent="0.45">
      <c r="A1013" s="123" t="s">
        <v>6623</v>
      </c>
      <c r="B1013" s="123" t="s">
        <v>6623</v>
      </c>
      <c r="C1013" s="123" t="s">
        <v>6624</v>
      </c>
      <c r="D1013" s="123" t="s">
        <v>1357</v>
      </c>
      <c r="E1013" s="123" t="s">
        <v>2524</v>
      </c>
      <c r="F1013" s="123" t="s">
        <v>366</v>
      </c>
      <c r="G1013" s="123" t="s">
        <v>2524</v>
      </c>
      <c r="H1013" s="123" t="s">
        <v>2524</v>
      </c>
      <c r="I1013" s="123" t="s">
        <v>2524</v>
      </c>
      <c r="J1013" s="123" t="s">
        <v>2524</v>
      </c>
      <c r="K1013" s="123" t="s">
        <v>6623</v>
      </c>
      <c r="L1013" s="123" t="s">
        <v>2524</v>
      </c>
      <c r="M1013" s="124">
        <v>3426524</v>
      </c>
      <c r="N1013" s="123"/>
      <c r="O1013" s="123"/>
    </row>
    <row r="1014" spans="1:15" ht="16" x14ac:dyDescent="0.45">
      <c r="A1014" s="123" t="s">
        <v>4689</v>
      </c>
      <c r="B1014" s="123" t="s">
        <v>4689</v>
      </c>
      <c r="C1014" s="123" t="s">
        <v>6625</v>
      </c>
      <c r="D1014" s="123" t="s">
        <v>185</v>
      </c>
      <c r="E1014" s="123" t="s">
        <v>2524</v>
      </c>
      <c r="F1014" s="123" t="s">
        <v>366</v>
      </c>
      <c r="G1014" s="123" t="s">
        <v>5852</v>
      </c>
      <c r="H1014" s="123" t="s">
        <v>2524</v>
      </c>
      <c r="I1014" s="123" t="s">
        <v>2524</v>
      </c>
      <c r="J1014" s="123" t="s">
        <v>2524</v>
      </c>
      <c r="K1014" s="123" t="s">
        <v>4689</v>
      </c>
      <c r="L1014" s="123" t="s">
        <v>2524</v>
      </c>
      <c r="M1014" s="124">
        <v>101457</v>
      </c>
      <c r="N1014" s="123"/>
      <c r="O1014" s="123"/>
    </row>
    <row r="1015" spans="1:15" ht="16" x14ac:dyDescent="0.45">
      <c r="A1015" s="123" t="s">
        <v>4690</v>
      </c>
      <c r="B1015" s="123" t="s">
        <v>4690</v>
      </c>
      <c r="C1015" s="123" t="s">
        <v>6626</v>
      </c>
      <c r="D1015" s="123" t="s">
        <v>185</v>
      </c>
      <c r="E1015" s="123" t="s">
        <v>2524</v>
      </c>
      <c r="F1015" s="123" t="s">
        <v>366</v>
      </c>
      <c r="G1015" s="123" t="s">
        <v>5852</v>
      </c>
      <c r="H1015" s="123" t="s">
        <v>2524</v>
      </c>
      <c r="I1015" s="123" t="s">
        <v>2524</v>
      </c>
      <c r="J1015" s="123" t="s">
        <v>2524</v>
      </c>
      <c r="K1015" s="123" t="s">
        <v>4690</v>
      </c>
      <c r="L1015" s="123" t="s">
        <v>2524</v>
      </c>
      <c r="M1015" s="124">
        <v>101461</v>
      </c>
      <c r="N1015" s="123"/>
      <c r="O1015" s="123"/>
    </row>
    <row r="1016" spans="1:15" ht="16" x14ac:dyDescent="0.45">
      <c r="A1016" s="123" t="s">
        <v>4691</v>
      </c>
      <c r="B1016" s="123" t="s">
        <v>6627</v>
      </c>
      <c r="C1016" s="123" t="s">
        <v>6628</v>
      </c>
      <c r="D1016" s="123" t="s">
        <v>1357</v>
      </c>
      <c r="E1016" s="123" t="s">
        <v>2524</v>
      </c>
      <c r="F1016" s="123" t="s">
        <v>366</v>
      </c>
      <c r="G1016" s="123" t="s">
        <v>2524</v>
      </c>
      <c r="H1016" s="123" t="s">
        <v>2524</v>
      </c>
      <c r="I1016" s="123" t="s">
        <v>2524</v>
      </c>
      <c r="J1016" s="123" t="s">
        <v>2524</v>
      </c>
      <c r="K1016" s="123" t="s">
        <v>4691</v>
      </c>
      <c r="L1016" s="123" t="s">
        <v>2524</v>
      </c>
      <c r="M1016" s="124">
        <v>153750</v>
      </c>
      <c r="N1016" s="123"/>
      <c r="O1016" s="123"/>
    </row>
    <row r="1017" spans="1:15" ht="16" x14ac:dyDescent="0.45">
      <c r="A1017" s="123" t="s">
        <v>1192</v>
      </c>
      <c r="B1017" s="123" t="s">
        <v>1192</v>
      </c>
      <c r="C1017" s="123" t="s">
        <v>6629</v>
      </c>
      <c r="D1017" s="123" t="s">
        <v>1357</v>
      </c>
      <c r="E1017" s="123" t="s">
        <v>2524</v>
      </c>
      <c r="F1017" s="123" t="s">
        <v>366</v>
      </c>
      <c r="G1017" s="123" t="s">
        <v>102</v>
      </c>
      <c r="H1017" s="123" t="s">
        <v>2524</v>
      </c>
      <c r="I1017" s="123" t="s">
        <v>2524</v>
      </c>
      <c r="J1017" s="123" t="s">
        <v>2524</v>
      </c>
      <c r="K1017" s="123" t="s">
        <v>1192</v>
      </c>
      <c r="L1017" s="123" t="s">
        <v>2524</v>
      </c>
      <c r="M1017" s="124">
        <v>167876</v>
      </c>
      <c r="N1017" s="123"/>
      <c r="O1017" s="123"/>
    </row>
    <row r="1018" spans="1:15" ht="16" x14ac:dyDescent="0.45">
      <c r="A1018" s="123" t="s">
        <v>4692</v>
      </c>
      <c r="B1018" s="123" t="s">
        <v>4692</v>
      </c>
      <c r="C1018" s="123" t="s">
        <v>6630</v>
      </c>
      <c r="D1018" s="123" t="s">
        <v>1357</v>
      </c>
      <c r="E1018" s="123" t="s">
        <v>2524</v>
      </c>
      <c r="F1018" s="123" t="s">
        <v>366</v>
      </c>
      <c r="G1018" s="123" t="s">
        <v>2524</v>
      </c>
      <c r="H1018" s="123" t="s">
        <v>2524</v>
      </c>
      <c r="I1018" s="123" t="s">
        <v>2524</v>
      </c>
      <c r="J1018" s="123" t="s">
        <v>2524</v>
      </c>
      <c r="K1018" s="123" t="s">
        <v>4692</v>
      </c>
      <c r="L1018" s="123" t="s">
        <v>2524</v>
      </c>
      <c r="M1018" s="124">
        <v>3426209</v>
      </c>
      <c r="N1018" s="123"/>
      <c r="O1018" s="123"/>
    </row>
    <row r="1019" spans="1:15" ht="16" x14ac:dyDescent="0.45">
      <c r="A1019" s="123" t="s">
        <v>4693</v>
      </c>
      <c r="B1019" s="123" t="s">
        <v>4693</v>
      </c>
      <c r="C1019" s="123" t="s">
        <v>6631</v>
      </c>
      <c r="D1019" s="123" t="s">
        <v>1357</v>
      </c>
      <c r="E1019" s="123" t="s">
        <v>2524</v>
      </c>
      <c r="F1019" s="123" t="s">
        <v>366</v>
      </c>
      <c r="G1019" s="123" t="s">
        <v>2524</v>
      </c>
      <c r="H1019" s="123" t="s">
        <v>2524</v>
      </c>
      <c r="I1019" s="123" t="s">
        <v>2524</v>
      </c>
      <c r="J1019" s="123" t="s">
        <v>2524</v>
      </c>
      <c r="K1019" s="123" t="s">
        <v>4693</v>
      </c>
      <c r="L1019" s="123" t="s">
        <v>2524</v>
      </c>
      <c r="M1019" s="124">
        <v>3426215</v>
      </c>
      <c r="N1019" s="123"/>
      <c r="O1019" s="123"/>
    </row>
    <row r="1020" spans="1:15" ht="16" x14ac:dyDescent="0.45">
      <c r="A1020" s="123" t="s">
        <v>4694</v>
      </c>
      <c r="B1020" s="123" t="s">
        <v>4694</v>
      </c>
      <c r="C1020" s="123" t="s">
        <v>6632</v>
      </c>
      <c r="D1020" s="123" t="s">
        <v>1357</v>
      </c>
      <c r="E1020" s="123" t="s">
        <v>2524</v>
      </c>
      <c r="F1020" s="123" t="s">
        <v>366</v>
      </c>
      <c r="G1020" s="123" t="s">
        <v>2524</v>
      </c>
      <c r="H1020" s="123" t="s">
        <v>2524</v>
      </c>
      <c r="I1020" s="123" t="s">
        <v>2524</v>
      </c>
      <c r="J1020" s="123" t="s">
        <v>2524</v>
      </c>
      <c r="K1020" s="123" t="s">
        <v>4694</v>
      </c>
      <c r="L1020" s="123" t="s">
        <v>2524</v>
      </c>
      <c r="M1020" s="124">
        <v>3426220</v>
      </c>
      <c r="N1020" s="123"/>
      <c r="O1020" s="123"/>
    </row>
    <row r="1021" spans="1:15" ht="16" x14ac:dyDescent="0.45">
      <c r="A1021" s="123" t="s">
        <v>4695</v>
      </c>
      <c r="B1021" s="123" t="s">
        <v>4695</v>
      </c>
      <c r="C1021" s="123" t="s">
        <v>6633</v>
      </c>
      <c r="D1021" s="123" t="s">
        <v>1357</v>
      </c>
      <c r="E1021" s="123" t="s">
        <v>2524</v>
      </c>
      <c r="F1021" s="123" t="s">
        <v>366</v>
      </c>
      <c r="G1021" s="123" t="s">
        <v>2524</v>
      </c>
      <c r="H1021" s="123" t="s">
        <v>2524</v>
      </c>
      <c r="I1021" s="123" t="s">
        <v>2524</v>
      </c>
      <c r="J1021" s="123" t="s">
        <v>2524</v>
      </c>
      <c r="K1021" s="123" t="s">
        <v>4695</v>
      </c>
      <c r="L1021" s="123" t="s">
        <v>2524</v>
      </c>
      <c r="M1021" s="124">
        <v>3426226</v>
      </c>
      <c r="N1021" s="123"/>
      <c r="O1021" s="123"/>
    </row>
    <row r="1022" spans="1:15" ht="16" x14ac:dyDescent="0.45">
      <c r="A1022" s="123" t="s">
        <v>4696</v>
      </c>
      <c r="B1022" s="123" t="s">
        <v>4696</v>
      </c>
      <c r="C1022" s="123" t="s">
        <v>6634</v>
      </c>
      <c r="D1022" s="123" t="s">
        <v>1357</v>
      </c>
      <c r="E1022" s="123" t="s">
        <v>2524</v>
      </c>
      <c r="F1022" s="123" t="s">
        <v>366</v>
      </c>
      <c r="G1022" s="123" t="s">
        <v>2524</v>
      </c>
      <c r="H1022" s="123" t="s">
        <v>2524</v>
      </c>
      <c r="I1022" s="123" t="s">
        <v>2524</v>
      </c>
      <c r="J1022" s="123" t="s">
        <v>2524</v>
      </c>
      <c r="K1022" s="123" t="s">
        <v>4696</v>
      </c>
      <c r="L1022" s="123" t="s">
        <v>2524</v>
      </c>
      <c r="M1022" s="124">
        <v>3426231</v>
      </c>
      <c r="N1022" s="123"/>
      <c r="O1022" s="123"/>
    </row>
    <row r="1023" spans="1:15" ht="16" x14ac:dyDescent="0.45">
      <c r="A1023" s="123" t="s">
        <v>4697</v>
      </c>
      <c r="B1023" s="123" t="s">
        <v>4697</v>
      </c>
      <c r="C1023" s="123" t="s">
        <v>6635</v>
      </c>
      <c r="D1023" s="123" t="s">
        <v>1357</v>
      </c>
      <c r="E1023" s="123" t="s">
        <v>2524</v>
      </c>
      <c r="F1023" s="123" t="s">
        <v>366</v>
      </c>
      <c r="G1023" s="123" t="s">
        <v>2524</v>
      </c>
      <c r="H1023" s="123" t="s">
        <v>2524</v>
      </c>
      <c r="I1023" s="123" t="s">
        <v>2524</v>
      </c>
      <c r="J1023" s="123" t="s">
        <v>2524</v>
      </c>
      <c r="K1023" s="123" t="s">
        <v>4697</v>
      </c>
      <c r="L1023" s="123" t="s">
        <v>2524</v>
      </c>
      <c r="M1023" s="124">
        <v>3426236</v>
      </c>
      <c r="N1023" s="123"/>
      <c r="O1023" s="123"/>
    </row>
    <row r="1024" spans="1:15" ht="16" x14ac:dyDescent="0.45">
      <c r="A1024" s="123" t="s">
        <v>4698</v>
      </c>
      <c r="B1024" s="123" t="s">
        <v>4698</v>
      </c>
      <c r="C1024" s="123" t="s">
        <v>6636</v>
      </c>
      <c r="D1024" s="123" t="s">
        <v>1357</v>
      </c>
      <c r="E1024" s="123" t="s">
        <v>2524</v>
      </c>
      <c r="F1024" s="123" t="s">
        <v>366</v>
      </c>
      <c r="G1024" s="123" t="s">
        <v>2524</v>
      </c>
      <c r="H1024" s="123" t="s">
        <v>2524</v>
      </c>
      <c r="I1024" s="123" t="s">
        <v>2524</v>
      </c>
      <c r="J1024" s="123" t="s">
        <v>2524</v>
      </c>
      <c r="K1024" s="123" t="s">
        <v>4698</v>
      </c>
      <c r="L1024" s="123" t="s">
        <v>2524</v>
      </c>
      <c r="M1024" s="124">
        <v>3426243</v>
      </c>
      <c r="N1024" s="123"/>
      <c r="O1024" s="123"/>
    </row>
    <row r="1025" spans="1:15" ht="16" x14ac:dyDescent="0.45">
      <c r="A1025" s="123" t="s">
        <v>4699</v>
      </c>
      <c r="B1025" s="123" t="s">
        <v>4699</v>
      </c>
      <c r="C1025" s="123" t="s">
        <v>6637</v>
      </c>
      <c r="D1025" s="123" t="s">
        <v>1357</v>
      </c>
      <c r="E1025" s="123" t="s">
        <v>2524</v>
      </c>
      <c r="F1025" s="123" t="s">
        <v>366</v>
      </c>
      <c r="G1025" s="123" t="s">
        <v>2524</v>
      </c>
      <c r="H1025" s="123" t="s">
        <v>2524</v>
      </c>
      <c r="I1025" s="123" t="s">
        <v>2524</v>
      </c>
      <c r="J1025" s="123" t="s">
        <v>2524</v>
      </c>
      <c r="K1025" s="123" t="s">
        <v>4699</v>
      </c>
      <c r="L1025" s="123" t="s">
        <v>2524</v>
      </c>
      <c r="M1025" s="124">
        <v>3426256</v>
      </c>
      <c r="N1025" s="123"/>
      <c r="O1025" s="123"/>
    </row>
    <row r="1026" spans="1:15" ht="16" x14ac:dyDescent="0.45">
      <c r="A1026" s="123" t="s">
        <v>4700</v>
      </c>
      <c r="B1026" s="123" t="s">
        <v>4700</v>
      </c>
      <c r="C1026" s="123" t="s">
        <v>6638</v>
      </c>
      <c r="D1026" s="123" t="s">
        <v>1357</v>
      </c>
      <c r="E1026" s="123" t="s">
        <v>2524</v>
      </c>
      <c r="F1026" s="123" t="s">
        <v>366</v>
      </c>
      <c r="G1026" s="123" t="s">
        <v>2524</v>
      </c>
      <c r="H1026" s="123" t="s">
        <v>2524</v>
      </c>
      <c r="I1026" s="123" t="s">
        <v>2524</v>
      </c>
      <c r="J1026" s="123" t="s">
        <v>2524</v>
      </c>
      <c r="K1026" s="123" t="s">
        <v>4700</v>
      </c>
      <c r="L1026" s="123" t="s">
        <v>2524</v>
      </c>
      <c r="M1026" s="124">
        <v>3426268</v>
      </c>
      <c r="N1026" s="123"/>
      <c r="O1026" s="123"/>
    </row>
    <row r="1027" spans="1:15" ht="16" x14ac:dyDescent="0.45">
      <c r="A1027" s="123" t="s">
        <v>4701</v>
      </c>
      <c r="B1027" s="123" t="s">
        <v>4701</v>
      </c>
      <c r="C1027" s="123" t="s">
        <v>6639</v>
      </c>
      <c r="D1027" s="123" t="s">
        <v>1357</v>
      </c>
      <c r="E1027" s="123" t="s">
        <v>2524</v>
      </c>
      <c r="F1027" s="123" t="s">
        <v>366</v>
      </c>
      <c r="G1027" s="123" t="s">
        <v>2524</v>
      </c>
      <c r="H1027" s="123" t="s">
        <v>2524</v>
      </c>
      <c r="I1027" s="123" t="s">
        <v>2524</v>
      </c>
      <c r="J1027" s="123" t="s">
        <v>2524</v>
      </c>
      <c r="K1027" s="123" t="s">
        <v>4701</v>
      </c>
      <c r="L1027" s="123" t="s">
        <v>2524</v>
      </c>
      <c r="M1027" s="124">
        <v>3426282</v>
      </c>
      <c r="N1027" s="123"/>
      <c r="O1027" s="123"/>
    </row>
    <row r="1028" spans="1:15" ht="16" x14ac:dyDescent="0.45">
      <c r="A1028" s="123" t="s">
        <v>4702</v>
      </c>
      <c r="B1028" s="123" t="s">
        <v>4702</v>
      </c>
      <c r="C1028" s="123" t="s">
        <v>6640</v>
      </c>
      <c r="D1028" s="123" t="s">
        <v>1357</v>
      </c>
      <c r="E1028" s="123" t="s">
        <v>2524</v>
      </c>
      <c r="F1028" s="123" t="s">
        <v>366</v>
      </c>
      <c r="G1028" s="123" t="s">
        <v>2524</v>
      </c>
      <c r="H1028" s="123" t="s">
        <v>2524</v>
      </c>
      <c r="I1028" s="123" t="s">
        <v>2524</v>
      </c>
      <c r="J1028" s="123" t="s">
        <v>2524</v>
      </c>
      <c r="K1028" s="123" t="s">
        <v>4702</v>
      </c>
      <c r="L1028" s="123" t="s">
        <v>2524</v>
      </c>
      <c r="M1028" s="124">
        <v>3426287</v>
      </c>
      <c r="N1028" s="123"/>
      <c r="O1028" s="123"/>
    </row>
    <row r="1029" spans="1:15" ht="16" x14ac:dyDescent="0.45">
      <c r="A1029" s="123" t="s">
        <v>4703</v>
      </c>
      <c r="B1029" s="123" t="s">
        <v>4703</v>
      </c>
      <c r="C1029" s="123" t="s">
        <v>6641</v>
      </c>
      <c r="D1029" s="123" t="s">
        <v>1357</v>
      </c>
      <c r="E1029" s="123" t="s">
        <v>2524</v>
      </c>
      <c r="F1029" s="123" t="s">
        <v>366</v>
      </c>
      <c r="G1029" s="123" t="s">
        <v>2524</v>
      </c>
      <c r="H1029" s="123" t="s">
        <v>2524</v>
      </c>
      <c r="I1029" s="123" t="s">
        <v>2524</v>
      </c>
      <c r="J1029" s="123" t="s">
        <v>2524</v>
      </c>
      <c r="K1029" s="123" t="s">
        <v>4703</v>
      </c>
      <c r="L1029" s="123" t="s">
        <v>2524</v>
      </c>
      <c r="M1029" s="124">
        <v>3426292</v>
      </c>
      <c r="N1029" s="123"/>
      <c r="O1029" s="123"/>
    </row>
    <row r="1030" spans="1:15" ht="16" x14ac:dyDescent="0.45">
      <c r="A1030" s="123" t="s">
        <v>4704</v>
      </c>
      <c r="B1030" s="123" t="s">
        <v>4704</v>
      </c>
      <c r="C1030" s="123" t="s">
        <v>6642</v>
      </c>
      <c r="D1030" s="123" t="s">
        <v>1357</v>
      </c>
      <c r="E1030" s="123" t="s">
        <v>2524</v>
      </c>
      <c r="F1030" s="123" t="s">
        <v>366</v>
      </c>
      <c r="G1030" s="123" t="s">
        <v>2524</v>
      </c>
      <c r="H1030" s="123" t="s">
        <v>2524</v>
      </c>
      <c r="I1030" s="123" t="s">
        <v>2524</v>
      </c>
      <c r="J1030" s="123" t="s">
        <v>2524</v>
      </c>
      <c r="K1030" s="123" t="s">
        <v>4704</v>
      </c>
      <c r="L1030" s="123" t="s">
        <v>2524</v>
      </c>
      <c r="M1030" s="124">
        <v>3426297</v>
      </c>
      <c r="N1030" s="123"/>
      <c r="O1030" s="123"/>
    </row>
    <row r="1031" spans="1:15" ht="16" x14ac:dyDescent="0.45">
      <c r="A1031" s="123" t="s">
        <v>4705</v>
      </c>
      <c r="B1031" s="123" t="s">
        <v>4705</v>
      </c>
      <c r="C1031" s="123" t="s">
        <v>6643</v>
      </c>
      <c r="D1031" s="123" t="s">
        <v>1357</v>
      </c>
      <c r="E1031" s="123" t="s">
        <v>2524</v>
      </c>
      <c r="F1031" s="123" t="s">
        <v>366</v>
      </c>
      <c r="G1031" s="123" t="s">
        <v>2524</v>
      </c>
      <c r="H1031" s="123" t="s">
        <v>2524</v>
      </c>
      <c r="I1031" s="123" t="s">
        <v>2524</v>
      </c>
      <c r="J1031" s="123" t="s">
        <v>2524</v>
      </c>
      <c r="K1031" s="123" t="s">
        <v>4705</v>
      </c>
      <c r="L1031" s="123" t="s">
        <v>2524</v>
      </c>
      <c r="M1031" s="124">
        <v>3426302</v>
      </c>
      <c r="N1031" s="123"/>
      <c r="O1031" s="123"/>
    </row>
    <row r="1032" spans="1:15" ht="16" x14ac:dyDescent="0.45">
      <c r="A1032" s="123" t="s">
        <v>4706</v>
      </c>
      <c r="B1032" s="123" t="s">
        <v>4706</v>
      </c>
      <c r="C1032" s="123" t="s">
        <v>6644</v>
      </c>
      <c r="D1032" s="123" t="s">
        <v>1357</v>
      </c>
      <c r="E1032" s="123" t="s">
        <v>2524</v>
      </c>
      <c r="F1032" s="123" t="s">
        <v>366</v>
      </c>
      <c r="G1032" s="123" t="s">
        <v>2524</v>
      </c>
      <c r="H1032" s="123" t="s">
        <v>2524</v>
      </c>
      <c r="I1032" s="123" t="s">
        <v>2524</v>
      </c>
      <c r="J1032" s="123" t="s">
        <v>2524</v>
      </c>
      <c r="K1032" s="123" t="s">
        <v>4706</v>
      </c>
      <c r="L1032" s="123" t="s">
        <v>2524</v>
      </c>
      <c r="M1032" s="124">
        <v>3426308</v>
      </c>
      <c r="N1032" s="123"/>
      <c r="O1032" s="123"/>
    </row>
    <row r="1033" spans="1:15" ht="16" x14ac:dyDescent="0.45">
      <c r="A1033" s="123" t="s">
        <v>1194</v>
      </c>
      <c r="B1033" s="123" t="s">
        <v>1194</v>
      </c>
      <c r="C1033" s="123" t="s">
        <v>6645</v>
      </c>
      <c r="D1033" s="123" t="s">
        <v>1357</v>
      </c>
      <c r="E1033" s="123" t="s">
        <v>2524</v>
      </c>
      <c r="F1033" s="123" t="s">
        <v>366</v>
      </c>
      <c r="G1033" s="123" t="s">
        <v>102</v>
      </c>
      <c r="H1033" s="123" t="s">
        <v>2524</v>
      </c>
      <c r="I1033" s="123" t="s">
        <v>2524</v>
      </c>
      <c r="J1033" s="123" t="s">
        <v>2524</v>
      </c>
      <c r="K1033" s="123" t="s">
        <v>1194</v>
      </c>
      <c r="L1033" s="123" t="s">
        <v>2524</v>
      </c>
      <c r="M1033" s="124">
        <v>167880</v>
      </c>
      <c r="N1033" s="123"/>
      <c r="O1033" s="123"/>
    </row>
    <row r="1034" spans="1:15" ht="16" x14ac:dyDescent="0.45">
      <c r="A1034" s="123" t="s">
        <v>4707</v>
      </c>
      <c r="B1034" s="123" t="s">
        <v>4707</v>
      </c>
      <c r="C1034" s="123" t="s">
        <v>6646</v>
      </c>
      <c r="D1034" s="123" t="s">
        <v>1357</v>
      </c>
      <c r="E1034" s="123" t="s">
        <v>2524</v>
      </c>
      <c r="F1034" s="123" t="s">
        <v>366</v>
      </c>
      <c r="G1034" s="123" t="s">
        <v>2524</v>
      </c>
      <c r="H1034" s="123" t="s">
        <v>2524</v>
      </c>
      <c r="I1034" s="123" t="s">
        <v>2524</v>
      </c>
      <c r="J1034" s="123" t="s">
        <v>2524</v>
      </c>
      <c r="K1034" s="123" t="s">
        <v>4707</v>
      </c>
      <c r="L1034" s="123" t="s">
        <v>2524</v>
      </c>
      <c r="M1034" s="124">
        <v>3426503</v>
      </c>
      <c r="N1034" s="123"/>
      <c r="O1034" s="123"/>
    </row>
    <row r="1035" spans="1:15" ht="16" x14ac:dyDescent="0.45">
      <c r="A1035" s="123" t="s">
        <v>4708</v>
      </c>
      <c r="B1035" s="123" t="s">
        <v>4708</v>
      </c>
      <c r="C1035" s="123" t="s">
        <v>6647</v>
      </c>
      <c r="D1035" s="123" t="s">
        <v>1357</v>
      </c>
      <c r="E1035" s="123" t="s">
        <v>2524</v>
      </c>
      <c r="F1035" s="123" t="s">
        <v>366</v>
      </c>
      <c r="G1035" s="123" t="s">
        <v>2524</v>
      </c>
      <c r="H1035" s="123" t="s">
        <v>2524</v>
      </c>
      <c r="I1035" s="123" t="s">
        <v>2524</v>
      </c>
      <c r="J1035" s="123" t="s">
        <v>2524</v>
      </c>
      <c r="K1035" s="123" t="s">
        <v>4708</v>
      </c>
      <c r="L1035" s="123" t="s">
        <v>2524</v>
      </c>
      <c r="M1035" s="124">
        <v>3426509</v>
      </c>
      <c r="N1035" s="123"/>
      <c r="O1035" s="123"/>
    </row>
    <row r="1036" spans="1:15" ht="16" x14ac:dyDescent="0.45">
      <c r="A1036" s="123" t="s">
        <v>1195</v>
      </c>
      <c r="B1036" s="123" t="s">
        <v>1195</v>
      </c>
      <c r="C1036" s="123" t="s">
        <v>6648</v>
      </c>
      <c r="D1036" s="123" t="s">
        <v>1357</v>
      </c>
      <c r="E1036" s="123" t="s">
        <v>2524</v>
      </c>
      <c r="F1036" s="123" t="s">
        <v>366</v>
      </c>
      <c r="G1036" s="123" t="s">
        <v>102</v>
      </c>
      <c r="H1036" s="123" t="s">
        <v>2524</v>
      </c>
      <c r="I1036" s="123" t="s">
        <v>2524</v>
      </c>
      <c r="J1036" s="123" t="s">
        <v>2524</v>
      </c>
      <c r="K1036" s="123" t="s">
        <v>1195</v>
      </c>
      <c r="L1036" s="123" t="s">
        <v>2524</v>
      </c>
      <c r="M1036" s="124">
        <v>167884</v>
      </c>
      <c r="N1036" s="123"/>
      <c r="O1036" s="123"/>
    </row>
    <row r="1037" spans="1:15" ht="16" x14ac:dyDescent="0.45">
      <c r="A1037" s="123" t="s">
        <v>4709</v>
      </c>
      <c r="B1037" s="123" t="s">
        <v>4709</v>
      </c>
      <c r="C1037" s="123" t="s">
        <v>6649</v>
      </c>
      <c r="D1037" s="123" t="s">
        <v>1357</v>
      </c>
      <c r="E1037" s="123" t="s">
        <v>2524</v>
      </c>
      <c r="F1037" s="123" t="s">
        <v>366</v>
      </c>
      <c r="G1037" s="123" t="s">
        <v>2524</v>
      </c>
      <c r="H1037" s="123" t="s">
        <v>2524</v>
      </c>
      <c r="I1037" s="123" t="s">
        <v>2524</v>
      </c>
      <c r="J1037" s="123" t="s">
        <v>2524</v>
      </c>
      <c r="K1037" s="123" t="s">
        <v>4709</v>
      </c>
      <c r="L1037" s="123" t="s">
        <v>2524</v>
      </c>
      <c r="M1037" s="124">
        <v>3426366</v>
      </c>
      <c r="N1037" s="123"/>
      <c r="O1037" s="123"/>
    </row>
    <row r="1038" spans="1:15" ht="16" x14ac:dyDescent="0.45">
      <c r="A1038" s="123" t="s">
        <v>1196</v>
      </c>
      <c r="B1038" s="123" t="s">
        <v>1196</v>
      </c>
      <c r="C1038" s="123" t="s">
        <v>6650</v>
      </c>
      <c r="D1038" s="123" t="s">
        <v>1357</v>
      </c>
      <c r="E1038" s="123" t="s">
        <v>2524</v>
      </c>
      <c r="F1038" s="123" t="s">
        <v>366</v>
      </c>
      <c r="G1038" s="123" t="s">
        <v>102</v>
      </c>
      <c r="H1038" s="123" t="s">
        <v>2524</v>
      </c>
      <c r="I1038" s="123" t="s">
        <v>2524</v>
      </c>
      <c r="J1038" s="123" t="s">
        <v>2524</v>
      </c>
      <c r="K1038" s="123" t="s">
        <v>1196</v>
      </c>
      <c r="L1038" s="123" t="s">
        <v>2524</v>
      </c>
      <c r="M1038" s="124">
        <v>167888</v>
      </c>
      <c r="N1038" s="123"/>
      <c r="O1038" s="123"/>
    </row>
    <row r="1039" spans="1:15" ht="16" x14ac:dyDescent="0.45">
      <c r="A1039" s="123" t="s">
        <v>4710</v>
      </c>
      <c r="B1039" s="123" t="s">
        <v>4710</v>
      </c>
      <c r="C1039" s="123" t="s">
        <v>6651</v>
      </c>
      <c r="D1039" s="123" t="s">
        <v>1357</v>
      </c>
      <c r="E1039" s="123" t="s">
        <v>2524</v>
      </c>
      <c r="F1039" s="123" t="s">
        <v>366</v>
      </c>
      <c r="G1039" s="123" t="s">
        <v>2524</v>
      </c>
      <c r="H1039" s="123" t="s">
        <v>2524</v>
      </c>
      <c r="I1039" s="123" t="s">
        <v>2524</v>
      </c>
      <c r="J1039" s="123" t="s">
        <v>2524</v>
      </c>
      <c r="K1039" s="123" t="s">
        <v>4710</v>
      </c>
      <c r="L1039" s="123" t="s">
        <v>2524</v>
      </c>
      <c r="M1039" s="124">
        <v>3426374</v>
      </c>
      <c r="N1039" s="123"/>
      <c r="O1039" s="123"/>
    </row>
    <row r="1040" spans="1:15" ht="16" x14ac:dyDescent="0.45">
      <c r="A1040" s="123" t="s">
        <v>1197</v>
      </c>
      <c r="B1040" s="123" t="s">
        <v>1197</v>
      </c>
      <c r="C1040" s="123" t="s">
        <v>6652</v>
      </c>
      <c r="D1040" s="123" t="s">
        <v>1357</v>
      </c>
      <c r="E1040" s="123" t="s">
        <v>2524</v>
      </c>
      <c r="F1040" s="123" t="s">
        <v>366</v>
      </c>
      <c r="G1040" s="123" t="s">
        <v>102</v>
      </c>
      <c r="H1040" s="123" t="s">
        <v>2524</v>
      </c>
      <c r="I1040" s="123" t="s">
        <v>2524</v>
      </c>
      <c r="J1040" s="123" t="s">
        <v>2524</v>
      </c>
      <c r="K1040" s="123" t="s">
        <v>1197</v>
      </c>
      <c r="L1040" s="123" t="s">
        <v>2524</v>
      </c>
      <c r="M1040" s="124">
        <v>167892</v>
      </c>
      <c r="N1040" s="123"/>
      <c r="O1040" s="123"/>
    </row>
    <row r="1041" spans="1:15" ht="16" x14ac:dyDescent="0.45">
      <c r="A1041" s="123" t="s">
        <v>179</v>
      </c>
      <c r="B1041" s="123" t="s">
        <v>179</v>
      </c>
      <c r="C1041" s="123" t="s">
        <v>6653</v>
      </c>
      <c r="D1041" s="123" t="s">
        <v>185</v>
      </c>
      <c r="E1041" s="123" t="s">
        <v>2524</v>
      </c>
      <c r="F1041" s="123" t="s">
        <v>366</v>
      </c>
      <c r="G1041" s="123" t="s">
        <v>2524</v>
      </c>
      <c r="H1041" s="123" t="s">
        <v>2524</v>
      </c>
      <c r="I1041" s="123" t="s">
        <v>2524</v>
      </c>
      <c r="J1041" s="123" t="s">
        <v>1770</v>
      </c>
      <c r="K1041" s="123" t="s">
        <v>179</v>
      </c>
      <c r="L1041" s="123" t="s">
        <v>2524</v>
      </c>
      <c r="M1041" s="124">
        <v>3100045</v>
      </c>
      <c r="N1041" s="123"/>
      <c r="O1041" s="123"/>
    </row>
    <row r="1042" spans="1:15" ht="16" x14ac:dyDescent="0.45">
      <c r="A1042" s="123" t="s">
        <v>180</v>
      </c>
      <c r="B1042" s="123" t="s">
        <v>180</v>
      </c>
      <c r="C1042" s="123" t="s">
        <v>6654</v>
      </c>
      <c r="D1042" s="123" t="s">
        <v>185</v>
      </c>
      <c r="E1042" s="123" t="s">
        <v>2524</v>
      </c>
      <c r="F1042" s="123" t="s">
        <v>366</v>
      </c>
      <c r="G1042" s="123" t="s">
        <v>2524</v>
      </c>
      <c r="H1042" s="123" t="s">
        <v>2524</v>
      </c>
      <c r="I1042" s="123" t="s">
        <v>2524</v>
      </c>
      <c r="J1042" s="123" t="s">
        <v>1771</v>
      </c>
      <c r="K1042" s="123" t="s">
        <v>180</v>
      </c>
      <c r="L1042" s="123" t="s">
        <v>2524</v>
      </c>
      <c r="M1042" s="124">
        <v>3100050</v>
      </c>
      <c r="N1042" s="123"/>
      <c r="O1042" s="123"/>
    </row>
    <row r="1043" spans="1:15" ht="16" x14ac:dyDescent="0.45">
      <c r="A1043" s="123" t="s">
        <v>181</v>
      </c>
      <c r="B1043" s="123" t="s">
        <v>181</v>
      </c>
      <c r="C1043" s="123" t="s">
        <v>6655</v>
      </c>
      <c r="D1043" s="123" t="s">
        <v>185</v>
      </c>
      <c r="E1043" s="123" t="s">
        <v>2524</v>
      </c>
      <c r="F1043" s="123" t="s">
        <v>366</v>
      </c>
      <c r="G1043" s="123" t="s">
        <v>2524</v>
      </c>
      <c r="H1043" s="123" t="s">
        <v>2524</v>
      </c>
      <c r="I1043" s="123" t="s">
        <v>2524</v>
      </c>
      <c r="J1043" s="123" t="s">
        <v>1772</v>
      </c>
      <c r="K1043" s="123" t="s">
        <v>181</v>
      </c>
      <c r="L1043" s="123" t="s">
        <v>2524</v>
      </c>
      <c r="M1043" s="124">
        <v>3100055</v>
      </c>
      <c r="N1043" s="123"/>
      <c r="O1043" s="123"/>
    </row>
    <row r="1044" spans="1:15" ht="16" x14ac:dyDescent="0.45">
      <c r="A1044" s="123" t="s">
        <v>4711</v>
      </c>
      <c r="B1044" s="123" t="s">
        <v>4711</v>
      </c>
      <c r="C1044" s="123" t="s">
        <v>6656</v>
      </c>
      <c r="D1044" s="123" t="s">
        <v>1357</v>
      </c>
      <c r="E1044" s="123" t="s">
        <v>2524</v>
      </c>
      <c r="F1044" s="123" t="s">
        <v>366</v>
      </c>
      <c r="G1044" s="123" t="s">
        <v>2524</v>
      </c>
      <c r="H1044" s="123" t="s">
        <v>2524</v>
      </c>
      <c r="I1044" s="123" t="s">
        <v>2524</v>
      </c>
      <c r="J1044" s="123" t="s">
        <v>2524</v>
      </c>
      <c r="K1044" s="123" t="s">
        <v>4711</v>
      </c>
      <c r="L1044" s="123" t="s">
        <v>2524</v>
      </c>
      <c r="M1044" s="124">
        <v>3426380</v>
      </c>
      <c r="N1044" s="123"/>
      <c r="O1044" s="123"/>
    </row>
    <row r="1045" spans="1:15" ht="16" x14ac:dyDescent="0.45">
      <c r="A1045" s="123" t="s">
        <v>1198</v>
      </c>
      <c r="B1045" s="123" t="s">
        <v>1198</v>
      </c>
      <c r="C1045" s="123" t="s">
        <v>6657</v>
      </c>
      <c r="D1045" s="123" t="s">
        <v>1357</v>
      </c>
      <c r="E1045" s="123" t="s">
        <v>2524</v>
      </c>
      <c r="F1045" s="123" t="s">
        <v>366</v>
      </c>
      <c r="G1045" s="123" t="s">
        <v>102</v>
      </c>
      <c r="H1045" s="123" t="s">
        <v>2524</v>
      </c>
      <c r="I1045" s="123" t="s">
        <v>2524</v>
      </c>
      <c r="J1045" s="123" t="s">
        <v>2524</v>
      </c>
      <c r="K1045" s="123" t="s">
        <v>1198</v>
      </c>
      <c r="L1045" s="123" t="s">
        <v>2524</v>
      </c>
      <c r="M1045" s="124">
        <v>167896</v>
      </c>
      <c r="N1045" s="123"/>
      <c r="O1045" s="123"/>
    </row>
    <row r="1046" spans="1:15" ht="16" x14ac:dyDescent="0.45">
      <c r="A1046" s="123" t="s">
        <v>1199</v>
      </c>
      <c r="B1046" s="123" t="s">
        <v>1199</v>
      </c>
      <c r="C1046" s="123" t="s">
        <v>6658</v>
      </c>
      <c r="D1046" s="123" t="s">
        <v>1357</v>
      </c>
      <c r="E1046" s="123" t="s">
        <v>2524</v>
      </c>
      <c r="F1046" s="123" t="s">
        <v>366</v>
      </c>
      <c r="G1046" s="123" t="s">
        <v>102</v>
      </c>
      <c r="H1046" s="123" t="s">
        <v>2524</v>
      </c>
      <c r="I1046" s="123" t="s">
        <v>2524</v>
      </c>
      <c r="J1046" s="123" t="s">
        <v>2524</v>
      </c>
      <c r="K1046" s="123" t="s">
        <v>1199</v>
      </c>
      <c r="L1046" s="123" t="s">
        <v>2524</v>
      </c>
      <c r="M1046" s="124">
        <v>167900</v>
      </c>
      <c r="N1046" s="123"/>
      <c r="O1046" s="123"/>
    </row>
    <row r="1047" spans="1:15" ht="16" x14ac:dyDescent="0.45">
      <c r="A1047" s="123" t="s">
        <v>4712</v>
      </c>
      <c r="B1047" s="123" t="s">
        <v>4712</v>
      </c>
      <c r="C1047" s="123" t="s">
        <v>6659</v>
      </c>
      <c r="D1047" s="123" t="s">
        <v>1357</v>
      </c>
      <c r="E1047" s="123" t="s">
        <v>2524</v>
      </c>
      <c r="F1047" s="123" t="s">
        <v>366</v>
      </c>
      <c r="G1047" s="123" t="s">
        <v>2524</v>
      </c>
      <c r="H1047" s="123" t="s">
        <v>2524</v>
      </c>
      <c r="I1047" s="123" t="s">
        <v>2524</v>
      </c>
      <c r="J1047" s="123" t="s">
        <v>2524</v>
      </c>
      <c r="K1047" s="123" t="s">
        <v>4712</v>
      </c>
      <c r="L1047" s="123" t="s">
        <v>2524</v>
      </c>
      <c r="M1047" s="124">
        <v>3426514</v>
      </c>
      <c r="N1047" s="123"/>
      <c r="O1047" s="123"/>
    </row>
    <row r="1048" spans="1:15" ht="16" x14ac:dyDescent="0.45">
      <c r="A1048" s="123" t="s">
        <v>4713</v>
      </c>
      <c r="B1048" s="123" t="s">
        <v>4713</v>
      </c>
      <c r="C1048" s="123" t="s">
        <v>6660</v>
      </c>
      <c r="D1048" s="123" t="s">
        <v>185</v>
      </c>
      <c r="E1048" s="123" t="s">
        <v>2524</v>
      </c>
      <c r="F1048" s="123" t="s">
        <v>2798</v>
      </c>
      <c r="G1048" s="123" t="s">
        <v>5449</v>
      </c>
      <c r="H1048" s="123" t="s">
        <v>2524</v>
      </c>
      <c r="I1048" s="123" t="s">
        <v>2524</v>
      </c>
      <c r="J1048" s="123" t="s">
        <v>2524</v>
      </c>
      <c r="K1048" s="123" t="s">
        <v>6661</v>
      </c>
      <c r="L1048" s="123" t="s">
        <v>2524</v>
      </c>
      <c r="M1048" s="124">
        <v>280344</v>
      </c>
      <c r="N1048" s="123"/>
      <c r="O1048" s="123"/>
    </row>
    <row r="1049" spans="1:15" ht="16" x14ac:dyDescent="0.45">
      <c r="A1049" s="123" t="s">
        <v>4714</v>
      </c>
      <c r="B1049" s="123" t="s">
        <v>6662</v>
      </c>
      <c r="C1049" s="123" t="s">
        <v>6663</v>
      </c>
      <c r="D1049" s="123" t="s">
        <v>185</v>
      </c>
      <c r="E1049" s="123" t="s">
        <v>2524</v>
      </c>
      <c r="F1049" s="123" t="s">
        <v>366</v>
      </c>
      <c r="G1049" s="123" t="s">
        <v>5449</v>
      </c>
      <c r="H1049" s="123" t="s">
        <v>2524</v>
      </c>
      <c r="I1049" s="123" t="s">
        <v>2524</v>
      </c>
      <c r="J1049" s="123" t="s">
        <v>2524</v>
      </c>
      <c r="K1049" s="123" t="s">
        <v>6664</v>
      </c>
      <c r="L1049" s="123" t="s">
        <v>2524</v>
      </c>
      <c r="M1049" s="124">
        <v>280348</v>
      </c>
      <c r="N1049" s="123"/>
      <c r="O1049" s="123"/>
    </row>
    <row r="1050" spans="1:15" ht="16" x14ac:dyDescent="0.45">
      <c r="A1050" s="123" t="s">
        <v>4715</v>
      </c>
      <c r="B1050" s="123" t="s">
        <v>4715</v>
      </c>
      <c r="C1050" s="123" t="s">
        <v>4715</v>
      </c>
      <c r="D1050" s="123" t="s">
        <v>1357</v>
      </c>
      <c r="E1050" s="123" t="s">
        <v>2524</v>
      </c>
      <c r="F1050" s="123" t="s">
        <v>366</v>
      </c>
      <c r="G1050" s="123" t="s">
        <v>2524</v>
      </c>
      <c r="H1050" s="123" t="s">
        <v>2524</v>
      </c>
      <c r="I1050" s="123" t="s">
        <v>2524</v>
      </c>
      <c r="J1050" s="123" t="s">
        <v>2524</v>
      </c>
      <c r="K1050" s="123" t="s">
        <v>4715</v>
      </c>
      <c r="L1050" s="123" t="s">
        <v>2524</v>
      </c>
      <c r="M1050" s="124">
        <v>1140602</v>
      </c>
      <c r="N1050" s="123"/>
      <c r="O1050" s="123"/>
    </row>
    <row r="1051" spans="1:15" ht="16" x14ac:dyDescent="0.45">
      <c r="A1051" s="123" t="s">
        <v>4716</v>
      </c>
      <c r="B1051" s="123" t="s">
        <v>4716</v>
      </c>
      <c r="C1051" s="123" t="s">
        <v>4716</v>
      </c>
      <c r="D1051" s="123" t="s">
        <v>1357</v>
      </c>
      <c r="E1051" s="123" t="s">
        <v>2524</v>
      </c>
      <c r="F1051" s="123" t="s">
        <v>366</v>
      </c>
      <c r="G1051" s="123" t="s">
        <v>2524</v>
      </c>
      <c r="H1051" s="123" t="s">
        <v>2524</v>
      </c>
      <c r="I1051" s="123" t="s">
        <v>2524</v>
      </c>
      <c r="J1051" s="123" t="s">
        <v>2524</v>
      </c>
      <c r="K1051" s="123" t="s">
        <v>4716</v>
      </c>
      <c r="L1051" s="123" t="s">
        <v>2524</v>
      </c>
      <c r="M1051" s="124">
        <v>1140688</v>
      </c>
      <c r="N1051" s="123"/>
      <c r="O1051" s="123"/>
    </row>
    <row r="1052" spans="1:15" ht="16" x14ac:dyDescent="0.45">
      <c r="A1052" s="123" t="s">
        <v>8204</v>
      </c>
      <c r="B1052" s="123" t="s">
        <v>8360</v>
      </c>
      <c r="C1052" s="123" t="s">
        <v>8361</v>
      </c>
      <c r="D1052" s="123" t="s">
        <v>1357</v>
      </c>
      <c r="E1052" s="123"/>
      <c r="F1052" s="123" t="s">
        <v>366</v>
      </c>
      <c r="G1052" s="123" t="s">
        <v>102</v>
      </c>
      <c r="H1052" s="123" t="s">
        <v>2524</v>
      </c>
      <c r="I1052" s="123" t="s">
        <v>2524</v>
      </c>
      <c r="J1052" s="123" t="s">
        <v>8211</v>
      </c>
      <c r="K1052" s="123" t="s">
        <v>8204</v>
      </c>
      <c r="L1052" s="123" t="s">
        <v>2524</v>
      </c>
      <c r="M1052" s="124">
        <v>7356718</v>
      </c>
      <c r="N1052" s="123"/>
      <c r="O1052" s="123"/>
    </row>
    <row r="1053" spans="1:15" ht="16" x14ac:dyDescent="0.45">
      <c r="A1053" s="123" t="s">
        <v>8205</v>
      </c>
      <c r="B1053" s="123" t="s">
        <v>8362</v>
      </c>
      <c r="C1053" s="123" t="s">
        <v>8363</v>
      </c>
      <c r="D1053" s="123" t="s">
        <v>1357</v>
      </c>
      <c r="E1053" s="123"/>
      <c r="F1053" s="123" t="s">
        <v>366</v>
      </c>
      <c r="G1053" s="123" t="s">
        <v>102</v>
      </c>
      <c r="H1053" s="123" t="s">
        <v>2524</v>
      </c>
      <c r="I1053" s="123" t="s">
        <v>2524</v>
      </c>
      <c r="J1053" s="123" t="s">
        <v>8212</v>
      </c>
      <c r="K1053" s="123" t="s">
        <v>8205</v>
      </c>
      <c r="L1053" s="123" t="s">
        <v>2524</v>
      </c>
      <c r="M1053" s="124">
        <v>7356709</v>
      </c>
      <c r="N1053" s="123"/>
      <c r="O1053" s="123"/>
    </row>
    <row r="1054" spans="1:15" ht="16" x14ac:dyDescent="0.45">
      <c r="A1054" s="123" t="s">
        <v>23</v>
      </c>
      <c r="B1054" s="123" t="s">
        <v>6665</v>
      </c>
      <c r="C1054" s="123" t="s">
        <v>334</v>
      </c>
      <c r="D1054" s="123" t="s">
        <v>185</v>
      </c>
      <c r="E1054" s="123" t="s">
        <v>2524</v>
      </c>
      <c r="F1054" s="123" t="s">
        <v>366</v>
      </c>
      <c r="G1054" s="123" t="s">
        <v>102</v>
      </c>
      <c r="H1054" s="123" t="s">
        <v>8852</v>
      </c>
      <c r="I1054" s="123" t="s">
        <v>8852</v>
      </c>
      <c r="J1054" s="123" t="s">
        <v>1699</v>
      </c>
      <c r="K1054" s="123" t="s">
        <v>23</v>
      </c>
      <c r="L1054" s="123" t="s">
        <v>2524</v>
      </c>
      <c r="M1054" s="124">
        <v>425</v>
      </c>
      <c r="N1054" s="123"/>
      <c r="O1054" s="123"/>
    </row>
    <row r="1055" spans="1:15" ht="16" x14ac:dyDescent="0.45">
      <c r="A1055" s="123" t="s">
        <v>247</v>
      </c>
      <c r="B1055" s="123" t="s">
        <v>247</v>
      </c>
      <c r="C1055" s="123" t="s">
        <v>6666</v>
      </c>
      <c r="D1055" s="123" t="s">
        <v>185</v>
      </c>
      <c r="E1055" s="123" t="s">
        <v>2524</v>
      </c>
      <c r="F1055" s="123" t="s">
        <v>366</v>
      </c>
      <c r="G1055" s="123" t="s">
        <v>2524</v>
      </c>
      <c r="H1055" s="123" t="s">
        <v>2524</v>
      </c>
      <c r="I1055" s="123" t="s">
        <v>2524</v>
      </c>
      <c r="J1055" s="123" t="s">
        <v>1703</v>
      </c>
      <c r="K1055" s="123" t="s">
        <v>247</v>
      </c>
      <c r="L1055" s="123" t="s">
        <v>2524</v>
      </c>
      <c r="M1055" s="124">
        <v>3099715</v>
      </c>
      <c r="N1055" s="123"/>
      <c r="O1055" s="123"/>
    </row>
    <row r="1056" spans="1:15" ht="16" x14ac:dyDescent="0.45">
      <c r="A1056" s="123" t="s">
        <v>1322</v>
      </c>
      <c r="B1056" s="123" t="s">
        <v>1322</v>
      </c>
      <c r="C1056" s="123" t="s">
        <v>6667</v>
      </c>
      <c r="D1056" s="123" t="s">
        <v>1357</v>
      </c>
      <c r="E1056" s="123" t="s">
        <v>2524</v>
      </c>
      <c r="F1056" s="123" t="s">
        <v>366</v>
      </c>
      <c r="G1056" s="123" t="s">
        <v>2524</v>
      </c>
      <c r="H1056" s="123" t="s">
        <v>2524</v>
      </c>
      <c r="I1056" s="123" t="s">
        <v>2524</v>
      </c>
      <c r="J1056" s="123" t="s">
        <v>1709</v>
      </c>
      <c r="K1056" s="123" t="s">
        <v>1322</v>
      </c>
      <c r="L1056" s="123" t="s">
        <v>2524</v>
      </c>
      <c r="M1056" s="124">
        <v>3134774</v>
      </c>
      <c r="N1056" s="123"/>
      <c r="O1056" s="123"/>
    </row>
    <row r="1057" spans="1:15" ht="16" x14ac:dyDescent="0.45">
      <c r="A1057" s="123" t="s">
        <v>1324</v>
      </c>
      <c r="B1057" s="123" t="s">
        <v>1324</v>
      </c>
      <c r="C1057" s="123" t="s">
        <v>8577</v>
      </c>
      <c r="D1057" s="123" t="s">
        <v>1357</v>
      </c>
      <c r="E1057" s="123" t="s">
        <v>2524</v>
      </c>
      <c r="F1057" s="123" t="s">
        <v>366</v>
      </c>
      <c r="G1057" s="123" t="s">
        <v>2524</v>
      </c>
      <c r="H1057" s="123" t="s">
        <v>8852</v>
      </c>
      <c r="I1057" s="123" t="s">
        <v>8852</v>
      </c>
      <c r="J1057" s="123" t="s">
        <v>1710</v>
      </c>
      <c r="K1057" s="123" t="s">
        <v>1324</v>
      </c>
      <c r="L1057" s="123" t="s">
        <v>2524</v>
      </c>
      <c r="M1057" s="124">
        <v>3134809</v>
      </c>
      <c r="N1057" s="123"/>
      <c r="O1057" s="123"/>
    </row>
    <row r="1058" spans="1:15" ht="16" x14ac:dyDescent="0.45">
      <c r="A1058" s="123" t="s">
        <v>24</v>
      </c>
      <c r="B1058" s="123" t="s">
        <v>6668</v>
      </c>
      <c r="C1058" s="123" t="s">
        <v>335</v>
      </c>
      <c r="D1058" s="123" t="s">
        <v>185</v>
      </c>
      <c r="E1058" s="123" t="s">
        <v>2524</v>
      </c>
      <c r="F1058" s="123" t="s">
        <v>366</v>
      </c>
      <c r="G1058" s="123" t="s">
        <v>102</v>
      </c>
      <c r="H1058" s="123" t="s">
        <v>8852</v>
      </c>
      <c r="I1058" s="123" t="s">
        <v>8852</v>
      </c>
      <c r="J1058" s="123" t="s">
        <v>1700</v>
      </c>
      <c r="K1058" s="123" t="s">
        <v>24</v>
      </c>
      <c r="L1058" s="123" t="s">
        <v>2524</v>
      </c>
      <c r="M1058" s="124">
        <v>428</v>
      </c>
      <c r="N1058" s="123"/>
      <c r="O1058" s="123"/>
    </row>
    <row r="1059" spans="1:15" ht="16" x14ac:dyDescent="0.45">
      <c r="A1059" s="123" t="s">
        <v>248</v>
      </c>
      <c r="B1059" s="123" t="s">
        <v>248</v>
      </c>
      <c r="C1059" s="123" t="s">
        <v>6669</v>
      </c>
      <c r="D1059" s="123" t="s">
        <v>185</v>
      </c>
      <c r="E1059" s="123" t="s">
        <v>2524</v>
      </c>
      <c r="F1059" s="123" t="s">
        <v>366</v>
      </c>
      <c r="G1059" s="123" t="s">
        <v>2524</v>
      </c>
      <c r="H1059" s="123" t="s">
        <v>2524</v>
      </c>
      <c r="I1059" s="123" t="s">
        <v>2524</v>
      </c>
      <c r="J1059" s="123" t="s">
        <v>1704</v>
      </c>
      <c r="K1059" s="123" t="s">
        <v>248</v>
      </c>
      <c r="L1059" s="123" t="s">
        <v>2524</v>
      </c>
      <c r="M1059" s="124">
        <v>3099724</v>
      </c>
      <c r="N1059" s="123"/>
      <c r="O1059" s="123"/>
    </row>
    <row r="1060" spans="1:15" ht="16" x14ac:dyDescent="0.45">
      <c r="A1060" s="123" t="s">
        <v>1323</v>
      </c>
      <c r="B1060" s="123" t="s">
        <v>1323</v>
      </c>
      <c r="C1060" s="123" t="s">
        <v>6670</v>
      </c>
      <c r="D1060" s="123" t="s">
        <v>1357</v>
      </c>
      <c r="E1060" s="123" t="s">
        <v>2524</v>
      </c>
      <c r="F1060" s="123" t="s">
        <v>366</v>
      </c>
      <c r="G1060" s="123" t="s">
        <v>2524</v>
      </c>
      <c r="H1060" s="123" t="s">
        <v>2524</v>
      </c>
      <c r="I1060" s="123" t="s">
        <v>2524</v>
      </c>
      <c r="J1060" s="123" t="s">
        <v>1710</v>
      </c>
      <c r="K1060" s="123" t="s">
        <v>1323</v>
      </c>
      <c r="L1060" s="123" t="s">
        <v>2524</v>
      </c>
      <c r="M1060" s="124">
        <v>3134779</v>
      </c>
      <c r="N1060" s="123"/>
      <c r="O1060" s="123"/>
    </row>
    <row r="1061" spans="1:15" ht="16" x14ac:dyDescent="0.45">
      <c r="A1061" s="123" t="s">
        <v>1325</v>
      </c>
      <c r="B1061" s="123" t="s">
        <v>1325</v>
      </c>
      <c r="C1061" s="123" t="s">
        <v>8578</v>
      </c>
      <c r="D1061" s="123" t="s">
        <v>1357</v>
      </c>
      <c r="E1061" s="123" t="s">
        <v>2524</v>
      </c>
      <c r="F1061" s="123" t="s">
        <v>366</v>
      </c>
      <c r="G1061" s="123" t="s">
        <v>2524</v>
      </c>
      <c r="H1061" s="123" t="s">
        <v>8852</v>
      </c>
      <c r="I1061" s="123" t="s">
        <v>8852</v>
      </c>
      <c r="J1061" s="123" t="s">
        <v>1711</v>
      </c>
      <c r="K1061" s="123" t="s">
        <v>1325</v>
      </c>
      <c r="L1061" s="123" t="s">
        <v>2524</v>
      </c>
      <c r="M1061" s="124">
        <v>3134818</v>
      </c>
      <c r="N1061" s="123"/>
      <c r="O1061" s="123"/>
    </row>
    <row r="1062" spans="1:15" ht="16" x14ac:dyDescent="0.45">
      <c r="A1062" s="123" t="s">
        <v>107</v>
      </c>
      <c r="B1062" s="123" t="s">
        <v>107</v>
      </c>
      <c r="C1062" s="123" t="s">
        <v>6671</v>
      </c>
      <c r="D1062" s="123" t="s">
        <v>1357</v>
      </c>
      <c r="E1062" s="123" t="s">
        <v>2524</v>
      </c>
      <c r="F1062" s="123" t="s">
        <v>366</v>
      </c>
      <c r="G1062" s="123" t="s">
        <v>2524</v>
      </c>
      <c r="H1062" s="123" t="s">
        <v>2524</v>
      </c>
      <c r="I1062" s="123" t="s">
        <v>2524</v>
      </c>
      <c r="J1062" s="123" t="s">
        <v>2524</v>
      </c>
      <c r="K1062" s="123" t="s">
        <v>107</v>
      </c>
      <c r="L1062" s="123" t="s">
        <v>2524</v>
      </c>
      <c r="M1062" s="124">
        <v>157013</v>
      </c>
      <c r="N1062" s="123"/>
      <c r="O1062" s="123"/>
    </row>
    <row r="1063" spans="1:15" ht="16" x14ac:dyDescent="0.45">
      <c r="A1063" s="123" t="s">
        <v>1253</v>
      </c>
      <c r="B1063" s="123" t="s">
        <v>6672</v>
      </c>
      <c r="C1063" s="123" t="s">
        <v>6672</v>
      </c>
      <c r="D1063" s="123" t="s">
        <v>185</v>
      </c>
      <c r="E1063" s="123" t="s">
        <v>2524</v>
      </c>
      <c r="F1063" s="123" t="s">
        <v>366</v>
      </c>
      <c r="G1063" s="123" t="s">
        <v>2524</v>
      </c>
      <c r="H1063" s="123" t="s">
        <v>2524</v>
      </c>
      <c r="I1063" s="123" t="s">
        <v>2524</v>
      </c>
      <c r="J1063" s="123" t="s">
        <v>2040</v>
      </c>
      <c r="K1063" s="123" t="s">
        <v>1253</v>
      </c>
      <c r="L1063" s="123" t="s">
        <v>2524</v>
      </c>
      <c r="M1063" s="124">
        <v>3101600</v>
      </c>
      <c r="N1063" s="123"/>
      <c r="O1063" s="123"/>
    </row>
    <row r="1064" spans="1:15" ht="16" x14ac:dyDescent="0.45">
      <c r="A1064" s="123" t="s">
        <v>8701</v>
      </c>
      <c r="B1064" s="123" t="s">
        <v>8762</v>
      </c>
      <c r="C1064" s="123" t="s">
        <v>330</v>
      </c>
      <c r="D1064" s="123" t="s">
        <v>185</v>
      </c>
      <c r="E1064" s="123" t="s">
        <v>2524</v>
      </c>
      <c r="F1064" s="123" t="s">
        <v>2798</v>
      </c>
      <c r="G1064" s="123" t="s">
        <v>102</v>
      </c>
      <c r="H1064" s="123" t="s">
        <v>8852</v>
      </c>
      <c r="I1064" s="123" t="s">
        <v>8852</v>
      </c>
      <c r="J1064" s="123" t="s">
        <v>8821</v>
      </c>
      <c r="K1064" s="123" t="s">
        <v>8701</v>
      </c>
      <c r="L1064" s="123" t="s">
        <v>2524</v>
      </c>
      <c r="M1064" s="124">
        <v>8823075</v>
      </c>
      <c r="N1064" s="123"/>
      <c r="O1064" s="123"/>
    </row>
    <row r="1065" spans="1:15" ht="16" x14ac:dyDescent="0.45">
      <c r="A1065" s="123" t="s">
        <v>190</v>
      </c>
      <c r="B1065" s="123" t="s">
        <v>6673</v>
      </c>
      <c r="C1065" s="123" t="s">
        <v>1362</v>
      </c>
      <c r="D1065" s="123" t="s">
        <v>185</v>
      </c>
      <c r="E1065" s="123" t="s">
        <v>2524</v>
      </c>
      <c r="F1065" s="123" t="s">
        <v>366</v>
      </c>
      <c r="G1065" s="123" t="s">
        <v>2524</v>
      </c>
      <c r="H1065" s="123" t="s">
        <v>8852</v>
      </c>
      <c r="I1065" s="123" t="s">
        <v>8852</v>
      </c>
      <c r="J1065" s="123" t="s">
        <v>1648</v>
      </c>
      <c r="K1065" s="123" t="s">
        <v>190</v>
      </c>
      <c r="L1065" s="123" t="s">
        <v>2524</v>
      </c>
      <c r="M1065" s="124">
        <v>3099503</v>
      </c>
      <c r="N1065" s="123"/>
      <c r="O1065" s="123"/>
    </row>
    <row r="1066" spans="1:15" ht="16" x14ac:dyDescent="0.45">
      <c r="A1066" s="123" t="s">
        <v>1397</v>
      </c>
      <c r="B1066" s="123" t="s">
        <v>6674</v>
      </c>
      <c r="C1066" s="123" t="s">
        <v>1362</v>
      </c>
      <c r="D1066" s="123" t="s">
        <v>185</v>
      </c>
      <c r="E1066" s="123" t="s">
        <v>2524</v>
      </c>
      <c r="F1066" s="123" t="s">
        <v>2798</v>
      </c>
      <c r="G1066" s="123" t="s">
        <v>2524</v>
      </c>
      <c r="H1066" s="123" t="s">
        <v>8852</v>
      </c>
      <c r="I1066" s="123" t="s">
        <v>8852</v>
      </c>
      <c r="J1066" s="123" t="s">
        <v>1701</v>
      </c>
      <c r="K1066" s="123" t="s">
        <v>1397</v>
      </c>
      <c r="L1066" s="123" t="s">
        <v>2524</v>
      </c>
      <c r="M1066" s="124">
        <v>3183106</v>
      </c>
      <c r="N1066" s="123"/>
      <c r="O1066" s="123"/>
    </row>
    <row r="1067" spans="1:15" ht="16" x14ac:dyDescent="0.45">
      <c r="A1067" s="123" t="s">
        <v>1254</v>
      </c>
      <c r="B1067" s="123" t="s">
        <v>6675</v>
      </c>
      <c r="C1067" s="123" t="s">
        <v>6675</v>
      </c>
      <c r="D1067" s="123" t="s">
        <v>185</v>
      </c>
      <c r="E1067" s="123" t="s">
        <v>2524</v>
      </c>
      <c r="F1067" s="123" t="s">
        <v>366</v>
      </c>
      <c r="G1067" s="123" t="s">
        <v>2524</v>
      </c>
      <c r="H1067" s="123" t="s">
        <v>2524</v>
      </c>
      <c r="I1067" s="123" t="s">
        <v>2524</v>
      </c>
      <c r="J1067" s="123" t="s">
        <v>2041</v>
      </c>
      <c r="K1067" s="123" t="s">
        <v>1254</v>
      </c>
      <c r="L1067" s="123" t="s">
        <v>2524</v>
      </c>
      <c r="M1067" s="124">
        <v>3101607</v>
      </c>
      <c r="N1067" s="123"/>
      <c r="O1067" s="123"/>
    </row>
    <row r="1068" spans="1:15" ht="16" x14ac:dyDescent="0.45">
      <c r="A1068" s="123" t="s">
        <v>8702</v>
      </c>
      <c r="B1068" s="123" t="s">
        <v>8763</v>
      </c>
      <c r="C1068" s="123" t="s">
        <v>331</v>
      </c>
      <c r="D1068" s="123" t="s">
        <v>185</v>
      </c>
      <c r="E1068" s="123" t="s">
        <v>2524</v>
      </c>
      <c r="F1068" s="123" t="s">
        <v>2798</v>
      </c>
      <c r="G1068" s="123" t="s">
        <v>102</v>
      </c>
      <c r="H1068" s="123" t="s">
        <v>8852</v>
      </c>
      <c r="I1068" s="123" t="s">
        <v>8852</v>
      </c>
      <c r="J1068" s="123" t="s">
        <v>8822</v>
      </c>
      <c r="K1068" s="123" t="s">
        <v>8702</v>
      </c>
      <c r="L1068" s="123" t="s">
        <v>2524</v>
      </c>
      <c r="M1068" s="124">
        <v>8823084</v>
      </c>
      <c r="N1068" s="123"/>
      <c r="O1068" s="123"/>
    </row>
    <row r="1069" spans="1:15" ht="16" x14ac:dyDescent="0.45">
      <c r="A1069" s="123" t="s">
        <v>191</v>
      </c>
      <c r="B1069" s="123" t="s">
        <v>6676</v>
      </c>
      <c r="C1069" s="123" t="s">
        <v>1363</v>
      </c>
      <c r="D1069" s="123" t="s">
        <v>185</v>
      </c>
      <c r="E1069" s="123" t="s">
        <v>2524</v>
      </c>
      <c r="F1069" s="123" t="s">
        <v>366</v>
      </c>
      <c r="G1069" s="123" t="s">
        <v>2524</v>
      </c>
      <c r="H1069" s="123" t="s">
        <v>8852</v>
      </c>
      <c r="I1069" s="123" t="s">
        <v>8852</v>
      </c>
      <c r="J1069" s="123" t="s">
        <v>1649</v>
      </c>
      <c r="K1069" s="123" t="s">
        <v>191</v>
      </c>
      <c r="L1069" s="123" t="s">
        <v>2524</v>
      </c>
      <c r="M1069" s="124">
        <v>3099510</v>
      </c>
      <c r="N1069" s="123"/>
      <c r="O1069" s="123"/>
    </row>
    <row r="1070" spans="1:15" ht="16" x14ac:dyDescent="0.45">
      <c r="A1070" s="123" t="s">
        <v>1398</v>
      </c>
      <c r="B1070" s="123" t="s">
        <v>6677</v>
      </c>
      <c r="C1070" s="123" t="s">
        <v>1363</v>
      </c>
      <c r="D1070" s="123" t="s">
        <v>185</v>
      </c>
      <c r="E1070" s="123" t="s">
        <v>2524</v>
      </c>
      <c r="F1070" s="123" t="s">
        <v>2798</v>
      </c>
      <c r="G1070" s="123" t="s">
        <v>2524</v>
      </c>
      <c r="H1070" s="123" t="s">
        <v>8852</v>
      </c>
      <c r="I1070" s="123" t="s">
        <v>8852</v>
      </c>
      <c r="J1070" s="123" t="s">
        <v>1702</v>
      </c>
      <c r="K1070" s="123" t="s">
        <v>1398</v>
      </c>
      <c r="L1070" s="123" t="s">
        <v>2524</v>
      </c>
      <c r="M1070" s="124">
        <v>3183112</v>
      </c>
      <c r="N1070" s="123"/>
      <c r="O1070" s="123"/>
    </row>
    <row r="1071" spans="1:15" ht="16" x14ac:dyDescent="0.45">
      <c r="A1071" s="123" t="s">
        <v>1404</v>
      </c>
      <c r="B1071" s="123" t="s">
        <v>1404</v>
      </c>
      <c r="C1071" s="123" t="s">
        <v>1411</v>
      </c>
      <c r="D1071" s="123" t="s">
        <v>1357</v>
      </c>
      <c r="E1071" s="123" t="s">
        <v>2524</v>
      </c>
      <c r="F1071" s="123" t="s">
        <v>366</v>
      </c>
      <c r="G1071" s="123" t="s">
        <v>2524</v>
      </c>
      <c r="H1071" s="123" t="s">
        <v>8852</v>
      </c>
      <c r="I1071" s="123" t="s">
        <v>8852</v>
      </c>
      <c r="J1071" s="123" t="s">
        <v>1650</v>
      </c>
      <c r="K1071" s="123" t="s">
        <v>1404</v>
      </c>
      <c r="L1071" s="123" t="s">
        <v>2524</v>
      </c>
      <c r="M1071" s="124">
        <v>3137961</v>
      </c>
      <c r="N1071" s="123"/>
      <c r="O1071" s="123"/>
    </row>
    <row r="1072" spans="1:15" ht="16" x14ac:dyDescent="0.45">
      <c r="A1072" s="123" t="s">
        <v>13</v>
      </c>
      <c r="B1072" s="123" t="s">
        <v>6678</v>
      </c>
      <c r="C1072" s="123" t="s">
        <v>330</v>
      </c>
      <c r="D1072" s="123" t="s">
        <v>185</v>
      </c>
      <c r="E1072" s="123" t="s">
        <v>2524</v>
      </c>
      <c r="F1072" s="123" t="s">
        <v>2798</v>
      </c>
      <c r="G1072" s="123" t="s">
        <v>102</v>
      </c>
      <c r="H1072" s="123" t="s">
        <v>8852</v>
      </c>
      <c r="I1072" s="123" t="s">
        <v>8852</v>
      </c>
      <c r="J1072" s="123" t="s">
        <v>1646</v>
      </c>
      <c r="K1072" s="123" t="s">
        <v>13</v>
      </c>
      <c r="L1072" s="123" t="s">
        <v>2524</v>
      </c>
      <c r="M1072" s="124">
        <v>151</v>
      </c>
      <c r="N1072" s="123"/>
      <c r="O1072" s="123"/>
    </row>
    <row r="1073" spans="1:15" ht="16" x14ac:dyDescent="0.45">
      <c r="A1073" s="123" t="s">
        <v>4717</v>
      </c>
      <c r="B1073" s="123" t="s">
        <v>6679</v>
      </c>
      <c r="C1073" s="123" t="s">
        <v>6680</v>
      </c>
      <c r="D1073" s="123" t="s">
        <v>1357</v>
      </c>
      <c r="E1073" s="123" t="s">
        <v>2524</v>
      </c>
      <c r="F1073" s="123" t="s">
        <v>366</v>
      </c>
      <c r="G1073" s="123" t="s">
        <v>102</v>
      </c>
      <c r="H1073" s="123" t="s">
        <v>2524</v>
      </c>
      <c r="I1073" s="123" t="s">
        <v>2524</v>
      </c>
      <c r="J1073" s="123" t="s">
        <v>2524</v>
      </c>
      <c r="K1073" s="123" t="s">
        <v>4717</v>
      </c>
      <c r="L1073" s="123" t="s">
        <v>2524</v>
      </c>
      <c r="M1073" s="124">
        <v>1512225</v>
      </c>
      <c r="N1073" s="123"/>
      <c r="O1073" s="123"/>
    </row>
    <row r="1074" spans="1:15" ht="16" x14ac:dyDescent="0.45">
      <c r="A1074" s="123" t="s">
        <v>4718</v>
      </c>
      <c r="B1074" s="123" t="s">
        <v>6681</v>
      </c>
      <c r="C1074" s="123" t="s">
        <v>6682</v>
      </c>
      <c r="D1074" s="123" t="s">
        <v>1357</v>
      </c>
      <c r="E1074" s="123" t="s">
        <v>2524</v>
      </c>
      <c r="F1074" s="123" t="s">
        <v>366</v>
      </c>
      <c r="G1074" s="123" t="s">
        <v>102</v>
      </c>
      <c r="H1074" s="123" t="s">
        <v>2524</v>
      </c>
      <c r="I1074" s="123" t="s">
        <v>2524</v>
      </c>
      <c r="J1074" s="123" t="s">
        <v>2524</v>
      </c>
      <c r="K1074" s="123" t="s">
        <v>4718</v>
      </c>
      <c r="L1074" s="123" t="s">
        <v>2524</v>
      </c>
      <c r="M1074" s="124">
        <v>1512122</v>
      </c>
      <c r="N1074" s="123"/>
      <c r="O1074" s="123"/>
    </row>
    <row r="1075" spans="1:15" ht="16" x14ac:dyDescent="0.45">
      <c r="A1075" s="123" t="s">
        <v>14</v>
      </c>
      <c r="B1075" s="123" t="s">
        <v>6683</v>
      </c>
      <c r="C1075" s="123" t="s">
        <v>331</v>
      </c>
      <c r="D1075" s="123" t="s">
        <v>185</v>
      </c>
      <c r="E1075" s="123" t="s">
        <v>2524</v>
      </c>
      <c r="F1075" s="123" t="s">
        <v>2798</v>
      </c>
      <c r="G1075" s="123" t="s">
        <v>102</v>
      </c>
      <c r="H1075" s="123" t="s">
        <v>8852</v>
      </c>
      <c r="I1075" s="123" t="s">
        <v>8852</v>
      </c>
      <c r="J1075" s="123" t="s">
        <v>1647</v>
      </c>
      <c r="K1075" s="123" t="s">
        <v>14</v>
      </c>
      <c r="L1075" s="123" t="s">
        <v>2524</v>
      </c>
      <c r="M1075" s="124">
        <v>176</v>
      </c>
      <c r="N1075" s="123"/>
      <c r="O1075" s="123"/>
    </row>
    <row r="1076" spans="1:15" ht="16" x14ac:dyDescent="0.45">
      <c r="A1076" s="123" t="s">
        <v>4719</v>
      </c>
      <c r="B1076" s="123" t="s">
        <v>6684</v>
      </c>
      <c r="C1076" s="123" t="s">
        <v>6685</v>
      </c>
      <c r="D1076" s="123" t="s">
        <v>1357</v>
      </c>
      <c r="E1076" s="123" t="s">
        <v>2524</v>
      </c>
      <c r="F1076" s="123" t="s">
        <v>366</v>
      </c>
      <c r="G1076" s="123" t="s">
        <v>102</v>
      </c>
      <c r="H1076" s="123" t="s">
        <v>2524</v>
      </c>
      <c r="I1076" s="123" t="s">
        <v>2524</v>
      </c>
      <c r="J1076" s="123" t="s">
        <v>2524</v>
      </c>
      <c r="K1076" s="123" t="s">
        <v>4719</v>
      </c>
      <c r="L1076" s="123" t="s">
        <v>2524</v>
      </c>
      <c r="M1076" s="124">
        <v>1512230</v>
      </c>
      <c r="N1076" s="123"/>
      <c r="O1076" s="123"/>
    </row>
    <row r="1077" spans="1:15" ht="16" x14ac:dyDescent="0.45">
      <c r="A1077" s="123" t="s">
        <v>4720</v>
      </c>
      <c r="B1077" s="123" t="s">
        <v>6684</v>
      </c>
      <c r="C1077" s="123" t="s">
        <v>6686</v>
      </c>
      <c r="D1077" s="123" t="s">
        <v>1357</v>
      </c>
      <c r="E1077" s="123" t="s">
        <v>2524</v>
      </c>
      <c r="F1077" s="123" t="s">
        <v>366</v>
      </c>
      <c r="G1077" s="123" t="s">
        <v>102</v>
      </c>
      <c r="H1077" s="123" t="s">
        <v>2524</v>
      </c>
      <c r="I1077" s="123" t="s">
        <v>2524</v>
      </c>
      <c r="J1077" s="123" t="s">
        <v>2524</v>
      </c>
      <c r="K1077" s="123" t="s">
        <v>4720</v>
      </c>
      <c r="L1077" s="123" t="s">
        <v>2524</v>
      </c>
      <c r="M1077" s="124">
        <v>1512148</v>
      </c>
      <c r="N1077" s="123"/>
      <c r="O1077" s="123"/>
    </row>
    <row r="1078" spans="1:15" ht="16" x14ac:dyDescent="0.45">
      <c r="A1078" s="123" t="s">
        <v>8210</v>
      </c>
      <c r="B1078" s="123" t="s">
        <v>8210</v>
      </c>
      <c r="C1078" s="123" t="s">
        <v>8364</v>
      </c>
      <c r="D1078" s="123" t="s">
        <v>1357</v>
      </c>
      <c r="E1078" s="123" t="s">
        <v>2524</v>
      </c>
      <c r="F1078" s="123" t="s">
        <v>366</v>
      </c>
      <c r="G1078" s="123" t="s">
        <v>2524</v>
      </c>
      <c r="H1078" s="123" t="s">
        <v>2524</v>
      </c>
      <c r="I1078" s="123" t="s">
        <v>2524</v>
      </c>
      <c r="J1078" s="123" t="s">
        <v>8565</v>
      </c>
      <c r="K1078" s="123" t="s">
        <v>8210</v>
      </c>
      <c r="L1078" s="123" t="s">
        <v>2524</v>
      </c>
      <c r="M1078" s="124">
        <v>7530313</v>
      </c>
      <c r="N1078" s="123"/>
      <c r="O1078" s="123"/>
    </row>
    <row r="1079" spans="1:15" ht="16" x14ac:dyDescent="0.45">
      <c r="A1079" s="123" t="s">
        <v>8206</v>
      </c>
      <c r="B1079" s="123" t="s">
        <v>8206</v>
      </c>
      <c r="C1079" s="123" t="s">
        <v>8308</v>
      </c>
      <c r="D1079" s="123" t="s">
        <v>1357</v>
      </c>
      <c r="E1079" s="123" t="s">
        <v>2524</v>
      </c>
      <c r="F1079" s="123" t="s">
        <v>366</v>
      </c>
      <c r="G1079" s="123" t="s">
        <v>102</v>
      </c>
      <c r="H1079" s="123" t="s">
        <v>2524</v>
      </c>
      <c r="I1079" s="123" t="s">
        <v>2524</v>
      </c>
      <c r="J1079" s="123" t="s">
        <v>8213</v>
      </c>
      <c r="K1079" s="123" t="s">
        <v>8206</v>
      </c>
      <c r="L1079" s="123" t="s">
        <v>2524</v>
      </c>
      <c r="M1079" s="124">
        <v>7356953</v>
      </c>
      <c r="N1079" s="123"/>
      <c r="O1079" s="123"/>
    </row>
    <row r="1080" spans="1:15" ht="16" x14ac:dyDescent="0.45">
      <c r="A1080" s="123" t="s">
        <v>8207</v>
      </c>
      <c r="B1080" s="123" t="s">
        <v>8207</v>
      </c>
      <c r="C1080" s="123" t="s">
        <v>8309</v>
      </c>
      <c r="D1080" s="123" t="s">
        <v>1357</v>
      </c>
      <c r="E1080" s="123" t="s">
        <v>2524</v>
      </c>
      <c r="F1080" s="123" t="s">
        <v>366</v>
      </c>
      <c r="G1080" s="123" t="s">
        <v>102</v>
      </c>
      <c r="H1080" s="123" t="s">
        <v>2524</v>
      </c>
      <c r="I1080" s="123" t="s">
        <v>2524</v>
      </c>
      <c r="J1080" s="123" t="s">
        <v>8214</v>
      </c>
      <c r="K1080" s="123" t="s">
        <v>8207</v>
      </c>
      <c r="L1080" s="123" t="s">
        <v>2524</v>
      </c>
      <c r="M1080" s="124">
        <v>7357015</v>
      </c>
      <c r="N1080" s="123"/>
      <c r="O1080" s="123"/>
    </row>
    <row r="1081" spans="1:15" ht="16" x14ac:dyDescent="0.45">
      <c r="A1081" s="123" t="s">
        <v>8208</v>
      </c>
      <c r="B1081" s="123" t="s">
        <v>8208</v>
      </c>
      <c r="C1081" s="123" t="s">
        <v>8365</v>
      </c>
      <c r="D1081" s="123" t="s">
        <v>1357</v>
      </c>
      <c r="E1081" s="123" t="s">
        <v>2524</v>
      </c>
      <c r="F1081" s="123" t="s">
        <v>366</v>
      </c>
      <c r="G1081" s="123" t="s">
        <v>102</v>
      </c>
      <c r="H1081" s="123" t="s">
        <v>2524</v>
      </c>
      <c r="I1081" s="123" t="s">
        <v>2524</v>
      </c>
      <c r="J1081" s="123" t="s">
        <v>8215</v>
      </c>
      <c r="K1081" s="123" t="s">
        <v>8208</v>
      </c>
      <c r="L1081" s="123" t="s">
        <v>2524</v>
      </c>
      <c r="M1081" s="124">
        <v>7357086</v>
      </c>
      <c r="N1081" s="123"/>
      <c r="O1081" s="123"/>
    </row>
    <row r="1082" spans="1:15" ht="16" x14ac:dyDescent="0.45">
      <c r="A1082" s="123" t="s">
        <v>8209</v>
      </c>
      <c r="B1082" s="123" t="s">
        <v>8366</v>
      </c>
      <c r="C1082" s="123" t="s">
        <v>8312</v>
      </c>
      <c r="D1082" s="123" t="s">
        <v>1357</v>
      </c>
      <c r="E1082" s="123" t="s">
        <v>2524</v>
      </c>
      <c r="F1082" s="123" t="s">
        <v>366</v>
      </c>
      <c r="G1082" s="123" t="s">
        <v>102</v>
      </c>
      <c r="H1082" s="123" t="s">
        <v>2524</v>
      </c>
      <c r="I1082" s="123" t="s">
        <v>2524</v>
      </c>
      <c r="J1082" s="123" t="s">
        <v>8216</v>
      </c>
      <c r="K1082" s="123" t="s">
        <v>8209</v>
      </c>
      <c r="L1082" s="123" t="s">
        <v>2524</v>
      </c>
      <c r="M1082" s="124">
        <v>7357136</v>
      </c>
      <c r="N1082" s="123"/>
      <c r="O1082" s="123"/>
    </row>
    <row r="1083" spans="1:15" ht="16" x14ac:dyDescent="0.45">
      <c r="A1083" s="123" t="s">
        <v>4721</v>
      </c>
      <c r="B1083" s="123" t="s">
        <v>4721</v>
      </c>
      <c r="C1083" s="123" t="s">
        <v>4721</v>
      </c>
      <c r="D1083" s="123" t="s">
        <v>1357</v>
      </c>
      <c r="E1083" s="123" t="s">
        <v>2524</v>
      </c>
      <c r="F1083" s="123" t="s">
        <v>366</v>
      </c>
      <c r="G1083" s="123" t="s">
        <v>2524</v>
      </c>
      <c r="H1083" s="123" t="s">
        <v>2524</v>
      </c>
      <c r="I1083" s="123" t="s">
        <v>2524</v>
      </c>
      <c r="J1083" s="123" t="s">
        <v>2524</v>
      </c>
      <c r="K1083" s="123" t="s">
        <v>4721</v>
      </c>
      <c r="L1083" s="123" t="s">
        <v>2524</v>
      </c>
      <c r="M1083" s="124">
        <v>1140614</v>
      </c>
      <c r="N1083" s="123"/>
      <c r="O1083" s="123"/>
    </row>
    <row r="1084" spans="1:15" ht="16" x14ac:dyDescent="0.45">
      <c r="A1084" s="123" t="s">
        <v>99</v>
      </c>
      <c r="B1084" s="123" t="s">
        <v>99</v>
      </c>
      <c r="C1084" s="123" t="s">
        <v>4722</v>
      </c>
      <c r="D1084" s="123" t="s">
        <v>1357</v>
      </c>
      <c r="E1084" s="123" t="s">
        <v>2524</v>
      </c>
      <c r="F1084" s="123" t="s">
        <v>366</v>
      </c>
      <c r="G1084" s="123" t="s">
        <v>2524</v>
      </c>
      <c r="H1084" s="123" t="s">
        <v>2524</v>
      </c>
      <c r="I1084" s="123" t="s">
        <v>2524</v>
      </c>
      <c r="J1084" s="123" t="s">
        <v>2524</v>
      </c>
      <c r="K1084" s="123" t="s">
        <v>99</v>
      </c>
      <c r="L1084" s="123" t="s">
        <v>2524</v>
      </c>
      <c r="M1084" s="124">
        <v>157017</v>
      </c>
      <c r="N1084" s="123"/>
      <c r="O1084" s="123"/>
    </row>
    <row r="1085" spans="1:15" ht="16" x14ac:dyDescent="0.45">
      <c r="A1085" s="123" t="s">
        <v>8253</v>
      </c>
      <c r="B1085" s="123" t="s">
        <v>8253</v>
      </c>
      <c r="C1085" s="123" t="s">
        <v>8367</v>
      </c>
      <c r="D1085" s="123" t="s">
        <v>1357</v>
      </c>
      <c r="E1085" s="123" t="s">
        <v>2524</v>
      </c>
      <c r="F1085" s="123" t="s">
        <v>366</v>
      </c>
      <c r="G1085" s="123" t="s">
        <v>2524</v>
      </c>
      <c r="H1085" s="123" t="s">
        <v>2524</v>
      </c>
      <c r="I1085" s="123" t="s">
        <v>2524</v>
      </c>
      <c r="J1085" s="123" t="s">
        <v>8284</v>
      </c>
      <c r="K1085" s="123" t="s">
        <v>8253</v>
      </c>
      <c r="L1085" s="123" t="s">
        <v>2524</v>
      </c>
      <c r="M1085" s="124">
        <v>7530327</v>
      </c>
      <c r="N1085" s="123"/>
      <c r="O1085" s="123"/>
    </row>
    <row r="1086" spans="1:15" ht="16" x14ac:dyDescent="0.45">
      <c r="A1086" s="123" t="s">
        <v>8249</v>
      </c>
      <c r="B1086" s="123" t="s">
        <v>8249</v>
      </c>
      <c r="C1086" s="123" t="s">
        <v>8308</v>
      </c>
      <c r="D1086" s="123" t="s">
        <v>1357</v>
      </c>
      <c r="E1086" s="123" t="s">
        <v>2524</v>
      </c>
      <c r="F1086" s="123" t="s">
        <v>366</v>
      </c>
      <c r="G1086" s="123" t="s">
        <v>102</v>
      </c>
      <c r="H1086" s="123" t="s">
        <v>2524</v>
      </c>
      <c r="I1086" s="123" t="s">
        <v>2524</v>
      </c>
      <c r="J1086" s="123" t="s">
        <v>8260</v>
      </c>
      <c r="K1086" s="123" t="s">
        <v>8249</v>
      </c>
      <c r="L1086" s="123" t="s">
        <v>2524</v>
      </c>
      <c r="M1086" s="124">
        <v>7356962</v>
      </c>
      <c r="N1086" s="123"/>
      <c r="O1086" s="123"/>
    </row>
    <row r="1087" spans="1:15" ht="16" x14ac:dyDescent="0.45">
      <c r="A1087" s="123" t="s">
        <v>8250</v>
      </c>
      <c r="B1087" s="123" t="s">
        <v>8250</v>
      </c>
      <c r="C1087" s="123" t="s">
        <v>8309</v>
      </c>
      <c r="D1087" s="123" t="s">
        <v>1357</v>
      </c>
      <c r="E1087" s="123" t="s">
        <v>2524</v>
      </c>
      <c r="F1087" s="123" t="s">
        <v>366</v>
      </c>
      <c r="G1087" s="123" t="s">
        <v>102</v>
      </c>
      <c r="H1087" s="123" t="s">
        <v>2524</v>
      </c>
      <c r="I1087" s="123" t="s">
        <v>2524</v>
      </c>
      <c r="J1087" s="123" t="s">
        <v>8261</v>
      </c>
      <c r="K1087" s="123" t="s">
        <v>8250</v>
      </c>
      <c r="L1087" s="123" t="s">
        <v>2524</v>
      </c>
      <c r="M1087" s="124">
        <v>7357021</v>
      </c>
      <c r="N1087" s="123"/>
      <c r="O1087" s="123"/>
    </row>
    <row r="1088" spans="1:15" ht="16" x14ac:dyDescent="0.45">
      <c r="A1088" s="123" t="s">
        <v>8251</v>
      </c>
      <c r="B1088" s="123" t="s">
        <v>8251</v>
      </c>
      <c r="C1088" s="123" t="s">
        <v>8368</v>
      </c>
      <c r="D1088" s="123" t="s">
        <v>1357</v>
      </c>
      <c r="E1088" s="123" t="s">
        <v>2524</v>
      </c>
      <c r="F1088" s="123" t="s">
        <v>366</v>
      </c>
      <c r="G1088" s="123" t="s">
        <v>102</v>
      </c>
      <c r="H1088" s="123" t="s">
        <v>2524</v>
      </c>
      <c r="I1088" s="123" t="s">
        <v>2524</v>
      </c>
      <c r="J1088" s="123" t="s">
        <v>8262</v>
      </c>
      <c r="K1088" s="123" t="s">
        <v>8251</v>
      </c>
      <c r="L1088" s="123" t="s">
        <v>2524</v>
      </c>
      <c r="M1088" s="124">
        <v>7357091</v>
      </c>
      <c r="N1088" s="123"/>
      <c r="O1088" s="123"/>
    </row>
    <row r="1089" spans="1:15" ht="16" x14ac:dyDescent="0.45">
      <c r="A1089" s="123" t="s">
        <v>8252</v>
      </c>
      <c r="B1089" s="123" t="s">
        <v>8369</v>
      </c>
      <c r="C1089" s="123" t="s">
        <v>8312</v>
      </c>
      <c r="D1089" s="123" t="s">
        <v>1357</v>
      </c>
      <c r="E1089" s="123" t="s">
        <v>2524</v>
      </c>
      <c r="F1089" s="123" t="s">
        <v>366</v>
      </c>
      <c r="G1089" s="123" t="s">
        <v>102</v>
      </c>
      <c r="H1089" s="123" t="s">
        <v>2524</v>
      </c>
      <c r="I1089" s="123" t="s">
        <v>2524</v>
      </c>
      <c r="J1089" s="123" t="s">
        <v>8263</v>
      </c>
      <c r="K1089" s="123" t="s">
        <v>8252</v>
      </c>
      <c r="L1089" s="123" t="s">
        <v>2524</v>
      </c>
      <c r="M1089" s="124">
        <v>7357141</v>
      </c>
      <c r="N1089" s="123"/>
      <c r="O1089" s="123"/>
    </row>
    <row r="1090" spans="1:15" ht="16" x14ac:dyDescent="0.45">
      <c r="A1090" s="123" t="s">
        <v>8247</v>
      </c>
      <c r="B1090" s="123" t="s">
        <v>8370</v>
      </c>
      <c r="C1090" s="123" t="s">
        <v>8371</v>
      </c>
      <c r="D1090" s="123" t="s">
        <v>1357</v>
      </c>
      <c r="E1090" s="123"/>
      <c r="F1090" s="123" t="s">
        <v>366</v>
      </c>
      <c r="G1090" s="123" t="s">
        <v>102</v>
      </c>
      <c r="H1090" s="123" t="s">
        <v>2524</v>
      </c>
      <c r="I1090" s="123" t="s">
        <v>2524</v>
      </c>
      <c r="J1090" s="123" t="s">
        <v>8258</v>
      </c>
      <c r="K1090" s="123" t="s">
        <v>8247</v>
      </c>
      <c r="L1090" s="123" t="s">
        <v>2524</v>
      </c>
      <c r="M1090" s="124">
        <v>7356726</v>
      </c>
      <c r="N1090" s="123"/>
      <c r="O1090" s="123"/>
    </row>
    <row r="1091" spans="1:15" ht="16" x14ac:dyDescent="0.45">
      <c r="A1091" s="123" t="s">
        <v>8248</v>
      </c>
      <c r="B1091" s="123" t="s">
        <v>8372</v>
      </c>
      <c r="C1091" s="123" t="s">
        <v>8373</v>
      </c>
      <c r="D1091" s="123" t="s">
        <v>1357</v>
      </c>
      <c r="E1091" s="123"/>
      <c r="F1091" s="123" t="s">
        <v>366</v>
      </c>
      <c r="G1091" s="123" t="s">
        <v>102</v>
      </c>
      <c r="H1091" s="123" t="s">
        <v>2524</v>
      </c>
      <c r="I1091" s="123" t="s">
        <v>2524</v>
      </c>
      <c r="J1091" s="123" t="s">
        <v>8259</v>
      </c>
      <c r="K1091" s="123" t="s">
        <v>8248</v>
      </c>
      <c r="L1091" s="123" t="s">
        <v>2524</v>
      </c>
      <c r="M1091" s="124">
        <v>7356734</v>
      </c>
      <c r="N1091" s="123"/>
      <c r="O1091" s="123"/>
    </row>
    <row r="1092" spans="1:15" ht="16" x14ac:dyDescent="0.45">
      <c r="A1092" s="123" t="s">
        <v>8705</v>
      </c>
      <c r="B1092" s="123" t="s">
        <v>8764</v>
      </c>
      <c r="C1092" s="123" t="s">
        <v>8765</v>
      </c>
      <c r="D1092" s="123" t="s">
        <v>185</v>
      </c>
      <c r="E1092" s="123" t="s">
        <v>2524</v>
      </c>
      <c r="F1092" s="123" t="s">
        <v>366</v>
      </c>
      <c r="G1092" s="123" t="s">
        <v>102</v>
      </c>
      <c r="H1092" s="123" t="s">
        <v>2524</v>
      </c>
      <c r="I1092" s="123" t="s">
        <v>2524</v>
      </c>
      <c r="J1092" s="123" t="s">
        <v>8823</v>
      </c>
      <c r="K1092" s="123" t="s">
        <v>8705</v>
      </c>
      <c r="L1092" s="123" t="s">
        <v>2524</v>
      </c>
      <c r="M1092" s="124">
        <v>8823094</v>
      </c>
      <c r="N1092" s="123"/>
      <c r="O1092" s="123"/>
    </row>
    <row r="1093" spans="1:15" ht="16" x14ac:dyDescent="0.45">
      <c r="A1093" s="123" t="s">
        <v>8706</v>
      </c>
      <c r="B1093" s="123" t="s">
        <v>8766</v>
      </c>
      <c r="C1093" s="123" t="s">
        <v>8767</v>
      </c>
      <c r="D1093" s="123" t="s">
        <v>185</v>
      </c>
      <c r="E1093" s="123" t="s">
        <v>2524</v>
      </c>
      <c r="F1093" s="123" t="s">
        <v>366</v>
      </c>
      <c r="G1093" s="123" t="s">
        <v>102</v>
      </c>
      <c r="H1093" s="123" t="s">
        <v>2524</v>
      </c>
      <c r="I1093" s="123" t="s">
        <v>2524</v>
      </c>
      <c r="J1093" s="123" t="s">
        <v>8824</v>
      </c>
      <c r="K1093" s="123" t="s">
        <v>8706</v>
      </c>
      <c r="L1093" s="123" t="s">
        <v>2524</v>
      </c>
      <c r="M1093" s="124">
        <v>8823099</v>
      </c>
      <c r="N1093" s="123"/>
      <c r="O1093" s="123"/>
    </row>
    <row r="1094" spans="1:15" ht="16" x14ac:dyDescent="0.45">
      <c r="A1094" s="123" t="s">
        <v>27</v>
      </c>
      <c r="B1094" s="123" t="s">
        <v>6687</v>
      </c>
      <c r="C1094" s="123" t="s">
        <v>6688</v>
      </c>
      <c r="D1094" s="123" t="s">
        <v>185</v>
      </c>
      <c r="E1094" s="123" t="s">
        <v>2524</v>
      </c>
      <c r="F1094" s="123" t="s">
        <v>366</v>
      </c>
      <c r="G1094" s="123" t="s">
        <v>102</v>
      </c>
      <c r="H1094" s="123" t="s">
        <v>2524</v>
      </c>
      <c r="I1094" s="123" t="s">
        <v>2524</v>
      </c>
      <c r="J1094" s="123" t="s">
        <v>1726</v>
      </c>
      <c r="K1094" s="123" t="s">
        <v>27</v>
      </c>
      <c r="L1094" s="123" t="s">
        <v>2524</v>
      </c>
      <c r="M1094" s="124">
        <v>354</v>
      </c>
      <c r="N1094" s="123"/>
      <c r="O1094" s="123"/>
    </row>
    <row r="1095" spans="1:15" ht="16" x14ac:dyDescent="0.45">
      <c r="A1095" s="123" t="s">
        <v>1337</v>
      </c>
      <c r="B1095" s="123" t="s">
        <v>1337</v>
      </c>
      <c r="C1095" s="123" t="s">
        <v>8581</v>
      </c>
      <c r="D1095" s="123" t="s">
        <v>1357</v>
      </c>
      <c r="E1095" s="123" t="s">
        <v>2524</v>
      </c>
      <c r="F1095" s="123" t="s">
        <v>366</v>
      </c>
      <c r="G1095" s="123" t="s">
        <v>2524</v>
      </c>
      <c r="H1095" s="123" t="s">
        <v>8852</v>
      </c>
      <c r="I1095" s="123" t="s">
        <v>8852</v>
      </c>
      <c r="J1095" s="123" t="s">
        <v>1733</v>
      </c>
      <c r="K1095" s="123" t="s">
        <v>1337</v>
      </c>
      <c r="L1095" s="123" t="s">
        <v>2524</v>
      </c>
      <c r="M1095" s="124">
        <v>3157252</v>
      </c>
      <c r="N1095" s="123"/>
      <c r="O1095" s="123"/>
    </row>
    <row r="1096" spans="1:15" ht="16" x14ac:dyDescent="0.45">
      <c r="A1096" s="123" t="s">
        <v>195</v>
      </c>
      <c r="B1096" s="123" t="s">
        <v>195</v>
      </c>
      <c r="C1096" s="123" t="s">
        <v>1382</v>
      </c>
      <c r="D1096" s="123" t="s">
        <v>185</v>
      </c>
      <c r="E1096" s="123" t="s">
        <v>2524</v>
      </c>
      <c r="F1096" s="123" t="s">
        <v>2798</v>
      </c>
      <c r="G1096" s="123" t="s">
        <v>2524</v>
      </c>
      <c r="H1096" s="123" t="s">
        <v>2524</v>
      </c>
      <c r="I1096" s="123" t="s">
        <v>2524</v>
      </c>
      <c r="J1096" s="123" t="s">
        <v>1728</v>
      </c>
      <c r="K1096" s="123" t="s">
        <v>195</v>
      </c>
      <c r="L1096" s="123" t="s">
        <v>2524</v>
      </c>
      <c r="M1096" s="124">
        <v>3162638</v>
      </c>
      <c r="N1096" s="123"/>
      <c r="O1096" s="123"/>
    </row>
    <row r="1097" spans="1:15" ht="16" x14ac:dyDescent="0.45">
      <c r="A1097" s="123" t="s">
        <v>28</v>
      </c>
      <c r="B1097" s="123" t="s">
        <v>6689</v>
      </c>
      <c r="C1097" s="123" t="s">
        <v>6690</v>
      </c>
      <c r="D1097" s="123" t="s">
        <v>185</v>
      </c>
      <c r="E1097" s="123" t="s">
        <v>2524</v>
      </c>
      <c r="F1097" s="123" t="s">
        <v>366</v>
      </c>
      <c r="G1097" s="123" t="s">
        <v>102</v>
      </c>
      <c r="H1097" s="123" t="s">
        <v>2524</v>
      </c>
      <c r="I1097" s="123" t="s">
        <v>2524</v>
      </c>
      <c r="J1097" s="123" t="s">
        <v>1727</v>
      </c>
      <c r="K1097" s="123" t="s">
        <v>28</v>
      </c>
      <c r="L1097" s="123" t="s">
        <v>2524</v>
      </c>
      <c r="M1097" s="124">
        <v>357</v>
      </c>
      <c r="N1097" s="123"/>
      <c r="O1097" s="123"/>
    </row>
    <row r="1098" spans="1:15" ht="16" x14ac:dyDescent="0.45">
      <c r="A1098" s="123" t="s">
        <v>1482</v>
      </c>
      <c r="B1098" s="123" t="s">
        <v>1482</v>
      </c>
      <c r="C1098" s="123" t="s">
        <v>8582</v>
      </c>
      <c r="D1098" s="123" t="s">
        <v>1357</v>
      </c>
      <c r="E1098" s="123" t="s">
        <v>2524</v>
      </c>
      <c r="F1098" s="123" t="s">
        <v>366</v>
      </c>
      <c r="G1098" s="123" t="s">
        <v>2524</v>
      </c>
      <c r="H1098" s="123" t="s">
        <v>8852</v>
      </c>
      <c r="I1098" s="123" t="s">
        <v>8852</v>
      </c>
      <c r="J1098" s="123" t="s">
        <v>1734</v>
      </c>
      <c r="K1098" s="123" t="s">
        <v>1482</v>
      </c>
      <c r="L1098" s="123" t="s">
        <v>2524</v>
      </c>
      <c r="M1098" s="124">
        <v>3157257</v>
      </c>
      <c r="N1098" s="123"/>
      <c r="O1098" s="123"/>
    </row>
    <row r="1099" spans="1:15" ht="16" x14ac:dyDescent="0.45">
      <c r="A1099" s="123" t="s">
        <v>196</v>
      </c>
      <c r="B1099" s="123" t="s">
        <v>196</v>
      </c>
      <c r="C1099" s="123" t="s">
        <v>1383</v>
      </c>
      <c r="D1099" s="123" t="s">
        <v>185</v>
      </c>
      <c r="E1099" s="123" t="s">
        <v>2524</v>
      </c>
      <c r="F1099" s="123" t="s">
        <v>2798</v>
      </c>
      <c r="G1099" s="123" t="s">
        <v>2524</v>
      </c>
      <c r="H1099" s="123" t="s">
        <v>2524</v>
      </c>
      <c r="I1099" s="123" t="s">
        <v>2524</v>
      </c>
      <c r="J1099" s="123" t="s">
        <v>1729</v>
      </c>
      <c r="K1099" s="123" t="s">
        <v>196</v>
      </c>
      <c r="L1099" s="123" t="s">
        <v>2524</v>
      </c>
      <c r="M1099" s="124">
        <v>3162650</v>
      </c>
      <c r="N1099" s="123"/>
      <c r="O1099" s="123"/>
    </row>
    <row r="1100" spans="1:15" ht="16" x14ac:dyDescent="0.45">
      <c r="A1100" s="123" t="s">
        <v>221</v>
      </c>
      <c r="B1100" s="123" t="s">
        <v>6691</v>
      </c>
      <c r="C1100" s="123" t="s">
        <v>2059</v>
      </c>
      <c r="D1100" s="123" t="s">
        <v>185</v>
      </c>
      <c r="E1100" s="123" t="s">
        <v>2524</v>
      </c>
      <c r="F1100" s="123" t="s">
        <v>366</v>
      </c>
      <c r="G1100" s="123" t="s">
        <v>2524</v>
      </c>
      <c r="H1100" s="123" t="s">
        <v>8852</v>
      </c>
      <c r="I1100" s="123" t="s">
        <v>8852</v>
      </c>
      <c r="J1100" s="123" t="s">
        <v>1773</v>
      </c>
      <c r="K1100" s="123" t="s">
        <v>221</v>
      </c>
      <c r="L1100" s="123" t="s">
        <v>2524</v>
      </c>
      <c r="M1100" s="124">
        <v>3100094</v>
      </c>
      <c r="N1100" s="123"/>
      <c r="O1100" s="123"/>
    </row>
    <row r="1101" spans="1:15" ht="16" x14ac:dyDescent="0.45">
      <c r="A1101" s="123" t="s">
        <v>8254</v>
      </c>
      <c r="B1101" s="123" t="s">
        <v>8374</v>
      </c>
      <c r="C1101" s="123" t="s">
        <v>8375</v>
      </c>
      <c r="D1101" s="123" t="s">
        <v>1357</v>
      </c>
      <c r="E1101" s="123"/>
      <c r="F1101" s="123" t="s">
        <v>366</v>
      </c>
      <c r="G1101" s="123" t="s">
        <v>102</v>
      </c>
      <c r="H1101" s="123" t="s">
        <v>2524</v>
      </c>
      <c r="I1101" s="123" t="s">
        <v>2524</v>
      </c>
      <c r="J1101" s="123" t="s">
        <v>8264</v>
      </c>
      <c r="K1101" s="123" t="s">
        <v>8254</v>
      </c>
      <c r="L1101" s="123" t="s">
        <v>2524</v>
      </c>
      <c r="M1101" s="124">
        <v>7356741</v>
      </c>
      <c r="N1101" s="123"/>
      <c r="O1101" s="123"/>
    </row>
    <row r="1102" spans="1:15" ht="16" x14ac:dyDescent="0.45">
      <c r="A1102" s="123" t="s">
        <v>8255</v>
      </c>
      <c r="B1102" s="123" t="s">
        <v>8376</v>
      </c>
      <c r="C1102" s="123" t="s">
        <v>8377</v>
      </c>
      <c r="D1102" s="123" t="s">
        <v>1357</v>
      </c>
      <c r="E1102" s="123"/>
      <c r="F1102" s="123" t="s">
        <v>366</v>
      </c>
      <c r="G1102" s="123" t="s">
        <v>102</v>
      </c>
      <c r="H1102" s="123" t="s">
        <v>2524</v>
      </c>
      <c r="I1102" s="123" t="s">
        <v>2524</v>
      </c>
      <c r="J1102" s="123" t="s">
        <v>8265</v>
      </c>
      <c r="K1102" s="123" t="s">
        <v>8255</v>
      </c>
      <c r="L1102" s="123" t="s">
        <v>2524</v>
      </c>
      <c r="M1102" s="124">
        <v>7356747</v>
      </c>
      <c r="N1102" s="123"/>
      <c r="O1102" s="123"/>
    </row>
    <row r="1103" spans="1:15" ht="16" x14ac:dyDescent="0.45">
      <c r="A1103" s="123" t="s">
        <v>8707</v>
      </c>
      <c r="B1103" s="123" t="s">
        <v>8768</v>
      </c>
      <c r="C1103" s="123" t="s">
        <v>8769</v>
      </c>
      <c r="D1103" s="123" t="s">
        <v>185</v>
      </c>
      <c r="E1103" s="123" t="s">
        <v>2524</v>
      </c>
      <c r="F1103" s="123" t="s">
        <v>366</v>
      </c>
      <c r="G1103" s="123" t="s">
        <v>102</v>
      </c>
      <c r="H1103" s="123" t="s">
        <v>2524</v>
      </c>
      <c r="I1103" s="123" t="s">
        <v>2524</v>
      </c>
      <c r="J1103" s="123" t="s">
        <v>8825</v>
      </c>
      <c r="K1103" s="123" t="s">
        <v>8707</v>
      </c>
      <c r="L1103" s="123" t="s">
        <v>2524</v>
      </c>
      <c r="M1103" s="124">
        <v>8823105</v>
      </c>
      <c r="N1103" s="123"/>
      <c r="O1103" s="123"/>
    </row>
    <row r="1104" spans="1:15" ht="16" x14ac:dyDescent="0.45">
      <c r="A1104" s="123" t="s">
        <v>8708</v>
      </c>
      <c r="B1104" s="123" t="s">
        <v>8770</v>
      </c>
      <c r="C1104" s="123" t="s">
        <v>8771</v>
      </c>
      <c r="D1104" s="123" t="s">
        <v>185</v>
      </c>
      <c r="E1104" s="123" t="s">
        <v>2524</v>
      </c>
      <c r="F1104" s="123" t="s">
        <v>366</v>
      </c>
      <c r="G1104" s="123" t="s">
        <v>102</v>
      </c>
      <c r="H1104" s="123" t="s">
        <v>2524</v>
      </c>
      <c r="I1104" s="123" t="s">
        <v>2524</v>
      </c>
      <c r="J1104" s="123" t="s">
        <v>8826</v>
      </c>
      <c r="K1104" s="123" t="s">
        <v>8708</v>
      </c>
      <c r="L1104" s="123" t="s">
        <v>2524</v>
      </c>
      <c r="M1104" s="124">
        <v>8823112</v>
      </c>
      <c r="N1104" s="123"/>
      <c r="O1104" s="123"/>
    </row>
    <row r="1105" spans="1:15" ht="16" x14ac:dyDescent="0.45">
      <c r="A1105" s="123" t="s">
        <v>29</v>
      </c>
      <c r="B1105" s="123" t="s">
        <v>6692</v>
      </c>
      <c r="C1105" s="123" t="s">
        <v>6693</v>
      </c>
      <c r="D1105" s="123" t="s">
        <v>185</v>
      </c>
      <c r="E1105" s="123" t="s">
        <v>2524</v>
      </c>
      <c r="F1105" s="123" t="s">
        <v>366</v>
      </c>
      <c r="G1105" s="123" t="s">
        <v>102</v>
      </c>
      <c r="H1105" s="123" t="s">
        <v>2524</v>
      </c>
      <c r="I1105" s="123" t="s">
        <v>2524</v>
      </c>
      <c r="J1105" s="123" t="s">
        <v>1735</v>
      </c>
      <c r="K1105" s="123" t="s">
        <v>29</v>
      </c>
      <c r="L1105" s="123" t="s">
        <v>2524</v>
      </c>
      <c r="M1105" s="124">
        <v>366</v>
      </c>
      <c r="N1105" s="123"/>
      <c r="O1105" s="123"/>
    </row>
    <row r="1106" spans="1:15" ht="16" x14ac:dyDescent="0.45">
      <c r="A1106" s="123" t="s">
        <v>1338</v>
      </c>
      <c r="B1106" s="123" t="s">
        <v>1338</v>
      </c>
      <c r="C1106" s="123" t="s">
        <v>8583</v>
      </c>
      <c r="D1106" s="123" t="s">
        <v>1357</v>
      </c>
      <c r="E1106" s="123" t="s">
        <v>2524</v>
      </c>
      <c r="F1106" s="123" t="s">
        <v>366</v>
      </c>
      <c r="G1106" s="123" t="s">
        <v>2524</v>
      </c>
      <c r="H1106" s="123" t="s">
        <v>8852</v>
      </c>
      <c r="I1106" s="123" t="s">
        <v>8852</v>
      </c>
      <c r="J1106" s="123" t="s">
        <v>1742</v>
      </c>
      <c r="K1106" s="123" t="s">
        <v>1338</v>
      </c>
      <c r="L1106" s="123" t="s">
        <v>2524</v>
      </c>
      <c r="M1106" s="124">
        <v>3157267</v>
      </c>
      <c r="N1106" s="123"/>
      <c r="O1106" s="123"/>
    </row>
    <row r="1107" spans="1:15" ht="16" x14ac:dyDescent="0.45">
      <c r="A1107" s="123" t="s">
        <v>343</v>
      </c>
      <c r="B1107" s="123" t="s">
        <v>343</v>
      </c>
      <c r="C1107" s="123" t="s">
        <v>1366</v>
      </c>
      <c r="D1107" s="123" t="s">
        <v>185</v>
      </c>
      <c r="E1107" s="123" t="s">
        <v>2524</v>
      </c>
      <c r="F1107" s="123" t="s">
        <v>2798</v>
      </c>
      <c r="G1107" s="123" t="s">
        <v>2524</v>
      </c>
      <c r="H1107" s="123" t="s">
        <v>2524</v>
      </c>
      <c r="I1107" s="123" t="s">
        <v>2524</v>
      </c>
      <c r="J1107" s="123" t="s">
        <v>1737</v>
      </c>
      <c r="K1107" s="123" t="s">
        <v>343</v>
      </c>
      <c r="L1107" s="123" t="s">
        <v>2524</v>
      </c>
      <c r="M1107" s="124">
        <v>3162660</v>
      </c>
      <c r="N1107" s="123"/>
      <c r="O1107" s="123"/>
    </row>
    <row r="1108" spans="1:15" ht="16" x14ac:dyDescent="0.45">
      <c r="A1108" s="123" t="s">
        <v>30</v>
      </c>
      <c r="B1108" s="123" t="s">
        <v>6694</v>
      </c>
      <c r="C1108" s="123" t="s">
        <v>6695</v>
      </c>
      <c r="D1108" s="123" t="s">
        <v>185</v>
      </c>
      <c r="E1108" s="123" t="s">
        <v>2524</v>
      </c>
      <c r="F1108" s="123" t="s">
        <v>366</v>
      </c>
      <c r="G1108" s="123" t="s">
        <v>102</v>
      </c>
      <c r="H1108" s="123" t="s">
        <v>2524</v>
      </c>
      <c r="I1108" s="123" t="s">
        <v>2524</v>
      </c>
      <c r="J1108" s="123" t="s">
        <v>1736</v>
      </c>
      <c r="K1108" s="123" t="s">
        <v>30</v>
      </c>
      <c r="L1108" s="123" t="s">
        <v>2524</v>
      </c>
      <c r="M1108" s="124">
        <v>369</v>
      </c>
      <c r="N1108" s="123"/>
      <c r="O1108" s="123"/>
    </row>
    <row r="1109" spans="1:15" ht="16" x14ac:dyDescent="0.45">
      <c r="A1109" s="123" t="s">
        <v>1483</v>
      </c>
      <c r="B1109" s="123" t="s">
        <v>1483</v>
      </c>
      <c r="C1109" s="123" t="s">
        <v>8584</v>
      </c>
      <c r="D1109" s="123" t="s">
        <v>1357</v>
      </c>
      <c r="E1109" s="123" t="s">
        <v>2524</v>
      </c>
      <c r="F1109" s="123" t="s">
        <v>366</v>
      </c>
      <c r="G1109" s="123" t="s">
        <v>2524</v>
      </c>
      <c r="H1109" s="123" t="s">
        <v>8852</v>
      </c>
      <c r="I1109" s="123" t="s">
        <v>8852</v>
      </c>
      <c r="J1109" s="123" t="s">
        <v>1743</v>
      </c>
      <c r="K1109" s="123" t="s">
        <v>1483</v>
      </c>
      <c r="L1109" s="123" t="s">
        <v>2524</v>
      </c>
      <c r="M1109" s="124">
        <v>3157262</v>
      </c>
      <c r="N1109" s="123"/>
      <c r="O1109" s="123"/>
    </row>
    <row r="1110" spans="1:15" ht="16" x14ac:dyDescent="0.45">
      <c r="A1110" s="123" t="s">
        <v>344</v>
      </c>
      <c r="B1110" s="123" t="s">
        <v>344</v>
      </c>
      <c r="C1110" s="123" t="s">
        <v>1367</v>
      </c>
      <c r="D1110" s="123" t="s">
        <v>185</v>
      </c>
      <c r="E1110" s="123" t="s">
        <v>2524</v>
      </c>
      <c r="F1110" s="123" t="s">
        <v>2798</v>
      </c>
      <c r="G1110" s="123" t="s">
        <v>2524</v>
      </c>
      <c r="H1110" s="123" t="s">
        <v>2524</v>
      </c>
      <c r="I1110" s="123" t="s">
        <v>2524</v>
      </c>
      <c r="J1110" s="123" t="s">
        <v>1739</v>
      </c>
      <c r="K1110" s="123" t="s">
        <v>344</v>
      </c>
      <c r="L1110" s="123" t="s">
        <v>2524</v>
      </c>
      <c r="M1110" s="124">
        <v>3162665</v>
      </c>
      <c r="N1110" s="123"/>
      <c r="O1110" s="123"/>
    </row>
    <row r="1111" spans="1:15" ht="16" x14ac:dyDescent="0.45">
      <c r="A1111" s="123" t="s">
        <v>222</v>
      </c>
      <c r="B1111" s="123" t="s">
        <v>6696</v>
      </c>
      <c r="C1111" s="123" t="s">
        <v>6697</v>
      </c>
      <c r="D1111" s="123" t="s">
        <v>185</v>
      </c>
      <c r="E1111" s="123" t="s">
        <v>2524</v>
      </c>
      <c r="F1111" s="123" t="s">
        <v>366</v>
      </c>
      <c r="G1111" s="123" t="s">
        <v>2524</v>
      </c>
      <c r="H1111" s="123" t="s">
        <v>8852</v>
      </c>
      <c r="I1111" s="123" t="s">
        <v>8852</v>
      </c>
      <c r="J1111" s="123" t="s">
        <v>1774</v>
      </c>
      <c r="K1111" s="123" t="s">
        <v>222</v>
      </c>
      <c r="L1111" s="123" t="s">
        <v>2524</v>
      </c>
      <c r="M1111" s="124">
        <v>3100104</v>
      </c>
      <c r="N1111" s="123"/>
      <c r="O1111" s="123"/>
    </row>
    <row r="1112" spans="1:15" ht="16" x14ac:dyDescent="0.45">
      <c r="A1112" s="123" t="s">
        <v>8256</v>
      </c>
      <c r="B1112" s="123" t="s">
        <v>8378</v>
      </c>
      <c r="C1112" s="123" t="s">
        <v>8379</v>
      </c>
      <c r="D1112" s="123" t="s">
        <v>1357</v>
      </c>
      <c r="E1112" s="123"/>
      <c r="F1112" s="123" t="s">
        <v>366</v>
      </c>
      <c r="G1112" s="123" t="s">
        <v>102</v>
      </c>
      <c r="H1112" s="123" t="s">
        <v>2524</v>
      </c>
      <c r="I1112" s="123" t="s">
        <v>2524</v>
      </c>
      <c r="J1112" s="123" t="s">
        <v>8266</v>
      </c>
      <c r="K1112" s="123" t="s">
        <v>8256</v>
      </c>
      <c r="L1112" s="123" t="s">
        <v>2524</v>
      </c>
      <c r="M1112" s="124">
        <v>7356754</v>
      </c>
      <c r="N1112" s="123"/>
      <c r="O1112" s="123"/>
    </row>
    <row r="1113" spans="1:15" ht="16" x14ac:dyDescent="0.45">
      <c r="A1113" s="123" t="s">
        <v>8257</v>
      </c>
      <c r="B1113" s="123" t="s">
        <v>8380</v>
      </c>
      <c r="C1113" s="123" t="s">
        <v>8381</v>
      </c>
      <c r="D1113" s="123" t="s">
        <v>1357</v>
      </c>
      <c r="E1113" s="123"/>
      <c r="F1113" s="123" t="s">
        <v>366</v>
      </c>
      <c r="G1113" s="123" t="s">
        <v>102</v>
      </c>
      <c r="H1113" s="123" t="s">
        <v>2524</v>
      </c>
      <c r="I1113" s="123" t="s">
        <v>2524</v>
      </c>
      <c r="J1113" s="123" t="s">
        <v>8267</v>
      </c>
      <c r="K1113" s="123" t="s">
        <v>8257</v>
      </c>
      <c r="L1113" s="123" t="s">
        <v>2524</v>
      </c>
      <c r="M1113" s="124">
        <v>7356760</v>
      </c>
      <c r="N1113" s="123"/>
      <c r="O1113" s="123"/>
    </row>
    <row r="1114" spans="1:15" ht="16" x14ac:dyDescent="0.45">
      <c r="A1114" s="123" t="s">
        <v>8709</v>
      </c>
      <c r="B1114" s="123" t="s">
        <v>8772</v>
      </c>
      <c r="C1114" s="123" t="s">
        <v>8773</v>
      </c>
      <c r="D1114" s="123" t="s">
        <v>185</v>
      </c>
      <c r="E1114" s="123" t="s">
        <v>2524</v>
      </c>
      <c r="F1114" s="123" t="s">
        <v>366</v>
      </c>
      <c r="G1114" s="123" t="s">
        <v>102</v>
      </c>
      <c r="H1114" s="123" t="s">
        <v>2524</v>
      </c>
      <c r="I1114" s="123" t="s">
        <v>2524</v>
      </c>
      <c r="J1114" s="123" t="s">
        <v>8827</v>
      </c>
      <c r="K1114" s="123" t="s">
        <v>8709</v>
      </c>
      <c r="L1114" s="123" t="s">
        <v>2524</v>
      </c>
      <c r="M1114" s="124">
        <v>8823120</v>
      </c>
      <c r="N1114" s="123"/>
      <c r="O1114" s="123"/>
    </row>
    <row r="1115" spans="1:15" ht="16" x14ac:dyDescent="0.45">
      <c r="A1115" s="123" t="s">
        <v>8710</v>
      </c>
      <c r="B1115" s="123" t="s">
        <v>8774</v>
      </c>
      <c r="C1115" s="123" t="s">
        <v>8711</v>
      </c>
      <c r="D1115" s="123" t="s">
        <v>185</v>
      </c>
      <c r="E1115" s="123" t="s">
        <v>2524</v>
      </c>
      <c r="F1115" s="123" t="s">
        <v>366</v>
      </c>
      <c r="G1115" s="123" t="s">
        <v>102</v>
      </c>
      <c r="H1115" s="123" t="s">
        <v>2524</v>
      </c>
      <c r="I1115" s="123" t="s">
        <v>2524</v>
      </c>
      <c r="J1115" s="123" t="s">
        <v>8828</v>
      </c>
      <c r="K1115" s="123" t="s">
        <v>8710</v>
      </c>
      <c r="L1115" s="123" t="s">
        <v>2524</v>
      </c>
      <c r="M1115" s="124">
        <v>8823127</v>
      </c>
      <c r="N1115" s="123"/>
      <c r="O1115" s="123"/>
    </row>
    <row r="1116" spans="1:15" ht="16" x14ac:dyDescent="0.45">
      <c r="A1116" s="123" t="s">
        <v>31</v>
      </c>
      <c r="B1116" s="123" t="s">
        <v>6698</v>
      </c>
      <c r="C1116" s="123" t="s">
        <v>6699</v>
      </c>
      <c r="D1116" s="123" t="s">
        <v>185</v>
      </c>
      <c r="E1116" s="123" t="s">
        <v>2524</v>
      </c>
      <c r="F1116" s="123" t="s">
        <v>366</v>
      </c>
      <c r="G1116" s="123" t="s">
        <v>102</v>
      </c>
      <c r="H1116" s="123" t="s">
        <v>2524</v>
      </c>
      <c r="I1116" s="123" t="s">
        <v>2524</v>
      </c>
      <c r="J1116" s="123" t="s">
        <v>1744</v>
      </c>
      <c r="K1116" s="123" t="s">
        <v>31</v>
      </c>
      <c r="L1116" s="123" t="s">
        <v>2524</v>
      </c>
      <c r="M1116" s="124">
        <v>372</v>
      </c>
      <c r="N1116" s="123"/>
      <c r="O1116" s="123"/>
    </row>
    <row r="1117" spans="1:15" ht="16" x14ac:dyDescent="0.45">
      <c r="A1117" s="123" t="s">
        <v>1339</v>
      </c>
      <c r="B1117" s="123" t="s">
        <v>1339</v>
      </c>
      <c r="C1117" s="123" t="s">
        <v>8585</v>
      </c>
      <c r="D1117" s="123" t="s">
        <v>1357</v>
      </c>
      <c r="E1117" s="123" t="s">
        <v>2524</v>
      </c>
      <c r="F1117" s="123" t="s">
        <v>366</v>
      </c>
      <c r="G1117" s="123" t="s">
        <v>2524</v>
      </c>
      <c r="H1117" s="123" t="s">
        <v>8852</v>
      </c>
      <c r="I1117" s="123" t="s">
        <v>8852</v>
      </c>
      <c r="J1117" s="123" t="s">
        <v>1752</v>
      </c>
      <c r="K1117" s="123" t="s">
        <v>1339</v>
      </c>
      <c r="L1117" s="123" t="s">
        <v>2524</v>
      </c>
      <c r="M1117" s="124">
        <v>3157272</v>
      </c>
      <c r="N1117" s="123"/>
      <c r="O1117" s="123"/>
    </row>
    <row r="1118" spans="1:15" ht="16" x14ac:dyDescent="0.45">
      <c r="A1118" s="123" t="s">
        <v>345</v>
      </c>
      <c r="B1118" s="123" t="s">
        <v>345</v>
      </c>
      <c r="C1118" s="123" t="s">
        <v>1368</v>
      </c>
      <c r="D1118" s="123" t="s">
        <v>185</v>
      </c>
      <c r="E1118" s="123" t="s">
        <v>2524</v>
      </c>
      <c r="F1118" s="123" t="s">
        <v>2798</v>
      </c>
      <c r="G1118" s="123" t="s">
        <v>2524</v>
      </c>
      <c r="H1118" s="123" t="s">
        <v>2524</v>
      </c>
      <c r="I1118" s="123" t="s">
        <v>2524</v>
      </c>
      <c r="J1118" s="123" t="s">
        <v>1746</v>
      </c>
      <c r="K1118" s="123" t="s">
        <v>345</v>
      </c>
      <c r="L1118" s="123" t="s">
        <v>2524</v>
      </c>
      <c r="M1118" s="124">
        <v>3162736</v>
      </c>
      <c r="N1118" s="123"/>
      <c r="O1118" s="123"/>
    </row>
    <row r="1119" spans="1:15" ht="16" x14ac:dyDescent="0.45">
      <c r="A1119" s="123" t="s">
        <v>32</v>
      </c>
      <c r="B1119" s="123" t="s">
        <v>6700</v>
      </c>
      <c r="C1119" s="123" t="s">
        <v>6701</v>
      </c>
      <c r="D1119" s="123" t="s">
        <v>185</v>
      </c>
      <c r="E1119" s="123" t="s">
        <v>2524</v>
      </c>
      <c r="F1119" s="123" t="s">
        <v>366</v>
      </c>
      <c r="G1119" s="123" t="s">
        <v>102</v>
      </c>
      <c r="H1119" s="123" t="s">
        <v>2524</v>
      </c>
      <c r="I1119" s="123" t="s">
        <v>2524</v>
      </c>
      <c r="J1119" s="123" t="s">
        <v>1745</v>
      </c>
      <c r="K1119" s="123" t="s">
        <v>32</v>
      </c>
      <c r="L1119" s="123" t="s">
        <v>2524</v>
      </c>
      <c r="M1119" s="124">
        <v>375</v>
      </c>
      <c r="N1119" s="123"/>
      <c r="O1119" s="123"/>
    </row>
    <row r="1120" spans="1:15" ht="16" x14ac:dyDescent="0.45">
      <c r="A1120" s="123" t="s">
        <v>1484</v>
      </c>
      <c r="B1120" s="123" t="s">
        <v>1484</v>
      </c>
      <c r="C1120" s="123" t="s">
        <v>8586</v>
      </c>
      <c r="D1120" s="123" t="s">
        <v>1357</v>
      </c>
      <c r="E1120" s="123" t="s">
        <v>2524</v>
      </c>
      <c r="F1120" s="123" t="s">
        <v>366</v>
      </c>
      <c r="G1120" s="123" t="s">
        <v>2524</v>
      </c>
      <c r="H1120" s="123" t="s">
        <v>8852</v>
      </c>
      <c r="I1120" s="123" t="s">
        <v>8852</v>
      </c>
      <c r="J1120" s="123" t="s">
        <v>1753</v>
      </c>
      <c r="K1120" s="123" t="s">
        <v>1484</v>
      </c>
      <c r="L1120" s="123" t="s">
        <v>2524</v>
      </c>
      <c r="M1120" s="124">
        <v>3157278</v>
      </c>
      <c r="N1120" s="123"/>
      <c r="O1120" s="123"/>
    </row>
    <row r="1121" spans="1:15" ht="16" x14ac:dyDescent="0.45">
      <c r="A1121" s="123" t="s">
        <v>346</v>
      </c>
      <c r="B1121" s="123" t="s">
        <v>346</v>
      </c>
      <c r="C1121" s="123" t="s">
        <v>1369</v>
      </c>
      <c r="D1121" s="123" t="s">
        <v>185</v>
      </c>
      <c r="E1121" s="123" t="s">
        <v>2524</v>
      </c>
      <c r="F1121" s="123" t="s">
        <v>2798</v>
      </c>
      <c r="G1121" s="123" t="s">
        <v>2524</v>
      </c>
      <c r="H1121" s="123" t="s">
        <v>2524</v>
      </c>
      <c r="I1121" s="123" t="s">
        <v>2524</v>
      </c>
      <c r="J1121" s="123" t="s">
        <v>1747</v>
      </c>
      <c r="K1121" s="123" t="s">
        <v>346</v>
      </c>
      <c r="L1121" s="123" t="s">
        <v>2524</v>
      </c>
      <c r="M1121" s="124">
        <v>3162741</v>
      </c>
      <c r="N1121" s="123"/>
      <c r="O1121" s="123"/>
    </row>
    <row r="1122" spans="1:15" ht="16" x14ac:dyDescent="0.45">
      <c r="A1122" s="123" t="s">
        <v>223</v>
      </c>
      <c r="B1122" s="123" t="s">
        <v>6702</v>
      </c>
      <c r="C1122" s="123" t="s">
        <v>2058</v>
      </c>
      <c r="D1122" s="123" t="s">
        <v>185</v>
      </c>
      <c r="E1122" s="123" t="s">
        <v>2524</v>
      </c>
      <c r="F1122" s="123" t="s">
        <v>366</v>
      </c>
      <c r="G1122" s="123" t="s">
        <v>2524</v>
      </c>
      <c r="H1122" s="123" t="s">
        <v>8852</v>
      </c>
      <c r="I1122" s="123" t="s">
        <v>8852</v>
      </c>
      <c r="J1122" s="123" t="s">
        <v>1775</v>
      </c>
      <c r="K1122" s="123" t="s">
        <v>223</v>
      </c>
      <c r="L1122" s="123" t="s">
        <v>2524</v>
      </c>
      <c r="M1122" s="124">
        <v>3100109</v>
      </c>
      <c r="N1122" s="123"/>
      <c r="O1122" s="123"/>
    </row>
    <row r="1123" spans="1:15" ht="16" x14ac:dyDescent="0.45">
      <c r="A1123" s="123" t="s">
        <v>4723</v>
      </c>
      <c r="B1123" s="123" t="s">
        <v>4723</v>
      </c>
      <c r="C1123" s="123" t="s">
        <v>4723</v>
      </c>
      <c r="D1123" s="123" t="s">
        <v>1357</v>
      </c>
      <c r="E1123" s="123" t="s">
        <v>2524</v>
      </c>
      <c r="F1123" s="123" t="s">
        <v>366</v>
      </c>
      <c r="G1123" s="123" t="s">
        <v>2524</v>
      </c>
      <c r="H1123" s="123" t="s">
        <v>2524</v>
      </c>
      <c r="I1123" s="123" t="s">
        <v>2524</v>
      </c>
      <c r="J1123" s="123" t="s">
        <v>2524</v>
      </c>
      <c r="K1123" s="123" t="s">
        <v>4723</v>
      </c>
      <c r="L1123" s="123" t="s">
        <v>2524</v>
      </c>
      <c r="M1123" s="124">
        <v>1140646</v>
      </c>
      <c r="N1123" s="123"/>
      <c r="O1123" s="123"/>
    </row>
    <row r="1124" spans="1:15" ht="16" x14ac:dyDescent="0.45">
      <c r="A1124" s="123" t="s">
        <v>4724</v>
      </c>
      <c r="B1124" s="123" t="s">
        <v>4724</v>
      </c>
      <c r="C1124" s="123" t="s">
        <v>4724</v>
      </c>
      <c r="D1124" s="123" t="s">
        <v>1357</v>
      </c>
      <c r="E1124" s="123" t="s">
        <v>2524</v>
      </c>
      <c r="F1124" s="123" t="s">
        <v>366</v>
      </c>
      <c r="G1124" s="123" t="s">
        <v>2524</v>
      </c>
      <c r="H1124" s="123" t="s">
        <v>2524</v>
      </c>
      <c r="I1124" s="123" t="s">
        <v>2524</v>
      </c>
      <c r="J1124" s="123" t="s">
        <v>2524</v>
      </c>
      <c r="K1124" s="123" t="s">
        <v>4724</v>
      </c>
      <c r="L1124" s="123" t="s">
        <v>2524</v>
      </c>
      <c r="M1124" s="124">
        <v>1140650</v>
      </c>
      <c r="N1124" s="123"/>
      <c r="O1124" s="123"/>
    </row>
    <row r="1125" spans="1:15" ht="16" x14ac:dyDescent="0.45">
      <c r="A1125" s="123" t="s">
        <v>4725</v>
      </c>
      <c r="B1125" s="123" t="s">
        <v>4725</v>
      </c>
      <c r="C1125" s="123" t="s">
        <v>4725</v>
      </c>
      <c r="D1125" s="123" t="s">
        <v>1357</v>
      </c>
      <c r="E1125" s="123" t="s">
        <v>2524</v>
      </c>
      <c r="F1125" s="123" t="s">
        <v>366</v>
      </c>
      <c r="G1125" s="123" t="s">
        <v>2524</v>
      </c>
      <c r="H1125" s="123" t="s">
        <v>2524</v>
      </c>
      <c r="I1125" s="123" t="s">
        <v>2524</v>
      </c>
      <c r="J1125" s="123" t="s">
        <v>2524</v>
      </c>
      <c r="K1125" s="123" t="s">
        <v>4725</v>
      </c>
      <c r="L1125" s="123" t="s">
        <v>2524</v>
      </c>
      <c r="M1125" s="124">
        <v>1140654</v>
      </c>
      <c r="N1125" s="123"/>
      <c r="O1125" s="123"/>
    </row>
    <row r="1126" spans="1:15" ht="16" x14ac:dyDescent="0.45">
      <c r="A1126" s="123" t="s">
        <v>4726</v>
      </c>
      <c r="B1126" s="123" t="s">
        <v>4726</v>
      </c>
      <c r="C1126" s="123" t="s">
        <v>4726</v>
      </c>
      <c r="D1126" s="123" t="s">
        <v>1357</v>
      </c>
      <c r="E1126" s="123" t="s">
        <v>2524</v>
      </c>
      <c r="F1126" s="123" t="s">
        <v>366</v>
      </c>
      <c r="G1126" s="123" t="s">
        <v>2524</v>
      </c>
      <c r="H1126" s="123" t="s">
        <v>2524</v>
      </c>
      <c r="I1126" s="123" t="s">
        <v>2524</v>
      </c>
      <c r="J1126" s="123" t="s">
        <v>2524</v>
      </c>
      <c r="K1126" s="123" t="s">
        <v>4726</v>
      </c>
      <c r="L1126" s="123" t="s">
        <v>2524</v>
      </c>
      <c r="M1126" s="124">
        <v>1140658</v>
      </c>
      <c r="N1126" s="123"/>
      <c r="O1126" s="123"/>
    </row>
    <row r="1127" spans="1:15" ht="16" x14ac:dyDescent="0.45">
      <c r="A1127" s="123" t="s">
        <v>4727</v>
      </c>
      <c r="B1127" s="123" t="s">
        <v>4727</v>
      </c>
      <c r="C1127" s="123" t="s">
        <v>4727</v>
      </c>
      <c r="D1127" s="123" t="s">
        <v>1357</v>
      </c>
      <c r="E1127" s="123" t="s">
        <v>2524</v>
      </c>
      <c r="F1127" s="123" t="s">
        <v>366</v>
      </c>
      <c r="G1127" s="123" t="s">
        <v>2524</v>
      </c>
      <c r="H1127" s="123" t="s">
        <v>2524</v>
      </c>
      <c r="I1127" s="123" t="s">
        <v>2524</v>
      </c>
      <c r="J1127" s="123" t="s">
        <v>2524</v>
      </c>
      <c r="K1127" s="123" t="s">
        <v>4727</v>
      </c>
      <c r="L1127" s="123" t="s">
        <v>2524</v>
      </c>
      <c r="M1127" s="124">
        <v>1140861</v>
      </c>
      <c r="N1127" s="123"/>
      <c r="O1127" s="123"/>
    </row>
    <row r="1128" spans="1:15" ht="16" x14ac:dyDescent="0.45">
      <c r="A1128" s="123" t="s">
        <v>4728</v>
      </c>
      <c r="B1128" s="123" t="s">
        <v>6703</v>
      </c>
      <c r="C1128" s="123" t="s">
        <v>6704</v>
      </c>
      <c r="D1128" s="123" t="s">
        <v>1357</v>
      </c>
      <c r="E1128" s="123" t="s">
        <v>2524</v>
      </c>
      <c r="F1128" s="123" t="s">
        <v>366</v>
      </c>
      <c r="G1128" s="123" t="s">
        <v>2524</v>
      </c>
      <c r="H1128" s="123" t="s">
        <v>2524</v>
      </c>
      <c r="I1128" s="123" t="s">
        <v>2524</v>
      </c>
      <c r="J1128" s="123" t="s">
        <v>2524</v>
      </c>
      <c r="K1128" s="123" t="s">
        <v>4728</v>
      </c>
      <c r="L1128" s="123" t="s">
        <v>2524</v>
      </c>
      <c r="M1128" s="124">
        <v>153755</v>
      </c>
      <c r="N1128" s="123"/>
      <c r="O1128" s="123"/>
    </row>
    <row r="1129" spans="1:15" ht="16" x14ac:dyDescent="0.45">
      <c r="A1129" s="123" t="s">
        <v>4729</v>
      </c>
      <c r="B1129" s="123" t="s">
        <v>6703</v>
      </c>
      <c r="C1129" s="123" t="s">
        <v>6705</v>
      </c>
      <c r="D1129" s="123" t="s">
        <v>1357</v>
      </c>
      <c r="E1129" s="123" t="s">
        <v>2524</v>
      </c>
      <c r="F1129" s="123" t="s">
        <v>366</v>
      </c>
      <c r="G1129" s="123" t="s">
        <v>2524</v>
      </c>
      <c r="H1129" s="123" t="s">
        <v>2524</v>
      </c>
      <c r="I1129" s="123" t="s">
        <v>2524</v>
      </c>
      <c r="J1129" s="123" t="s">
        <v>2524</v>
      </c>
      <c r="K1129" s="123" t="s">
        <v>4729</v>
      </c>
      <c r="L1129" s="123" t="s">
        <v>2524</v>
      </c>
      <c r="M1129" s="124">
        <v>167101</v>
      </c>
      <c r="N1129" s="123"/>
      <c r="O1129" s="123"/>
    </row>
    <row r="1130" spans="1:15" ht="16" x14ac:dyDescent="0.45">
      <c r="A1130" s="123" t="s">
        <v>4730</v>
      </c>
      <c r="B1130" s="123" t="s">
        <v>6703</v>
      </c>
      <c r="C1130" s="123" t="s">
        <v>6706</v>
      </c>
      <c r="D1130" s="123" t="s">
        <v>1357</v>
      </c>
      <c r="E1130" s="123" t="s">
        <v>2524</v>
      </c>
      <c r="F1130" s="123" t="s">
        <v>366</v>
      </c>
      <c r="G1130" s="123" t="s">
        <v>2524</v>
      </c>
      <c r="H1130" s="123" t="s">
        <v>2524</v>
      </c>
      <c r="I1130" s="123" t="s">
        <v>2524</v>
      </c>
      <c r="J1130" s="123" t="s">
        <v>2524</v>
      </c>
      <c r="K1130" s="123" t="s">
        <v>4730</v>
      </c>
      <c r="L1130" s="123" t="s">
        <v>2524</v>
      </c>
      <c r="M1130" s="124">
        <v>167125</v>
      </c>
      <c r="N1130" s="123"/>
      <c r="O1130" s="123"/>
    </row>
    <row r="1131" spans="1:15" ht="16" x14ac:dyDescent="0.45">
      <c r="A1131" s="123" t="s">
        <v>4731</v>
      </c>
      <c r="B1131" s="123" t="s">
        <v>6703</v>
      </c>
      <c r="C1131" s="123" t="s">
        <v>6707</v>
      </c>
      <c r="D1131" s="123" t="s">
        <v>1357</v>
      </c>
      <c r="E1131" s="123" t="s">
        <v>2524</v>
      </c>
      <c r="F1131" s="123" t="s">
        <v>366</v>
      </c>
      <c r="G1131" s="123" t="s">
        <v>2524</v>
      </c>
      <c r="H1131" s="123" t="s">
        <v>2524</v>
      </c>
      <c r="I1131" s="123" t="s">
        <v>2524</v>
      </c>
      <c r="J1131" s="123" t="s">
        <v>2524</v>
      </c>
      <c r="K1131" s="123" t="s">
        <v>4731</v>
      </c>
      <c r="L1131" s="123" t="s">
        <v>2524</v>
      </c>
      <c r="M1131" s="124">
        <v>167133</v>
      </c>
      <c r="N1131" s="123"/>
      <c r="O1131" s="123"/>
    </row>
    <row r="1132" spans="1:15" ht="16" x14ac:dyDescent="0.45">
      <c r="A1132" s="123" t="s">
        <v>4732</v>
      </c>
      <c r="B1132" s="123" t="s">
        <v>6703</v>
      </c>
      <c r="C1132" s="123" t="s">
        <v>6708</v>
      </c>
      <c r="D1132" s="123" t="s">
        <v>1357</v>
      </c>
      <c r="E1132" s="123" t="s">
        <v>2524</v>
      </c>
      <c r="F1132" s="123" t="s">
        <v>366</v>
      </c>
      <c r="G1132" s="123" t="s">
        <v>2524</v>
      </c>
      <c r="H1132" s="123" t="s">
        <v>2524</v>
      </c>
      <c r="I1132" s="123" t="s">
        <v>2524</v>
      </c>
      <c r="J1132" s="123" t="s">
        <v>2524</v>
      </c>
      <c r="K1132" s="123" t="s">
        <v>4732</v>
      </c>
      <c r="L1132" s="123" t="s">
        <v>2524</v>
      </c>
      <c r="M1132" s="124">
        <v>167117</v>
      </c>
      <c r="N1132" s="123"/>
      <c r="O1132" s="123"/>
    </row>
    <row r="1133" spans="1:15" ht="16" x14ac:dyDescent="0.45">
      <c r="A1133" s="123" t="s">
        <v>4733</v>
      </c>
      <c r="B1133" s="123" t="s">
        <v>6703</v>
      </c>
      <c r="C1133" s="123" t="s">
        <v>6709</v>
      </c>
      <c r="D1133" s="123" t="s">
        <v>1357</v>
      </c>
      <c r="E1133" s="123" t="s">
        <v>2524</v>
      </c>
      <c r="F1133" s="123" t="s">
        <v>366</v>
      </c>
      <c r="G1133" s="123" t="s">
        <v>2524</v>
      </c>
      <c r="H1133" s="123" t="s">
        <v>2524</v>
      </c>
      <c r="I1133" s="123" t="s">
        <v>2524</v>
      </c>
      <c r="J1133" s="123" t="s">
        <v>2524</v>
      </c>
      <c r="K1133" s="123" t="s">
        <v>4733</v>
      </c>
      <c r="L1133" s="123" t="s">
        <v>2524</v>
      </c>
      <c r="M1133" s="124">
        <v>167331</v>
      </c>
      <c r="N1133" s="123"/>
      <c r="O1133" s="123"/>
    </row>
    <row r="1134" spans="1:15" ht="16" x14ac:dyDescent="0.45">
      <c r="A1134" s="123" t="s">
        <v>149</v>
      </c>
      <c r="B1134" s="123" t="s">
        <v>6710</v>
      </c>
      <c r="C1134" s="123" t="s">
        <v>1411</v>
      </c>
      <c r="D1134" s="123" t="s">
        <v>1357</v>
      </c>
      <c r="E1134" s="123" t="s">
        <v>2524</v>
      </c>
      <c r="F1134" s="123" t="s">
        <v>366</v>
      </c>
      <c r="G1134" s="123" t="s">
        <v>2524</v>
      </c>
      <c r="H1134" s="123" t="s">
        <v>2524</v>
      </c>
      <c r="I1134" s="123" t="s">
        <v>2524</v>
      </c>
      <c r="J1134" s="123" t="s">
        <v>2524</v>
      </c>
      <c r="K1134" s="123" t="s">
        <v>149</v>
      </c>
      <c r="L1134" s="123" t="s">
        <v>2524</v>
      </c>
      <c r="M1134" s="124">
        <v>153180</v>
      </c>
      <c r="N1134" s="123"/>
      <c r="O1134" s="123"/>
    </row>
    <row r="1135" spans="1:15" ht="16" x14ac:dyDescent="0.45">
      <c r="A1135" s="123" t="s">
        <v>4734</v>
      </c>
      <c r="B1135" s="123" t="s">
        <v>6710</v>
      </c>
      <c r="C1135" s="123" t="s">
        <v>6711</v>
      </c>
      <c r="D1135" s="123" t="s">
        <v>1357</v>
      </c>
      <c r="E1135" s="123" t="s">
        <v>2524</v>
      </c>
      <c r="F1135" s="123" t="s">
        <v>366</v>
      </c>
      <c r="G1135" s="123" t="s">
        <v>2524</v>
      </c>
      <c r="H1135" s="123" t="s">
        <v>2524</v>
      </c>
      <c r="I1135" s="123" t="s">
        <v>2524</v>
      </c>
      <c r="J1135" s="123" t="s">
        <v>2524</v>
      </c>
      <c r="K1135" s="123" t="s">
        <v>4734</v>
      </c>
      <c r="L1135" s="123" t="s">
        <v>2524</v>
      </c>
      <c r="M1135" s="124">
        <v>167096</v>
      </c>
      <c r="N1135" s="123"/>
      <c r="O1135" s="123"/>
    </row>
    <row r="1136" spans="1:15" ht="16" x14ac:dyDescent="0.45">
      <c r="A1136" s="123" t="s">
        <v>4735</v>
      </c>
      <c r="B1136" s="123" t="s">
        <v>6710</v>
      </c>
      <c r="C1136" s="123" t="s">
        <v>6712</v>
      </c>
      <c r="D1136" s="123" t="s">
        <v>1357</v>
      </c>
      <c r="E1136" s="123" t="s">
        <v>2524</v>
      </c>
      <c r="F1136" s="123" t="s">
        <v>366</v>
      </c>
      <c r="G1136" s="123" t="s">
        <v>2524</v>
      </c>
      <c r="H1136" s="123" t="s">
        <v>2524</v>
      </c>
      <c r="I1136" s="123" t="s">
        <v>2524</v>
      </c>
      <c r="J1136" s="123" t="s">
        <v>2524</v>
      </c>
      <c r="K1136" s="123" t="s">
        <v>4735</v>
      </c>
      <c r="L1136" s="123" t="s">
        <v>2524</v>
      </c>
      <c r="M1136" s="124">
        <v>167121</v>
      </c>
      <c r="N1136" s="123"/>
      <c r="O1136" s="123"/>
    </row>
    <row r="1137" spans="1:15" ht="16" x14ac:dyDescent="0.45">
      <c r="A1137" s="123" t="s">
        <v>4736</v>
      </c>
      <c r="B1137" s="123" t="s">
        <v>6710</v>
      </c>
      <c r="C1137" s="123" t="s">
        <v>6713</v>
      </c>
      <c r="D1137" s="123" t="s">
        <v>1357</v>
      </c>
      <c r="E1137" s="123" t="s">
        <v>2524</v>
      </c>
      <c r="F1137" s="123" t="s">
        <v>366</v>
      </c>
      <c r="G1137" s="123" t="s">
        <v>2524</v>
      </c>
      <c r="H1137" s="123" t="s">
        <v>2524</v>
      </c>
      <c r="I1137" s="123" t="s">
        <v>2524</v>
      </c>
      <c r="J1137" s="123" t="s">
        <v>2524</v>
      </c>
      <c r="K1137" s="123" t="s">
        <v>4736</v>
      </c>
      <c r="L1137" s="123" t="s">
        <v>2524</v>
      </c>
      <c r="M1137" s="124">
        <v>167129</v>
      </c>
      <c r="N1137" s="123"/>
      <c r="O1137" s="123"/>
    </row>
    <row r="1138" spans="1:15" ht="16" x14ac:dyDescent="0.45">
      <c r="A1138" s="123" t="s">
        <v>4737</v>
      </c>
      <c r="B1138" s="123" t="s">
        <v>6710</v>
      </c>
      <c r="C1138" s="123" t="s">
        <v>6714</v>
      </c>
      <c r="D1138" s="123" t="s">
        <v>1357</v>
      </c>
      <c r="E1138" s="123" t="s">
        <v>2524</v>
      </c>
      <c r="F1138" s="123" t="s">
        <v>366</v>
      </c>
      <c r="G1138" s="123" t="s">
        <v>2524</v>
      </c>
      <c r="H1138" s="123" t="s">
        <v>2524</v>
      </c>
      <c r="I1138" s="123" t="s">
        <v>2524</v>
      </c>
      <c r="J1138" s="123" t="s">
        <v>2524</v>
      </c>
      <c r="K1138" s="123" t="s">
        <v>4737</v>
      </c>
      <c r="L1138" s="123" t="s">
        <v>2524</v>
      </c>
      <c r="M1138" s="124">
        <v>167113</v>
      </c>
      <c r="N1138" s="123"/>
      <c r="O1138" s="123"/>
    </row>
    <row r="1139" spans="1:15" ht="16" x14ac:dyDescent="0.45">
      <c r="A1139" s="123" t="s">
        <v>4738</v>
      </c>
      <c r="B1139" s="123" t="s">
        <v>4738</v>
      </c>
      <c r="C1139" s="123" t="s">
        <v>6715</v>
      </c>
      <c r="D1139" s="123" t="s">
        <v>1357</v>
      </c>
      <c r="E1139" s="123" t="s">
        <v>2524</v>
      </c>
      <c r="F1139" s="123" t="s">
        <v>366</v>
      </c>
      <c r="G1139" s="123" t="s">
        <v>2524</v>
      </c>
      <c r="H1139" s="123" t="s">
        <v>2524</v>
      </c>
      <c r="I1139" s="123" t="s">
        <v>2524</v>
      </c>
      <c r="J1139" s="123" t="s">
        <v>2524</v>
      </c>
      <c r="K1139" s="123" t="s">
        <v>4738</v>
      </c>
      <c r="L1139" s="123" t="s">
        <v>2524</v>
      </c>
      <c r="M1139" s="124">
        <v>167314</v>
      </c>
      <c r="N1139" s="123"/>
      <c r="O1139" s="123"/>
    </row>
    <row r="1140" spans="1:15" ht="16" x14ac:dyDescent="0.45">
      <c r="A1140" s="123" t="s">
        <v>37</v>
      </c>
      <c r="B1140" s="123" t="s">
        <v>37</v>
      </c>
      <c r="C1140" s="123" t="s">
        <v>6716</v>
      </c>
      <c r="D1140" s="123" t="s">
        <v>185</v>
      </c>
      <c r="E1140" s="123" t="s">
        <v>2524</v>
      </c>
      <c r="F1140" s="123" t="s">
        <v>366</v>
      </c>
      <c r="G1140" s="123" t="s">
        <v>5852</v>
      </c>
      <c r="H1140" s="123" t="s">
        <v>2524</v>
      </c>
      <c r="I1140" s="123" t="s">
        <v>2524</v>
      </c>
      <c r="J1140" s="123" t="s">
        <v>1766</v>
      </c>
      <c r="K1140" s="123" t="s">
        <v>37</v>
      </c>
      <c r="L1140" s="123" t="s">
        <v>2524</v>
      </c>
      <c r="M1140" s="124">
        <v>91319</v>
      </c>
      <c r="N1140" s="123"/>
      <c r="O1140" s="123"/>
    </row>
    <row r="1141" spans="1:15" ht="16" x14ac:dyDescent="0.45">
      <c r="A1141" s="123" t="s">
        <v>38</v>
      </c>
      <c r="B1141" s="123" t="s">
        <v>38</v>
      </c>
      <c r="C1141" s="123" t="s">
        <v>6717</v>
      </c>
      <c r="D1141" s="123" t="s">
        <v>185</v>
      </c>
      <c r="E1141" s="123" t="s">
        <v>2524</v>
      </c>
      <c r="F1141" s="123" t="s">
        <v>366</v>
      </c>
      <c r="G1141" s="123" t="s">
        <v>5852</v>
      </c>
      <c r="H1141" s="123" t="s">
        <v>2524</v>
      </c>
      <c r="I1141" s="123" t="s">
        <v>2524</v>
      </c>
      <c r="J1141" s="123" t="s">
        <v>1767</v>
      </c>
      <c r="K1141" s="123" t="s">
        <v>38</v>
      </c>
      <c r="L1141" s="123" t="s">
        <v>2524</v>
      </c>
      <c r="M1141" s="124">
        <v>91361</v>
      </c>
      <c r="N1141" s="123"/>
      <c r="O1141" s="123"/>
    </row>
    <row r="1142" spans="1:15" ht="16" x14ac:dyDescent="0.45">
      <c r="A1142" s="123" t="s">
        <v>4739</v>
      </c>
      <c r="B1142" s="123" t="s">
        <v>6718</v>
      </c>
      <c r="C1142" s="123" t="s">
        <v>6719</v>
      </c>
      <c r="D1142" s="123" t="s">
        <v>1357</v>
      </c>
      <c r="E1142" s="123" t="s">
        <v>2524</v>
      </c>
      <c r="F1142" s="123" t="s">
        <v>366</v>
      </c>
      <c r="G1142" s="123" t="s">
        <v>2524</v>
      </c>
      <c r="H1142" s="123" t="s">
        <v>2524</v>
      </c>
      <c r="I1142" s="123" t="s">
        <v>2524</v>
      </c>
      <c r="J1142" s="123" t="s">
        <v>2524</v>
      </c>
      <c r="K1142" s="123" t="s">
        <v>4739</v>
      </c>
      <c r="L1142" s="123" t="s">
        <v>2524</v>
      </c>
      <c r="M1142" s="124">
        <v>153746</v>
      </c>
      <c r="N1142" s="123"/>
      <c r="O1142" s="123"/>
    </row>
    <row r="1143" spans="1:15" ht="16" x14ac:dyDescent="0.45">
      <c r="A1143" s="123" t="s">
        <v>4740</v>
      </c>
      <c r="B1143" s="123" t="s">
        <v>4740</v>
      </c>
      <c r="C1143" s="123" t="s">
        <v>4740</v>
      </c>
      <c r="D1143" s="123" t="s">
        <v>1357</v>
      </c>
      <c r="E1143" s="123" t="s">
        <v>2524</v>
      </c>
      <c r="F1143" s="123" t="s">
        <v>366</v>
      </c>
      <c r="G1143" s="123" t="s">
        <v>2524</v>
      </c>
      <c r="H1143" s="123" t="s">
        <v>2524</v>
      </c>
      <c r="I1143" s="123" t="s">
        <v>2524</v>
      </c>
      <c r="J1143" s="123" t="s">
        <v>2524</v>
      </c>
      <c r="K1143" s="123" t="s">
        <v>4740</v>
      </c>
      <c r="L1143" s="123" t="s">
        <v>2524</v>
      </c>
      <c r="M1143" s="124">
        <v>3004036</v>
      </c>
      <c r="N1143" s="123"/>
      <c r="O1143" s="123"/>
    </row>
    <row r="1144" spans="1:15" ht="16" x14ac:dyDescent="0.45">
      <c r="A1144" s="123" t="s">
        <v>8075</v>
      </c>
      <c r="B1144" s="123" t="s">
        <v>8075</v>
      </c>
      <c r="C1144" s="123" t="s">
        <v>8878</v>
      </c>
      <c r="D1144" s="123" t="s">
        <v>185</v>
      </c>
      <c r="E1144" s="123" t="s">
        <v>2524</v>
      </c>
      <c r="F1144" s="123" t="s">
        <v>2798</v>
      </c>
      <c r="G1144" s="123" t="s">
        <v>2524</v>
      </c>
      <c r="H1144" s="123" t="s">
        <v>2524</v>
      </c>
      <c r="I1144" s="123" t="s">
        <v>2524</v>
      </c>
      <c r="J1144" s="123" t="s">
        <v>8041</v>
      </c>
      <c r="K1144" s="123" t="s">
        <v>8075</v>
      </c>
      <c r="L1144" s="123" t="s">
        <v>2524</v>
      </c>
      <c r="M1144" s="124">
        <v>7342629</v>
      </c>
      <c r="N1144" s="123"/>
      <c r="O1144" s="123"/>
    </row>
    <row r="1145" spans="1:15" ht="16" x14ac:dyDescent="0.45">
      <c r="A1145" s="123" t="s">
        <v>8016</v>
      </c>
      <c r="B1145" s="123" t="s">
        <v>8016</v>
      </c>
      <c r="C1145" s="123" t="s">
        <v>8382</v>
      </c>
      <c r="D1145" s="123" t="s">
        <v>185</v>
      </c>
      <c r="E1145" s="123" t="s">
        <v>2524</v>
      </c>
      <c r="F1145" s="123" t="s">
        <v>2798</v>
      </c>
      <c r="G1145" s="123" t="s">
        <v>2524</v>
      </c>
      <c r="H1145" s="123" t="s">
        <v>2524</v>
      </c>
      <c r="I1145" s="123" t="s">
        <v>2524</v>
      </c>
      <c r="J1145" s="123" t="s">
        <v>8054</v>
      </c>
      <c r="K1145" s="123" t="s">
        <v>8016</v>
      </c>
      <c r="L1145" s="123" t="s">
        <v>2524</v>
      </c>
      <c r="M1145" s="124">
        <v>7344771</v>
      </c>
      <c r="N1145" s="123"/>
      <c r="O1145" s="123"/>
    </row>
    <row r="1146" spans="1:15" ht="16" x14ac:dyDescent="0.45">
      <c r="A1146" s="123" t="s">
        <v>6720</v>
      </c>
      <c r="B1146" s="123" t="s">
        <v>6720</v>
      </c>
      <c r="C1146" s="123" t="s">
        <v>6721</v>
      </c>
      <c r="D1146" s="123" t="s">
        <v>1357</v>
      </c>
      <c r="E1146" s="123" t="s">
        <v>2524</v>
      </c>
      <c r="F1146" s="123" t="s">
        <v>366</v>
      </c>
      <c r="G1146" s="123" t="s">
        <v>2524</v>
      </c>
      <c r="H1146" s="123" t="s">
        <v>2524</v>
      </c>
      <c r="I1146" s="123" t="s">
        <v>2524</v>
      </c>
      <c r="J1146" s="123" t="s">
        <v>2524</v>
      </c>
      <c r="K1146" s="123" t="s">
        <v>6720</v>
      </c>
      <c r="L1146" s="123" t="s">
        <v>2524</v>
      </c>
      <c r="M1146" s="124">
        <v>3856716</v>
      </c>
      <c r="N1146" s="123"/>
      <c r="O1146" s="123"/>
    </row>
    <row r="1147" spans="1:15" ht="16" x14ac:dyDescent="0.45">
      <c r="A1147" s="123" t="s">
        <v>3672</v>
      </c>
      <c r="B1147" s="123" t="s">
        <v>3672</v>
      </c>
      <c r="C1147" s="123" t="s">
        <v>3673</v>
      </c>
      <c r="D1147" s="123" t="s">
        <v>1357</v>
      </c>
      <c r="E1147" s="123" t="s">
        <v>2524</v>
      </c>
      <c r="F1147" s="123" t="s">
        <v>366</v>
      </c>
      <c r="G1147" s="123" t="s">
        <v>2524</v>
      </c>
      <c r="H1147" s="123" t="s">
        <v>2524</v>
      </c>
      <c r="I1147" s="123" t="s">
        <v>2524</v>
      </c>
      <c r="J1147" s="123" t="s">
        <v>3674</v>
      </c>
      <c r="K1147" s="123" t="s">
        <v>3672</v>
      </c>
      <c r="L1147" s="123" t="s">
        <v>2524</v>
      </c>
      <c r="M1147" s="124">
        <v>914699</v>
      </c>
      <c r="N1147" s="123"/>
      <c r="O1147" s="123"/>
    </row>
    <row r="1148" spans="1:15" ht="16" x14ac:dyDescent="0.45">
      <c r="A1148" s="123" t="s">
        <v>4741</v>
      </c>
      <c r="B1148" s="123" t="s">
        <v>3672</v>
      </c>
      <c r="C1148" s="123" t="s">
        <v>8879</v>
      </c>
      <c r="D1148" s="123" t="s">
        <v>1357</v>
      </c>
      <c r="E1148" s="123" t="s">
        <v>2524</v>
      </c>
      <c r="F1148" s="123" t="s">
        <v>366</v>
      </c>
      <c r="G1148" s="123" t="s">
        <v>2524</v>
      </c>
      <c r="H1148" s="123" t="s">
        <v>2524</v>
      </c>
      <c r="I1148" s="123" t="s">
        <v>2524</v>
      </c>
      <c r="J1148" s="123" t="s">
        <v>2524</v>
      </c>
      <c r="K1148" s="123" t="s">
        <v>4741</v>
      </c>
      <c r="L1148" s="123" t="s">
        <v>2524</v>
      </c>
      <c r="M1148" s="124">
        <v>2125766</v>
      </c>
      <c r="N1148" s="123"/>
      <c r="O1148" s="123"/>
    </row>
    <row r="1149" spans="1:15" ht="16" x14ac:dyDescent="0.45">
      <c r="A1149" s="123" t="s">
        <v>3714</v>
      </c>
      <c r="B1149" s="123" t="s">
        <v>3714</v>
      </c>
      <c r="C1149" s="123" t="s">
        <v>3715</v>
      </c>
      <c r="D1149" s="123" t="s">
        <v>185</v>
      </c>
      <c r="E1149" s="123" t="s">
        <v>2524</v>
      </c>
      <c r="F1149" s="123" t="s">
        <v>2798</v>
      </c>
      <c r="G1149" s="123" t="s">
        <v>2524</v>
      </c>
      <c r="H1149" s="123" t="s">
        <v>2524</v>
      </c>
      <c r="I1149" s="123" t="s">
        <v>2524</v>
      </c>
      <c r="J1149" s="123" t="s">
        <v>3716</v>
      </c>
      <c r="K1149" s="123" t="s">
        <v>3714</v>
      </c>
      <c r="L1149" s="123" t="s">
        <v>2524</v>
      </c>
      <c r="M1149" s="124">
        <v>6530316</v>
      </c>
      <c r="N1149" s="123"/>
      <c r="O1149" s="123"/>
    </row>
    <row r="1150" spans="1:15" ht="16" x14ac:dyDescent="0.45">
      <c r="A1150" s="123" t="s">
        <v>4742</v>
      </c>
      <c r="B1150" s="123" t="s">
        <v>2524</v>
      </c>
      <c r="C1150" s="123" t="s">
        <v>2524</v>
      </c>
      <c r="D1150" s="123" t="s">
        <v>185</v>
      </c>
      <c r="E1150" s="123" t="s">
        <v>2524</v>
      </c>
      <c r="F1150" s="123" t="s">
        <v>2798</v>
      </c>
      <c r="G1150" s="123" t="s">
        <v>2524</v>
      </c>
      <c r="H1150" s="123" t="s">
        <v>2524</v>
      </c>
      <c r="I1150" s="123" t="s">
        <v>2524</v>
      </c>
      <c r="J1150" s="123" t="s">
        <v>2524</v>
      </c>
      <c r="K1150" s="123" t="s">
        <v>4742</v>
      </c>
      <c r="L1150" s="123" t="s">
        <v>2524</v>
      </c>
      <c r="M1150" s="124">
        <v>286969</v>
      </c>
      <c r="N1150" s="123"/>
      <c r="O1150" s="123"/>
    </row>
    <row r="1151" spans="1:15" ht="16" x14ac:dyDescent="0.45">
      <c r="A1151" s="123" t="s">
        <v>3717</v>
      </c>
      <c r="B1151" s="123" t="s">
        <v>3717</v>
      </c>
      <c r="C1151" s="123" t="s">
        <v>3718</v>
      </c>
      <c r="D1151" s="123" t="s">
        <v>185</v>
      </c>
      <c r="E1151" s="123" t="s">
        <v>2524</v>
      </c>
      <c r="F1151" s="123" t="s">
        <v>2798</v>
      </c>
      <c r="G1151" s="123" t="s">
        <v>2524</v>
      </c>
      <c r="H1151" s="123" t="s">
        <v>2524</v>
      </c>
      <c r="I1151" s="123" t="s">
        <v>2524</v>
      </c>
      <c r="J1151" s="123" t="s">
        <v>3719</v>
      </c>
      <c r="K1151" s="123" t="s">
        <v>3717</v>
      </c>
      <c r="L1151" s="123" t="s">
        <v>2524</v>
      </c>
      <c r="M1151" s="124">
        <v>5788988</v>
      </c>
      <c r="N1151" s="123"/>
      <c r="O1151" s="123"/>
    </row>
    <row r="1152" spans="1:15" ht="16" x14ac:dyDescent="0.45">
      <c r="A1152" s="123" t="s">
        <v>2538</v>
      </c>
      <c r="B1152" s="123" t="s">
        <v>2538</v>
      </c>
      <c r="C1152" s="123" t="s">
        <v>3705</v>
      </c>
      <c r="D1152" s="123" t="s">
        <v>1357</v>
      </c>
      <c r="E1152" s="123" t="s">
        <v>2524</v>
      </c>
      <c r="F1152" s="123" t="s">
        <v>366</v>
      </c>
      <c r="G1152" s="123" t="s">
        <v>2524</v>
      </c>
      <c r="H1152" s="123" t="s">
        <v>2524</v>
      </c>
      <c r="I1152" s="123" t="s">
        <v>2524</v>
      </c>
      <c r="J1152" s="123" t="s">
        <v>3707</v>
      </c>
      <c r="K1152" s="123" t="s">
        <v>2538</v>
      </c>
      <c r="L1152" s="123" t="s">
        <v>2524</v>
      </c>
      <c r="M1152" s="124">
        <v>3325490</v>
      </c>
      <c r="N1152" s="123"/>
      <c r="O1152" s="123"/>
    </row>
    <row r="1153" spans="1:15" ht="16" x14ac:dyDescent="0.45">
      <c r="A1153" s="123" t="s">
        <v>8625</v>
      </c>
      <c r="B1153" s="123" t="s">
        <v>8625</v>
      </c>
      <c r="C1153" s="123" t="s">
        <v>8626</v>
      </c>
      <c r="D1153" s="123" t="s">
        <v>1357</v>
      </c>
      <c r="E1153" s="123" t="s">
        <v>2524</v>
      </c>
      <c r="F1153" s="123" t="s">
        <v>366</v>
      </c>
      <c r="G1153" s="123" t="s">
        <v>2524</v>
      </c>
      <c r="H1153" s="123" t="s">
        <v>2524</v>
      </c>
      <c r="I1153" s="123" t="s">
        <v>2524</v>
      </c>
      <c r="J1153" s="123" t="s">
        <v>8627</v>
      </c>
      <c r="K1153" s="123" t="s">
        <v>8625</v>
      </c>
      <c r="L1153" s="123" t="s">
        <v>2524</v>
      </c>
      <c r="M1153" s="124">
        <v>7965588</v>
      </c>
      <c r="N1153" s="123"/>
      <c r="O1153" s="123"/>
    </row>
    <row r="1154" spans="1:15" ht="16" x14ac:dyDescent="0.45">
      <c r="A1154" s="123" t="s">
        <v>9289</v>
      </c>
      <c r="B1154" s="123" t="s">
        <v>9289</v>
      </c>
      <c r="C1154" s="123" t="s">
        <v>9290</v>
      </c>
      <c r="D1154" s="123" t="s">
        <v>1357</v>
      </c>
      <c r="E1154" s="123" t="s">
        <v>2524</v>
      </c>
      <c r="F1154" s="123" t="s">
        <v>366</v>
      </c>
      <c r="G1154" s="123" t="s">
        <v>2524</v>
      </c>
      <c r="H1154" s="123" t="s">
        <v>2524</v>
      </c>
      <c r="I1154" s="123" t="s">
        <v>2524</v>
      </c>
      <c r="J1154" s="123" t="s">
        <v>8627</v>
      </c>
      <c r="K1154" s="123" t="s">
        <v>9289</v>
      </c>
      <c r="L1154" s="123" t="s">
        <v>2524</v>
      </c>
      <c r="M1154" s="124">
        <v>10448079</v>
      </c>
      <c r="N1154" s="123"/>
      <c r="O1154" s="123"/>
    </row>
    <row r="1155" spans="1:15" ht="16" x14ac:dyDescent="0.45">
      <c r="A1155" s="123" t="s">
        <v>6722</v>
      </c>
      <c r="B1155" s="123" t="s">
        <v>6722</v>
      </c>
      <c r="C1155" s="123" t="s">
        <v>6723</v>
      </c>
      <c r="D1155" s="123" t="s">
        <v>1357</v>
      </c>
      <c r="E1155" s="123" t="s">
        <v>2524</v>
      </c>
      <c r="F1155" s="123" t="s">
        <v>2798</v>
      </c>
      <c r="G1155" s="123" t="s">
        <v>2524</v>
      </c>
      <c r="H1155" s="123" t="s">
        <v>2524</v>
      </c>
      <c r="I1155" s="123" t="s">
        <v>2524</v>
      </c>
      <c r="J1155" s="123" t="s">
        <v>2524</v>
      </c>
      <c r="K1155" s="123" t="s">
        <v>6722</v>
      </c>
      <c r="L1155" s="123" t="s">
        <v>2524</v>
      </c>
      <c r="M1155" s="124">
        <v>4808928</v>
      </c>
      <c r="N1155" s="123"/>
      <c r="O1155" s="123"/>
    </row>
    <row r="1156" spans="1:15" ht="16" x14ac:dyDescent="0.45">
      <c r="A1156" s="123" t="s">
        <v>9291</v>
      </c>
      <c r="B1156" s="123" t="s">
        <v>9291</v>
      </c>
      <c r="C1156" s="123" t="s">
        <v>6723</v>
      </c>
      <c r="D1156" s="123" t="s">
        <v>1357</v>
      </c>
      <c r="E1156" s="123" t="s">
        <v>2524</v>
      </c>
      <c r="F1156" s="123" t="s">
        <v>2798</v>
      </c>
      <c r="G1156" s="123" t="s">
        <v>2524</v>
      </c>
      <c r="H1156" s="123" t="s">
        <v>2524</v>
      </c>
      <c r="I1156" s="123" t="s">
        <v>2524</v>
      </c>
      <c r="J1156" s="123" t="s">
        <v>2524</v>
      </c>
      <c r="K1156" s="123" t="s">
        <v>9291</v>
      </c>
      <c r="L1156" s="123" t="s">
        <v>2524</v>
      </c>
      <c r="M1156" s="124">
        <v>10447993</v>
      </c>
      <c r="N1156" s="123"/>
      <c r="O1156" s="123"/>
    </row>
    <row r="1157" spans="1:15" ht="16" x14ac:dyDescent="0.45">
      <c r="A1157" s="123" t="s">
        <v>3700</v>
      </c>
      <c r="B1157" s="123" t="s">
        <v>3700</v>
      </c>
      <c r="C1157" s="123" t="s">
        <v>3701</v>
      </c>
      <c r="D1157" s="123" t="s">
        <v>1357</v>
      </c>
      <c r="E1157" s="123" t="s">
        <v>2524</v>
      </c>
      <c r="F1157" s="123" t="s">
        <v>366</v>
      </c>
      <c r="G1157" s="123" t="s">
        <v>2524</v>
      </c>
      <c r="H1157" s="123" t="s">
        <v>2524</v>
      </c>
      <c r="I1157" s="123" t="s">
        <v>2524</v>
      </c>
      <c r="J1157" s="123" t="s">
        <v>3702</v>
      </c>
      <c r="K1157" s="123" t="s">
        <v>3700</v>
      </c>
      <c r="L1157" s="123" t="s">
        <v>2524</v>
      </c>
      <c r="M1157" s="124">
        <v>3659186</v>
      </c>
      <c r="N1157" s="123"/>
      <c r="O1157" s="123"/>
    </row>
    <row r="1158" spans="1:15" ht="16" x14ac:dyDescent="0.45">
      <c r="A1158" s="123" t="s">
        <v>3676</v>
      </c>
      <c r="B1158" s="123" t="s">
        <v>3676</v>
      </c>
      <c r="C1158" s="123" t="s">
        <v>3677</v>
      </c>
      <c r="D1158" s="123" t="s">
        <v>185</v>
      </c>
      <c r="E1158" s="123" t="s">
        <v>2524</v>
      </c>
      <c r="F1158" s="123" t="s">
        <v>2798</v>
      </c>
      <c r="G1158" s="123" t="s">
        <v>2524</v>
      </c>
      <c r="H1158" s="123" t="s">
        <v>2524</v>
      </c>
      <c r="I1158" s="123" t="s">
        <v>2524</v>
      </c>
      <c r="J1158" s="123" t="s">
        <v>3678</v>
      </c>
      <c r="K1158" s="123" t="s">
        <v>3676</v>
      </c>
      <c r="L1158" s="123" t="s">
        <v>2524</v>
      </c>
      <c r="M1158" s="124">
        <v>6406736</v>
      </c>
      <c r="N1158" s="123"/>
      <c r="O1158" s="123"/>
    </row>
    <row r="1159" spans="1:15" ht="16" x14ac:dyDescent="0.45">
      <c r="A1159" s="123" t="s">
        <v>4743</v>
      </c>
      <c r="B1159" s="123" t="s">
        <v>6724</v>
      </c>
      <c r="C1159" s="123" t="s">
        <v>6725</v>
      </c>
      <c r="D1159" s="123" t="s">
        <v>1357</v>
      </c>
      <c r="E1159" s="123" t="s">
        <v>2524</v>
      </c>
      <c r="F1159" s="123" t="s">
        <v>366</v>
      </c>
      <c r="G1159" s="123" t="s">
        <v>2524</v>
      </c>
      <c r="H1159" s="123" t="s">
        <v>2524</v>
      </c>
      <c r="I1159" s="123" t="s">
        <v>2524</v>
      </c>
      <c r="J1159" s="123" t="s">
        <v>2524</v>
      </c>
      <c r="K1159" s="123" t="s">
        <v>4743</v>
      </c>
      <c r="L1159" s="123" t="s">
        <v>2524</v>
      </c>
      <c r="M1159" s="124">
        <v>2655141</v>
      </c>
      <c r="N1159" s="123"/>
      <c r="O1159" s="123"/>
    </row>
    <row r="1160" spans="1:15" ht="16" x14ac:dyDescent="0.45">
      <c r="A1160" s="123" t="s">
        <v>4744</v>
      </c>
      <c r="B1160" s="123" t="s">
        <v>4744</v>
      </c>
      <c r="C1160" s="123" t="s">
        <v>6726</v>
      </c>
      <c r="D1160" s="123" t="s">
        <v>1357</v>
      </c>
      <c r="E1160" s="123" t="s">
        <v>2524</v>
      </c>
      <c r="F1160" s="123" t="s">
        <v>366</v>
      </c>
      <c r="G1160" s="123" t="s">
        <v>2524</v>
      </c>
      <c r="H1160" s="123" t="s">
        <v>2524</v>
      </c>
      <c r="I1160" s="123" t="s">
        <v>2524</v>
      </c>
      <c r="J1160" s="123" t="s">
        <v>2524</v>
      </c>
      <c r="K1160" s="123" t="s">
        <v>4744</v>
      </c>
      <c r="L1160" s="123" t="s">
        <v>2524</v>
      </c>
      <c r="M1160" s="124">
        <v>3004305</v>
      </c>
      <c r="N1160" s="123"/>
      <c r="O1160" s="123"/>
    </row>
    <row r="1161" spans="1:15" ht="16" x14ac:dyDescent="0.45">
      <c r="A1161" s="123" t="s">
        <v>4745</v>
      </c>
      <c r="B1161" s="123" t="s">
        <v>4745</v>
      </c>
      <c r="C1161" s="123" t="s">
        <v>6727</v>
      </c>
      <c r="D1161" s="123" t="s">
        <v>1357</v>
      </c>
      <c r="E1161" s="123" t="s">
        <v>2524</v>
      </c>
      <c r="F1161" s="123" t="s">
        <v>366</v>
      </c>
      <c r="G1161" s="123" t="s">
        <v>2524</v>
      </c>
      <c r="H1161" s="123" t="s">
        <v>2524</v>
      </c>
      <c r="I1161" s="123" t="s">
        <v>2524</v>
      </c>
      <c r="J1161" s="123" t="s">
        <v>2011</v>
      </c>
      <c r="K1161" s="123" t="s">
        <v>4745</v>
      </c>
      <c r="L1161" s="123" t="s">
        <v>2524</v>
      </c>
      <c r="M1161" s="124">
        <v>1532896</v>
      </c>
      <c r="N1161" s="123"/>
      <c r="O1161" s="123"/>
    </row>
    <row r="1162" spans="1:15" ht="16" x14ac:dyDescent="0.45">
      <c r="A1162" s="123" t="s">
        <v>4746</v>
      </c>
      <c r="B1162" s="123" t="s">
        <v>4746</v>
      </c>
      <c r="C1162" s="123" t="s">
        <v>6728</v>
      </c>
      <c r="D1162" s="123" t="s">
        <v>1357</v>
      </c>
      <c r="E1162" s="123" t="s">
        <v>2524</v>
      </c>
      <c r="F1162" s="123" t="s">
        <v>366</v>
      </c>
      <c r="G1162" s="123" t="s">
        <v>2524</v>
      </c>
      <c r="H1162" s="123" t="s">
        <v>2524</v>
      </c>
      <c r="I1162" s="123" t="s">
        <v>2524</v>
      </c>
      <c r="J1162" s="123" t="s">
        <v>2524</v>
      </c>
      <c r="K1162" s="123" t="s">
        <v>4746</v>
      </c>
      <c r="L1162" s="123" t="s">
        <v>2524</v>
      </c>
      <c r="M1162" s="124">
        <v>1553737</v>
      </c>
      <c r="N1162" s="123"/>
      <c r="O1162" s="123"/>
    </row>
    <row r="1163" spans="1:15" ht="16" x14ac:dyDescent="0.45">
      <c r="A1163" s="123" t="s">
        <v>4747</v>
      </c>
      <c r="B1163" s="123" t="s">
        <v>4747</v>
      </c>
      <c r="C1163" s="123" t="s">
        <v>6729</v>
      </c>
      <c r="D1163" s="123" t="s">
        <v>1357</v>
      </c>
      <c r="E1163" s="123" t="s">
        <v>2524</v>
      </c>
      <c r="F1163" s="123" t="s">
        <v>366</v>
      </c>
      <c r="G1163" s="123" t="s">
        <v>2524</v>
      </c>
      <c r="H1163" s="123" t="s">
        <v>2524</v>
      </c>
      <c r="I1163" s="123" t="s">
        <v>2524</v>
      </c>
      <c r="J1163" s="123" t="s">
        <v>2524</v>
      </c>
      <c r="K1163" s="123" t="s">
        <v>4747</v>
      </c>
      <c r="L1163" s="123" t="s">
        <v>2524</v>
      </c>
      <c r="M1163" s="124">
        <v>1543816</v>
      </c>
      <c r="N1163" s="123"/>
      <c r="O1163" s="123"/>
    </row>
    <row r="1164" spans="1:15" ht="16" x14ac:dyDescent="0.45">
      <c r="A1164" s="123" t="s">
        <v>4748</v>
      </c>
      <c r="B1164" s="123" t="s">
        <v>6730</v>
      </c>
      <c r="C1164" s="123" t="s">
        <v>6731</v>
      </c>
      <c r="D1164" s="123" t="s">
        <v>1357</v>
      </c>
      <c r="E1164" s="123" t="s">
        <v>2524</v>
      </c>
      <c r="F1164" s="123" t="s">
        <v>366</v>
      </c>
      <c r="G1164" s="123" t="s">
        <v>102</v>
      </c>
      <c r="H1164" s="123" t="s">
        <v>2524</v>
      </c>
      <c r="I1164" s="123" t="s">
        <v>2524</v>
      </c>
      <c r="J1164" s="123" t="s">
        <v>2524</v>
      </c>
      <c r="K1164" s="123" t="s">
        <v>4748</v>
      </c>
      <c r="L1164" s="123" t="s">
        <v>2524</v>
      </c>
      <c r="M1164" s="124">
        <v>217138</v>
      </c>
      <c r="N1164" s="123"/>
      <c r="O1164" s="123"/>
    </row>
    <row r="1165" spans="1:15" ht="16" x14ac:dyDescent="0.45">
      <c r="A1165" s="123" t="s">
        <v>4749</v>
      </c>
      <c r="B1165" s="123" t="s">
        <v>6732</v>
      </c>
      <c r="C1165" s="123" t="s">
        <v>6733</v>
      </c>
      <c r="D1165" s="123" t="s">
        <v>1357</v>
      </c>
      <c r="E1165" s="123" t="s">
        <v>2524</v>
      </c>
      <c r="F1165" s="123" t="s">
        <v>366</v>
      </c>
      <c r="G1165" s="123" t="s">
        <v>102</v>
      </c>
      <c r="H1165" s="123" t="s">
        <v>2524</v>
      </c>
      <c r="I1165" s="123" t="s">
        <v>2524</v>
      </c>
      <c r="J1165" s="123" t="s">
        <v>2524</v>
      </c>
      <c r="K1165" s="123" t="s">
        <v>4749</v>
      </c>
      <c r="L1165" s="123" t="s">
        <v>2524</v>
      </c>
      <c r="M1165" s="124">
        <v>217130</v>
      </c>
      <c r="N1165" s="123"/>
      <c r="O1165" s="123"/>
    </row>
    <row r="1166" spans="1:15" ht="16" x14ac:dyDescent="0.45">
      <c r="A1166" s="123" t="s">
        <v>4750</v>
      </c>
      <c r="B1166" s="123" t="s">
        <v>6734</v>
      </c>
      <c r="C1166" s="123" t="s">
        <v>6735</v>
      </c>
      <c r="D1166" s="123" t="s">
        <v>1357</v>
      </c>
      <c r="E1166" s="123" t="s">
        <v>2524</v>
      </c>
      <c r="F1166" s="123" t="s">
        <v>366</v>
      </c>
      <c r="G1166" s="123" t="s">
        <v>102</v>
      </c>
      <c r="H1166" s="123" t="s">
        <v>2524</v>
      </c>
      <c r="I1166" s="123" t="s">
        <v>2524</v>
      </c>
      <c r="J1166" s="123" t="s">
        <v>2524</v>
      </c>
      <c r="K1166" s="123" t="s">
        <v>4750</v>
      </c>
      <c r="L1166" s="123" t="s">
        <v>2524</v>
      </c>
      <c r="M1166" s="124">
        <v>201676</v>
      </c>
      <c r="N1166" s="123"/>
      <c r="O1166" s="123"/>
    </row>
    <row r="1167" spans="1:15" ht="16" x14ac:dyDescent="0.45">
      <c r="A1167" s="123" t="s">
        <v>4751</v>
      </c>
      <c r="B1167" s="123" t="s">
        <v>6736</v>
      </c>
      <c r="C1167" s="123" t="s">
        <v>6737</v>
      </c>
      <c r="D1167" s="123" t="s">
        <v>1357</v>
      </c>
      <c r="E1167" s="123" t="s">
        <v>2524</v>
      </c>
      <c r="F1167" s="123" t="s">
        <v>366</v>
      </c>
      <c r="G1167" s="123" t="s">
        <v>102</v>
      </c>
      <c r="H1167" s="123" t="s">
        <v>2524</v>
      </c>
      <c r="I1167" s="123" t="s">
        <v>2524</v>
      </c>
      <c r="J1167" s="123" t="s">
        <v>2524</v>
      </c>
      <c r="K1167" s="123" t="s">
        <v>4751</v>
      </c>
      <c r="L1167" s="123" t="s">
        <v>2524</v>
      </c>
      <c r="M1167" s="124">
        <v>217096</v>
      </c>
      <c r="N1167" s="123"/>
      <c r="O1167" s="123"/>
    </row>
    <row r="1168" spans="1:15" ht="16" x14ac:dyDescent="0.45">
      <c r="A1168" s="123" t="s">
        <v>4752</v>
      </c>
      <c r="B1168" s="123" t="s">
        <v>6738</v>
      </c>
      <c r="C1168" s="123" t="s">
        <v>6739</v>
      </c>
      <c r="D1168" s="123" t="s">
        <v>1357</v>
      </c>
      <c r="E1168" s="123" t="s">
        <v>2524</v>
      </c>
      <c r="F1168" s="123" t="s">
        <v>366</v>
      </c>
      <c r="G1168" s="123" t="s">
        <v>102</v>
      </c>
      <c r="H1168" s="123" t="s">
        <v>2524</v>
      </c>
      <c r="I1168" s="123" t="s">
        <v>2524</v>
      </c>
      <c r="J1168" s="123" t="s">
        <v>2524</v>
      </c>
      <c r="K1168" s="123" t="s">
        <v>4752</v>
      </c>
      <c r="L1168" s="123" t="s">
        <v>2524</v>
      </c>
      <c r="M1168" s="124">
        <v>217145</v>
      </c>
      <c r="N1168" s="123"/>
      <c r="O1168" s="123"/>
    </row>
    <row r="1169" spans="1:15" ht="16" x14ac:dyDescent="0.45">
      <c r="A1169" s="123" t="s">
        <v>4753</v>
      </c>
      <c r="B1169" s="123" t="s">
        <v>4753</v>
      </c>
      <c r="C1169" s="123" t="s">
        <v>6740</v>
      </c>
      <c r="D1169" s="123" t="s">
        <v>1357</v>
      </c>
      <c r="E1169" s="123" t="s">
        <v>2524</v>
      </c>
      <c r="F1169" s="123" t="s">
        <v>366</v>
      </c>
      <c r="G1169" s="123" t="s">
        <v>102</v>
      </c>
      <c r="H1169" s="123" t="s">
        <v>2524</v>
      </c>
      <c r="I1169" s="123" t="s">
        <v>2524</v>
      </c>
      <c r="J1169" s="123" t="s">
        <v>2524</v>
      </c>
      <c r="K1169" s="123" t="s">
        <v>4753</v>
      </c>
      <c r="L1169" s="123" t="s">
        <v>2524</v>
      </c>
      <c r="M1169" s="124">
        <v>217172</v>
      </c>
      <c r="N1169" s="123"/>
      <c r="O1169" s="123"/>
    </row>
    <row r="1170" spans="1:15" ht="16" x14ac:dyDescent="0.45">
      <c r="A1170" s="123" t="s">
        <v>4754</v>
      </c>
      <c r="B1170" s="123" t="s">
        <v>6741</v>
      </c>
      <c r="C1170" s="123" t="s">
        <v>6742</v>
      </c>
      <c r="D1170" s="123" t="s">
        <v>1357</v>
      </c>
      <c r="E1170" s="123" t="s">
        <v>2524</v>
      </c>
      <c r="F1170" s="123" t="s">
        <v>366</v>
      </c>
      <c r="G1170" s="123" t="s">
        <v>102</v>
      </c>
      <c r="H1170" s="123" t="s">
        <v>2524</v>
      </c>
      <c r="I1170" s="123" t="s">
        <v>2524</v>
      </c>
      <c r="J1170" s="123" t="s">
        <v>2524</v>
      </c>
      <c r="K1170" s="123" t="s">
        <v>4754</v>
      </c>
      <c r="L1170" s="123" t="s">
        <v>2524</v>
      </c>
      <c r="M1170" s="124">
        <v>217157</v>
      </c>
      <c r="N1170" s="123"/>
      <c r="O1170" s="123"/>
    </row>
    <row r="1171" spans="1:15" ht="16" x14ac:dyDescent="0.45">
      <c r="A1171" s="123" t="s">
        <v>4755</v>
      </c>
      <c r="B1171" s="123" t="s">
        <v>6743</v>
      </c>
      <c r="C1171" s="123" t="s">
        <v>6744</v>
      </c>
      <c r="D1171" s="123" t="s">
        <v>1357</v>
      </c>
      <c r="E1171" s="123" t="s">
        <v>2524</v>
      </c>
      <c r="F1171" s="123" t="s">
        <v>366</v>
      </c>
      <c r="G1171" s="123" t="s">
        <v>102</v>
      </c>
      <c r="H1171" s="123" t="s">
        <v>2524</v>
      </c>
      <c r="I1171" s="123" t="s">
        <v>2524</v>
      </c>
      <c r="J1171" s="123" t="s">
        <v>2524</v>
      </c>
      <c r="K1171" s="123" t="s">
        <v>4755</v>
      </c>
      <c r="L1171" s="123" t="s">
        <v>2524</v>
      </c>
      <c r="M1171" s="124">
        <v>217166</v>
      </c>
      <c r="N1171" s="123"/>
      <c r="O1171" s="123"/>
    </row>
    <row r="1172" spans="1:15" ht="16" x14ac:dyDescent="0.45">
      <c r="A1172" s="123" t="s">
        <v>4756</v>
      </c>
      <c r="B1172" s="123" t="s">
        <v>6745</v>
      </c>
      <c r="C1172" s="123" t="s">
        <v>6746</v>
      </c>
      <c r="D1172" s="123" t="s">
        <v>1357</v>
      </c>
      <c r="E1172" s="123" t="s">
        <v>2524</v>
      </c>
      <c r="F1172" s="123" t="s">
        <v>366</v>
      </c>
      <c r="G1172" s="123" t="s">
        <v>102</v>
      </c>
      <c r="H1172" s="123" t="s">
        <v>2524</v>
      </c>
      <c r="I1172" s="123" t="s">
        <v>2524</v>
      </c>
      <c r="J1172" s="123" t="s">
        <v>2524</v>
      </c>
      <c r="K1172" s="123" t="s">
        <v>4756</v>
      </c>
      <c r="L1172" s="123" t="s">
        <v>2524</v>
      </c>
      <c r="M1172" s="124">
        <v>217150</v>
      </c>
      <c r="N1172" s="123"/>
      <c r="O1172" s="123"/>
    </row>
    <row r="1173" spans="1:15" ht="16" x14ac:dyDescent="0.45">
      <c r="A1173" s="123" t="s">
        <v>4757</v>
      </c>
      <c r="B1173" s="123" t="s">
        <v>6747</v>
      </c>
      <c r="C1173" s="123" t="s">
        <v>6748</v>
      </c>
      <c r="D1173" s="123" t="s">
        <v>1357</v>
      </c>
      <c r="E1173" s="123" t="s">
        <v>2524</v>
      </c>
      <c r="F1173" s="123" t="s">
        <v>366</v>
      </c>
      <c r="G1173" s="123" t="s">
        <v>102</v>
      </c>
      <c r="H1173" s="123" t="s">
        <v>2524</v>
      </c>
      <c r="I1173" s="123" t="s">
        <v>2524</v>
      </c>
      <c r="J1173" s="123" t="s">
        <v>2524</v>
      </c>
      <c r="K1173" s="123" t="s">
        <v>4757</v>
      </c>
      <c r="L1173" s="123" t="s">
        <v>2524</v>
      </c>
      <c r="M1173" s="124">
        <v>217161</v>
      </c>
      <c r="N1173" s="123"/>
      <c r="O1173" s="123"/>
    </row>
    <row r="1174" spans="1:15" ht="16" x14ac:dyDescent="0.45">
      <c r="A1174" s="123" t="s">
        <v>3616</v>
      </c>
      <c r="B1174" s="123" t="s">
        <v>3616</v>
      </c>
      <c r="C1174" s="123" t="s">
        <v>3617</v>
      </c>
      <c r="D1174" s="123" t="s">
        <v>1357</v>
      </c>
      <c r="E1174" s="123" t="s">
        <v>2524</v>
      </c>
      <c r="F1174" s="123" t="s">
        <v>366</v>
      </c>
      <c r="G1174" s="123" t="s">
        <v>2524</v>
      </c>
      <c r="H1174" s="123" t="s">
        <v>2524</v>
      </c>
      <c r="I1174" s="123" t="s">
        <v>2524</v>
      </c>
      <c r="J1174" s="123" t="s">
        <v>2524</v>
      </c>
      <c r="K1174" s="123" t="s">
        <v>3616</v>
      </c>
      <c r="L1174" s="123" t="s">
        <v>2524</v>
      </c>
      <c r="M1174" s="124">
        <v>289979</v>
      </c>
      <c r="N1174" s="123"/>
      <c r="O1174" s="123"/>
    </row>
    <row r="1175" spans="1:15" ht="16" x14ac:dyDescent="0.45">
      <c r="A1175" s="123" t="s">
        <v>3618</v>
      </c>
      <c r="B1175" s="123" t="s">
        <v>3618</v>
      </c>
      <c r="C1175" s="123" t="s">
        <v>3619</v>
      </c>
      <c r="D1175" s="123" t="s">
        <v>1357</v>
      </c>
      <c r="E1175" s="123" t="s">
        <v>2524</v>
      </c>
      <c r="F1175" s="123" t="s">
        <v>366</v>
      </c>
      <c r="G1175" s="123" t="s">
        <v>2524</v>
      </c>
      <c r="H1175" s="123" t="s">
        <v>2524</v>
      </c>
      <c r="I1175" s="123" t="s">
        <v>2524</v>
      </c>
      <c r="J1175" s="123" t="s">
        <v>2524</v>
      </c>
      <c r="K1175" s="123" t="s">
        <v>3618</v>
      </c>
      <c r="L1175" s="123" t="s">
        <v>2524</v>
      </c>
      <c r="M1175" s="124">
        <v>289963</v>
      </c>
      <c r="N1175" s="123"/>
      <c r="O1175" s="123"/>
    </row>
    <row r="1176" spans="1:15" ht="16" x14ac:dyDescent="0.45">
      <c r="A1176" s="123" t="s">
        <v>4758</v>
      </c>
      <c r="B1176" s="123" t="s">
        <v>6749</v>
      </c>
      <c r="C1176" s="123" t="s">
        <v>6749</v>
      </c>
      <c r="D1176" s="123" t="s">
        <v>185</v>
      </c>
      <c r="E1176" s="123" t="s">
        <v>2524</v>
      </c>
      <c r="F1176" s="123" t="s">
        <v>2798</v>
      </c>
      <c r="G1176" s="123" t="s">
        <v>2524</v>
      </c>
      <c r="H1176" s="123" t="s">
        <v>2524</v>
      </c>
      <c r="I1176" s="123" t="s">
        <v>2524</v>
      </c>
      <c r="J1176" s="123" t="s">
        <v>2012</v>
      </c>
      <c r="K1176" s="123" t="s">
        <v>4758</v>
      </c>
      <c r="L1176" s="123" t="s">
        <v>2524</v>
      </c>
      <c r="M1176" s="124">
        <v>3111406</v>
      </c>
      <c r="N1176" s="123"/>
      <c r="O1176" s="123"/>
    </row>
    <row r="1177" spans="1:15" ht="16" x14ac:dyDescent="0.45">
      <c r="A1177" s="123" t="s">
        <v>4759</v>
      </c>
      <c r="B1177" s="123" t="s">
        <v>6750</v>
      </c>
      <c r="C1177" s="123" t="s">
        <v>6750</v>
      </c>
      <c r="D1177" s="123" t="s">
        <v>185</v>
      </c>
      <c r="E1177" s="123" t="s">
        <v>2524</v>
      </c>
      <c r="F1177" s="123" t="s">
        <v>2798</v>
      </c>
      <c r="G1177" s="123" t="s">
        <v>2524</v>
      </c>
      <c r="H1177" s="123" t="s">
        <v>2524</v>
      </c>
      <c r="I1177" s="123" t="s">
        <v>2524</v>
      </c>
      <c r="J1177" s="123" t="s">
        <v>2013</v>
      </c>
      <c r="K1177" s="123" t="s">
        <v>4759</v>
      </c>
      <c r="L1177" s="123" t="s">
        <v>2524</v>
      </c>
      <c r="M1177" s="124">
        <v>3111396</v>
      </c>
      <c r="N1177" s="123"/>
      <c r="O1177" s="123"/>
    </row>
    <row r="1178" spans="1:15" ht="16" x14ac:dyDescent="0.45">
      <c r="A1178" s="123" t="s">
        <v>3620</v>
      </c>
      <c r="B1178" s="123" t="s">
        <v>3620</v>
      </c>
      <c r="C1178" s="123" t="s">
        <v>3621</v>
      </c>
      <c r="D1178" s="123" t="s">
        <v>1357</v>
      </c>
      <c r="E1178" s="123" t="s">
        <v>2524</v>
      </c>
      <c r="F1178" s="123" t="s">
        <v>366</v>
      </c>
      <c r="G1178" s="123" t="s">
        <v>2524</v>
      </c>
      <c r="H1178" s="123" t="s">
        <v>2524</v>
      </c>
      <c r="I1178" s="123" t="s">
        <v>2524</v>
      </c>
      <c r="J1178" s="123" t="s">
        <v>2524</v>
      </c>
      <c r="K1178" s="123" t="s">
        <v>3620</v>
      </c>
      <c r="L1178" s="123" t="s">
        <v>2524</v>
      </c>
      <c r="M1178" s="124">
        <v>289928</v>
      </c>
      <c r="N1178" s="123"/>
      <c r="O1178" s="123"/>
    </row>
    <row r="1179" spans="1:15" ht="16" x14ac:dyDescent="0.45">
      <c r="A1179" s="123" t="s">
        <v>3622</v>
      </c>
      <c r="B1179" s="123" t="s">
        <v>3622</v>
      </c>
      <c r="C1179" s="123" t="s">
        <v>3623</v>
      </c>
      <c r="D1179" s="123" t="s">
        <v>1357</v>
      </c>
      <c r="E1179" s="123" t="s">
        <v>2524</v>
      </c>
      <c r="F1179" s="123" t="s">
        <v>366</v>
      </c>
      <c r="G1179" s="123" t="s">
        <v>2524</v>
      </c>
      <c r="H1179" s="123" t="s">
        <v>2524</v>
      </c>
      <c r="I1179" s="123" t="s">
        <v>2524</v>
      </c>
      <c r="J1179" s="123" t="s">
        <v>2524</v>
      </c>
      <c r="K1179" s="123" t="s">
        <v>3622</v>
      </c>
      <c r="L1179" s="123" t="s">
        <v>2524</v>
      </c>
      <c r="M1179" s="124">
        <v>289916</v>
      </c>
      <c r="N1179" s="123"/>
      <c r="O1179" s="123"/>
    </row>
    <row r="1180" spans="1:15" ht="16" x14ac:dyDescent="0.45">
      <c r="A1180" s="123" t="s">
        <v>3624</v>
      </c>
      <c r="B1180" s="123" t="s">
        <v>3624</v>
      </c>
      <c r="C1180" s="123" t="s">
        <v>3625</v>
      </c>
      <c r="D1180" s="123" t="s">
        <v>1357</v>
      </c>
      <c r="E1180" s="123" t="s">
        <v>2524</v>
      </c>
      <c r="F1180" s="123" t="s">
        <v>366</v>
      </c>
      <c r="G1180" s="123" t="s">
        <v>2524</v>
      </c>
      <c r="H1180" s="123" t="s">
        <v>2524</v>
      </c>
      <c r="I1180" s="123" t="s">
        <v>2524</v>
      </c>
      <c r="J1180" s="123" t="s">
        <v>2524</v>
      </c>
      <c r="K1180" s="123" t="s">
        <v>3624</v>
      </c>
      <c r="L1180" s="123" t="s">
        <v>2524</v>
      </c>
      <c r="M1180" s="124">
        <v>289920</v>
      </c>
      <c r="N1180" s="123"/>
      <c r="O1180" s="123"/>
    </row>
    <row r="1181" spans="1:15" ht="16" x14ac:dyDescent="0.45">
      <c r="A1181" s="123" t="s">
        <v>4760</v>
      </c>
      <c r="B1181" s="123" t="s">
        <v>6751</v>
      </c>
      <c r="C1181" s="123" t="s">
        <v>6751</v>
      </c>
      <c r="D1181" s="123" t="s">
        <v>185</v>
      </c>
      <c r="E1181" s="123" t="s">
        <v>2524</v>
      </c>
      <c r="F1181" s="123" t="s">
        <v>2798</v>
      </c>
      <c r="G1181" s="123" t="s">
        <v>2524</v>
      </c>
      <c r="H1181" s="123" t="s">
        <v>2524</v>
      </c>
      <c r="I1181" s="123" t="s">
        <v>2524</v>
      </c>
      <c r="J1181" s="123" t="s">
        <v>2085</v>
      </c>
      <c r="K1181" s="123" t="s">
        <v>4760</v>
      </c>
      <c r="L1181" s="123" t="s">
        <v>2524</v>
      </c>
      <c r="M1181" s="124">
        <v>3438539</v>
      </c>
      <c r="N1181" s="123"/>
      <c r="O1181" s="123"/>
    </row>
    <row r="1182" spans="1:15" ht="16" x14ac:dyDescent="0.45">
      <c r="A1182" s="123" t="s">
        <v>3626</v>
      </c>
      <c r="B1182" s="123" t="s">
        <v>3626</v>
      </c>
      <c r="C1182" s="123" t="s">
        <v>3627</v>
      </c>
      <c r="D1182" s="123" t="s">
        <v>1357</v>
      </c>
      <c r="E1182" s="123" t="s">
        <v>2524</v>
      </c>
      <c r="F1182" s="123" t="s">
        <v>366</v>
      </c>
      <c r="G1182" s="123" t="s">
        <v>2524</v>
      </c>
      <c r="H1182" s="123" t="s">
        <v>2524</v>
      </c>
      <c r="I1182" s="123" t="s">
        <v>2524</v>
      </c>
      <c r="J1182" s="123" t="s">
        <v>2524</v>
      </c>
      <c r="K1182" s="123" t="s">
        <v>3626</v>
      </c>
      <c r="L1182" s="123" t="s">
        <v>2524</v>
      </c>
      <c r="M1182" s="124">
        <v>289954</v>
      </c>
      <c r="N1182" s="123"/>
      <c r="O1182" s="123"/>
    </row>
    <row r="1183" spans="1:15" ht="16" x14ac:dyDescent="0.45">
      <c r="A1183" s="123" t="s">
        <v>121</v>
      </c>
      <c r="B1183" s="123" t="s">
        <v>121</v>
      </c>
      <c r="C1183" s="123" t="s">
        <v>6752</v>
      </c>
      <c r="D1183" s="123" t="s">
        <v>1357</v>
      </c>
      <c r="E1183" s="123" t="s">
        <v>2524</v>
      </c>
      <c r="F1183" s="123" t="s">
        <v>366</v>
      </c>
      <c r="G1183" s="123" t="s">
        <v>2524</v>
      </c>
      <c r="H1183" s="123" t="s">
        <v>2524</v>
      </c>
      <c r="I1183" s="123" t="s">
        <v>2524</v>
      </c>
      <c r="J1183" s="123" t="s">
        <v>2524</v>
      </c>
      <c r="K1183" s="123" t="s">
        <v>121</v>
      </c>
      <c r="L1183" s="123" t="s">
        <v>2524</v>
      </c>
      <c r="M1183" s="124">
        <v>1512051</v>
      </c>
      <c r="N1183" s="123"/>
      <c r="O1183" s="123"/>
    </row>
    <row r="1184" spans="1:15" ht="16" x14ac:dyDescent="0.45">
      <c r="A1184" s="123" t="s">
        <v>4761</v>
      </c>
      <c r="B1184" s="123" t="s">
        <v>6753</v>
      </c>
      <c r="C1184" s="123" t="s">
        <v>6753</v>
      </c>
      <c r="D1184" s="123" t="s">
        <v>185</v>
      </c>
      <c r="E1184" s="123" t="s">
        <v>2524</v>
      </c>
      <c r="F1184" s="123" t="s">
        <v>2798</v>
      </c>
      <c r="G1184" s="123" t="s">
        <v>2524</v>
      </c>
      <c r="H1184" s="123" t="s">
        <v>2524</v>
      </c>
      <c r="I1184" s="123" t="s">
        <v>2524</v>
      </c>
      <c r="J1184" s="123" t="s">
        <v>2016</v>
      </c>
      <c r="K1184" s="123" t="s">
        <v>4761</v>
      </c>
      <c r="L1184" s="123" t="s">
        <v>2524</v>
      </c>
      <c r="M1184" s="124">
        <v>3111411</v>
      </c>
      <c r="N1184" s="123"/>
      <c r="O1184" s="123"/>
    </row>
    <row r="1185" spans="1:15" ht="16" x14ac:dyDescent="0.45">
      <c r="A1185" s="123" t="s">
        <v>3628</v>
      </c>
      <c r="B1185" s="123" t="s">
        <v>3628</v>
      </c>
      <c r="C1185" s="123" t="s">
        <v>3629</v>
      </c>
      <c r="D1185" s="123" t="s">
        <v>1357</v>
      </c>
      <c r="E1185" s="123" t="s">
        <v>2524</v>
      </c>
      <c r="F1185" s="123" t="s">
        <v>366</v>
      </c>
      <c r="G1185" s="123" t="s">
        <v>2524</v>
      </c>
      <c r="H1185" s="123" t="s">
        <v>2524</v>
      </c>
      <c r="I1185" s="123" t="s">
        <v>2524</v>
      </c>
      <c r="J1185" s="123" t="s">
        <v>2524</v>
      </c>
      <c r="K1185" s="123" t="s">
        <v>3628</v>
      </c>
      <c r="L1185" s="123" t="s">
        <v>2524</v>
      </c>
      <c r="M1185" s="124">
        <v>289971</v>
      </c>
      <c r="N1185" s="123"/>
      <c r="O1185" s="123"/>
    </row>
    <row r="1186" spans="1:15" ht="16" x14ac:dyDescent="0.45">
      <c r="A1186" s="123" t="s">
        <v>4762</v>
      </c>
      <c r="B1186" s="123" t="s">
        <v>4762</v>
      </c>
      <c r="C1186" s="123" t="s">
        <v>6754</v>
      </c>
      <c r="D1186" s="123" t="s">
        <v>185</v>
      </c>
      <c r="E1186" s="123" t="s">
        <v>2524</v>
      </c>
      <c r="F1186" s="123" t="s">
        <v>2798</v>
      </c>
      <c r="G1186" s="123" t="s">
        <v>2524</v>
      </c>
      <c r="H1186" s="123" t="s">
        <v>2524</v>
      </c>
      <c r="I1186" s="123" t="s">
        <v>2524</v>
      </c>
      <c r="J1186" s="123" t="s">
        <v>2278</v>
      </c>
      <c r="K1186" s="123" t="s">
        <v>4762</v>
      </c>
      <c r="L1186" s="123" t="s">
        <v>2524</v>
      </c>
      <c r="M1186" s="124">
        <v>3143337</v>
      </c>
      <c r="N1186" s="123"/>
      <c r="O1186" s="123"/>
    </row>
    <row r="1187" spans="1:15" ht="16" x14ac:dyDescent="0.45">
      <c r="A1187" s="123" t="s">
        <v>4763</v>
      </c>
      <c r="B1187" s="123" t="s">
        <v>6755</v>
      </c>
      <c r="C1187" s="123" t="s">
        <v>6755</v>
      </c>
      <c r="D1187" s="123" t="s">
        <v>185</v>
      </c>
      <c r="E1187" s="123" t="s">
        <v>2524</v>
      </c>
      <c r="F1187" s="123" t="s">
        <v>2798</v>
      </c>
      <c r="G1187" s="123" t="s">
        <v>2524</v>
      </c>
      <c r="H1187" s="123" t="s">
        <v>2524</v>
      </c>
      <c r="I1187" s="123" t="s">
        <v>2524</v>
      </c>
      <c r="J1187" s="123" t="s">
        <v>2009</v>
      </c>
      <c r="K1187" s="123" t="s">
        <v>4763</v>
      </c>
      <c r="L1187" s="123" t="s">
        <v>2524</v>
      </c>
      <c r="M1187" s="124">
        <v>3111445</v>
      </c>
      <c r="N1187" s="123"/>
      <c r="O1187" s="123"/>
    </row>
    <row r="1188" spans="1:15" ht="16" x14ac:dyDescent="0.45">
      <c r="A1188" s="123" t="s">
        <v>4764</v>
      </c>
      <c r="B1188" s="123" t="s">
        <v>6756</v>
      </c>
      <c r="C1188" s="123" t="s">
        <v>6756</v>
      </c>
      <c r="D1188" s="123" t="s">
        <v>185</v>
      </c>
      <c r="E1188" s="123" t="s">
        <v>2524</v>
      </c>
      <c r="F1188" s="123" t="s">
        <v>2798</v>
      </c>
      <c r="G1188" s="123" t="s">
        <v>2524</v>
      </c>
      <c r="H1188" s="123" t="s">
        <v>2524</v>
      </c>
      <c r="I1188" s="123" t="s">
        <v>2524</v>
      </c>
      <c r="J1188" s="123" t="s">
        <v>2008</v>
      </c>
      <c r="K1188" s="123" t="s">
        <v>4764</v>
      </c>
      <c r="L1188" s="123" t="s">
        <v>2524</v>
      </c>
      <c r="M1188" s="124">
        <v>3111455</v>
      </c>
      <c r="N1188" s="123"/>
      <c r="O1188" s="123"/>
    </row>
    <row r="1189" spans="1:15" ht="16" x14ac:dyDescent="0.45">
      <c r="A1189" s="123" t="s">
        <v>4765</v>
      </c>
      <c r="B1189" s="123" t="s">
        <v>6757</v>
      </c>
      <c r="C1189" s="123" t="s">
        <v>6757</v>
      </c>
      <c r="D1189" s="123" t="s">
        <v>185</v>
      </c>
      <c r="E1189" s="123" t="s">
        <v>2524</v>
      </c>
      <c r="F1189" s="123" t="s">
        <v>2798</v>
      </c>
      <c r="G1189" s="123" t="s">
        <v>2524</v>
      </c>
      <c r="H1189" s="123" t="s">
        <v>2524</v>
      </c>
      <c r="I1189" s="123" t="s">
        <v>2524</v>
      </c>
      <c r="J1189" s="123" t="s">
        <v>2010</v>
      </c>
      <c r="K1189" s="123" t="s">
        <v>4765</v>
      </c>
      <c r="L1189" s="123" t="s">
        <v>2524</v>
      </c>
      <c r="M1189" s="124">
        <v>3111467</v>
      </c>
      <c r="N1189" s="123"/>
      <c r="O1189" s="123"/>
    </row>
    <row r="1190" spans="1:15" ht="16" x14ac:dyDescent="0.45">
      <c r="A1190" s="123" t="s">
        <v>4766</v>
      </c>
      <c r="B1190" s="123" t="s">
        <v>6758</v>
      </c>
      <c r="C1190" s="123" t="s">
        <v>6758</v>
      </c>
      <c r="D1190" s="123" t="s">
        <v>185</v>
      </c>
      <c r="E1190" s="123" t="s">
        <v>2524</v>
      </c>
      <c r="F1190" s="123" t="s">
        <v>2798</v>
      </c>
      <c r="G1190" s="123" t="s">
        <v>2524</v>
      </c>
      <c r="H1190" s="123" t="s">
        <v>2524</v>
      </c>
      <c r="I1190" s="123" t="s">
        <v>2524</v>
      </c>
      <c r="J1190" s="123" t="s">
        <v>2007</v>
      </c>
      <c r="K1190" s="123" t="s">
        <v>4766</v>
      </c>
      <c r="L1190" s="123" t="s">
        <v>2524</v>
      </c>
      <c r="M1190" s="124">
        <v>3111433</v>
      </c>
      <c r="N1190" s="123"/>
      <c r="O1190" s="123"/>
    </row>
    <row r="1191" spans="1:15" ht="16" x14ac:dyDescent="0.45">
      <c r="A1191" s="123" t="s">
        <v>4767</v>
      </c>
      <c r="B1191" s="123" t="s">
        <v>6759</v>
      </c>
      <c r="C1191" s="123" t="s">
        <v>6759</v>
      </c>
      <c r="D1191" s="123" t="s">
        <v>185</v>
      </c>
      <c r="E1191" s="123" t="s">
        <v>2524</v>
      </c>
      <c r="F1191" s="123" t="s">
        <v>2798</v>
      </c>
      <c r="G1191" s="123" t="s">
        <v>2524</v>
      </c>
      <c r="H1191" s="123" t="s">
        <v>2524</v>
      </c>
      <c r="I1191" s="123" t="s">
        <v>2524</v>
      </c>
      <c r="J1191" s="123" t="s">
        <v>2006</v>
      </c>
      <c r="K1191" s="123" t="s">
        <v>6760</v>
      </c>
      <c r="L1191" s="123" t="s">
        <v>2524</v>
      </c>
      <c r="M1191" s="124">
        <v>3111450</v>
      </c>
      <c r="N1191" s="123"/>
      <c r="O1191" s="123"/>
    </row>
    <row r="1192" spans="1:15" ht="16" x14ac:dyDescent="0.45">
      <c r="A1192" s="123" t="s">
        <v>4768</v>
      </c>
      <c r="B1192" s="123" t="s">
        <v>6761</v>
      </c>
      <c r="C1192" s="123" t="s">
        <v>6761</v>
      </c>
      <c r="D1192" s="123" t="s">
        <v>185</v>
      </c>
      <c r="E1192" s="123" t="s">
        <v>2524</v>
      </c>
      <c r="F1192" s="123" t="s">
        <v>2798</v>
      </c>
      <c r="G1192" s="123" t="s">
        <v>2524</v>
      </c>
      <c r="H1192" s="123" t="s">
        <v>2524</v>
      </c>
      <c r="I1192" s="123" t="s">
        <v>2524</v>
      </c>
      <c r="J1192" s="123" t="s">
        <v>2015</v>
      </c>
      <c r="K1192" s="123" t="s">
        <v>4768</v>
      </c>
      <c r="L1192" s="123" t="s">
        <v>2524</v>
      </c>
      <c r="M1192" s="124">
        <v>3111372</v>
      </c>
      <c r="N1192" s="123"/>
      <c r="O1192" s="123"/>
    </row>
    <row r="1193" spans="1:15" ht="16" x14ac:dyDescent="0.45">
      <c r="A1193" s="123" t="s">
        <v>4769</v>
      </c>
      <c r="B1193" s="123" t="s">
        <v>6762</v>
      </c>
      <c r="C1193" s="123" t="s">
        <v>6762</v>
      </c>
      <c r="D1193" s="123" t="s">
        <v>185</v>
      </c>
      <c r="E1193" s="123" t="s">
        <v>2524</v>
      </c>
      <c r="F1193" s="123" t="s">
        <v>2798</v>
      </c>
      <c r="G1193" s="123" t="s">
        <v>2524</v>
      </c>
      <c r="H1193" s="123" t="s">
        <v>2524</v>
      </c>
      <c r="I1193" s="123" t="s">
        <v>2524</v>
      </c>
      <c r="J1193" s="123" t="s">
        <v>2014</v>
      </c>
      <c r="K1193" s="123" t="s">
        <v>4769</v>
      </c>
      <c r="L1193" s="123" t="s">
        <v>2524</v>
      </c>
      <c r="M1193" s="124">
        <v>3111383</v>
      </c>
      <c r="N1193" s="123"/>
      <c r="O1193" s="123"/>
    </row>
    <row r="1194" spans="1:15" ht="16" x14ac:dyDescent="0.45">
      <c r="A1194" s="123" t="s">
        <v>2289</v>
      </c>
      <c r="B1194" s="123" t="s">
        <v>6763</v>
      </c>
      <c r="C1194" s="123" t="s">
        <v>6764</v>
      </c>
      <c r="D1194" s="123" t="s">
        <v>185</v>
      </c>
      <c r="E1194" s="123" t="s">
        <v>2524</v>
      </c>
      <c r="F1194" s="123" t="s">
        <v>366</v>
      </c>
      <c r="G1194" s="123" t="s">
        <v>2524</v>
      </c>
      <c r="H1194" s="123" t="s">
        <v>2524</v>
      </c>
      <c r="I1194" s="123" t="s">
        <v>2524</v>
      </c>
      <c r="J1194" s="123" t="s">
        <v>2291</v>
      </c>
      <c r="K1194" s="123" t="s">
        <v>2288</v>
      </c>
      <c r="L1194" s="123" t="s">
        <v>2524</v>
      </c>
      <c r="M1194" s="124">
        <v>3916553</v>
      </c>
      <c r="N1194" s="123"/>
      <c r="O1194" s="123"/>
    </row>
    <row r="1195" spans="1:15" ht="16" x14ac:dyDescent="0.45">
      <c r="A1195" s="123" t="s">
        <v>3630</v>
      </c>
      <c r="B1195" s="123" t="s">
        <v>3630</v>
      </c>
      <c r="C1195" s="123" t="s">
        <v>3631</v>
      </c>
      <c r="D1195" s="123" t="s">
        <v>1357</v>
      </c>
      <c r="E1195" s="123" t="s">
        <v>2524</v>
      </c>
      <c r="F1195" s="123" t="s">
        <v>366</v>
      </c>
      <c r="G1195" s="123" t="s">
        <v>2524</v>
      </c>
      <c r="H1195" s="123" t="s">
        <v>2524</v>
      </c>
      <c r="I1195" s="123" t="s">
        <v>2524</v>
      </c>
      <c r="J1195" s="123" t="s">
        <v>2524</v>
      </c>
      <c r="K1195" s="123" t="s">
        <v>3630</v>
      </c>
      <c r="L1195" s="123" t="s">
        <v>2524</v>
      </c>
      <c r="M1195" s="124">
        <v>289904</v>
      </c>
      <c r="N1195" s="123"/>
      <c r="O1195" s="123"/>
    </row>
    <row r="1196" spans="1:15" ht="16" x14ac:dyDescent="0.45">
      <c r="A1196" s="123" t="s">
        <v>3632</v>
      </c>
      <c r="B1196" s="123" t="s">
        <v>3632</v>
      </c>
      <c r="C1196" s="123" t="s">
        <v>3633</v>
      </c>
      <c r="D1196" s="123" t="s">
        <v>1357</v>
      </c>
      <c r="E1196" s="123" t="s">
        <v>2524</v>
      </c>
      <c r="F1196" s="123" t="s">
        <v>366</v>
      </c>
      <c r="G1196" s="123" t="s">
        <v>2524</v>
      </c>
      <c r="H1196" s="123" t="s">
        <v>2524</v>
      </c>
      <c r="I1196" s="123" t="s">
        <v>2524</v>
      </c>
      <c r="J1196" s="123" t="s">
        <v>2524</v>
      </c>
      <c r="K1196" s="123" t="s">
        <v>3632</v>
      </c>
      <c r="L1196" s="123" t="s">
        <v>2524</v>
      </c>
      <c r="M1196" s="124">
        <v>289967</v>
      </c>
      <c r="N1196" s="123"/>
      <c r="O1196" s="123"/>
    </row>
    <row r="1197" spans="1:15" ht="16" x14ac:dyDescent="0.45">
      <c r="A1197" s="123" t="s">
        <v>3634</v>
      </c>
      <c r="B1197" s="123" t="s">
        <v>3634</v>
      </c>
      <c r="C1197" s="123" t="s">
        <v>3635</v>
      </c>
      <c r="D1197" s="123" t="s">
        <v>1357</v>
      </c>
      <c r="E1197" s="123" t="s">
        <v>2524</v>
      </c>
      <c r="F1197" s="123" t="s">
        <v>366</v>
      </c>
      <c r="G1197" s="123" t="s">
        <v>2524</v>
      </c>
      <c r="H1197" s="123" t="s">
        <v>2524</v>
      </c>
      <c r="I1197" s="123" t="s">
        <v>2524</v>
      </c>
      <c r="J1197" s="123" t="s">
        <v>2524</v>
      </c>
      <c r="K1197" s="123" t="s">
        <v>3634</v>
      </c>
      <c r="L1197" s="123" t="s">
        <v>2524</v>
      </c>
      <c r="M1197" s="124">
        <v>289986</v>
      </c>
      <c r="N1197" s="123"/>
      <c r="O1197" s="123"/>
    </row>
    <row r="1198" spans="1:15" ht="16" x14ac:dyDescent="0.45">
      <c r="A1198" s="123" t="s">
        <v>3636</v>
      </c>
      <c r="B1198" s="123" t="s">
        <v>3636</v>
      </c>
      <c r="C1198" s="123" t="s">
        <v>3637</v>
      </c>
      <c r="D1198" s="123" t="s">
        <v>1357</v>
      </c>
      <c r="E1198" s="123" t="s">
        <v>2524</v>
      </c>
      <c r="F1198" s="123" t="s">
        <v>366</v>
      </c>
      <c r="G1198" s="123" t="s">
        <v>2524</v>
      </c>
      <c r="H1198" s="123" t="s">
        <v>2524</v>
      </c>
      <c r="I1198" s="123" t="s">
        <v>2524</v>
      </c>
      <c r="J1198" s="123" t="s">
        <v>2524</v>
      </c>
      <c r="K1198" s="123" t="s">
        <v>3636</v>
      </c>
      <c r="L1198" s="123" t="s">
        <v>2524</v>
      </c>
      <c r="M1198" s="124">
        <v>888086</v>
      </c>
      <c r="N1198" s="123"/>
      <c r="O1198" s="123"/>
    </row>
    <row r="1199" spans="1:15" ht="16" x14ac:dyDescent="0.45">
      <c r="A1199" s="123" t="s">
        <v>3638</v>
      </c>
      <c r="B1199" s="123" t="s">
        <v>3638</v>
      </c>
      <c r="C1199" s="123" t="s">
        <v>3639</v>
      </c>
      <c r="D1199" s="123" t="s">
        <v>1357</v>
      </c>
      <c r="E1199" s="123" t="s">
        <v>2524</v>
      </c>
      <c r="F1199" s="123" t="s">
        <v>366</v>
      </c>
      <c r="G1199" s="123" t="s">
        <v>2524</v>
      </c>
      <c r="H1199" s="123" t="s">
        <v>2524</v>
      </c>
      <c r="I1199" s="123" t="s">
        <v>2524</v>
      </c>
      <c r="J1199" s="123" t="s">
        <v>2524</v>
      </c>
      <c r="K1199" s="123" t="s">
        <v>3638</v>
      </c>
      <c r="L1199" s="123" t="s">
        <v>2524</v>
      </c>
      <c r="M1199" s="124">
        <v>289937</v>
      </c>
      <c r="N1199" s="123"/>
      <c r="O1199" s="123"/>
    </row>
    <row r="1200" spans="1:15" ht="16" x14ac:dyDescent="0.45">
      <c r="A1200" s="123" t="s">
        <v>3640</v>
      </c>
      <c r="B1200" s="123" t="s">
        <v>3640</v>
      </c>
      <c r="C1200" s="123" t="s">
        <v>3641</v>
      </c>
      <c r="D1200" s="123" t="s">
        <v>1357</v>
      </c>
      <c r="E1200" s="123" t="s">
        <v>2524</v>
      </c>
      <c r="F1200" s="123" t="s">
        <v>366</v>
      </c>
      <c r="G1200" s="123" t="s">
        <v>2524</v>
      </c>
      <c r="H1200" s="123" t="s">
        <v>2524</v>
      </c>
      <c r="I1200" s="123" t="s">
        <v>2524</v>
      </c>
      <c r="J1200" s="123" t="s">
        <v>2524</v>
      </c>
      <c r="K1200" s="123" t="s">
        <v>3640</v>
      </c>
      <c r="L1200" s="123" t="s">
        <v>2524</v>
      </c>
      <c r="M1200" s="124">
        <v>289975</v>
      </c>
      <c r="N1200" s="123"/>
      <c r="O1200" s="123"/>
    </row>
    <row r="1201" spans="1:15" ht="16" x14ac:dyDescent="0.45">
      <c r="A1201" s="123" t="s">
        <v>3642</v>
      </c>
      <c r="B1201" s="123" t="s">
        <v>3642</v>
      </c>
      <c r="C1201" s="123" t="s">
        <v>3643</v>
      </c>
      <c r="D1201" s="123" t="s">
        <v>1357</v>
      </c>
      <c r="E1201" s="123" t="s">
        <v>2524</v>
      </c>
      <c r="F1201" s="123" t="s">
        <v>366</v>
      </c>
      <c r="G1201" s="123" t="s">
        <v>2524</v>
      </c>
      <c r="H1201" s="123" t="s">
        <v>2524</v>
      </c>
      <c r="I1201" s="123" t="s">
        <v>2524</v>
      </c>
      <c r="J1201" s="123" t="s">
        <v>2524</v>
      </c>
      <c r="K1201" s="123" t="s">
        <v>3642</v>
      </c>
      <c r="L1201" s="123" t="s">
        <v>2524</v>
      </c>
      <c r="M1201" s="124">
        <v>888090</v>
      </c>
      <c r="N1201" s="123"/>
      <c r="O1201" s="123"/>
    </row>
    <row r="1202" spans="1:15" ht="16" x14ac:dyDescent="0.45">
      <c r="A1202" s="123" t="s">
        <v>3644</v>
      </c>
      <c r="B1202" s="123" t="s">
        <v>3644</v>
      </c>
      <c r="C1202" s="123" t="s">
        <v>3645</v>
      </c>
      <c r="D1202" s="123" t="s">
        <v>1357</v>
      </c>
      <c r="E1202" s="123" t="s">
        <v>2524</v>
      </c>
      <c r="F1202" s="123" t="s">
        <v>366</v>
      </c>
      <c r="G1202" s="123" t="s">
        <v>2524</v>
      </c>
      <c r="H1202" s="123" t="s">
        <v>2524</v>
      </c>
      <c r="I1202" s="123" t="s">
        <v>2524</v>
      </c>
      <c r="J1202" s="123" t="s">
        <v>2524</v>
      </c>
      <c r="K1202" s="123" t="s">
        <v>3644</v>
      </c>
      <c r="L1202" s="123" t="s">
        <v>2524</v>
      </c>
      <c r="M1202" s="124">
        <v>888094</v>
      </c>
      <c r="N1202" s="123"/>
      <c r="O1202" s="123"/>
    </row>
    <row r="1203" spans="1:15" ht="16" x14ac:dyDescent="0.45">
      <c r="A1203" s="123" t="s">
        <v>3646</v>
      </c>
      <c r="B1203" s="123" t="s">
        <v>3646</v>
      </c>
      <c r="C1203" s="123" t="s">
        <v>3647</v>
      </c>
      <c r="D1203" s="123" t="s">
        <v>1357</v>
      </c>
      <c r="E1203" s="123" t="s">
        <v>2524</v>
      </c>
      <c r="F1203" s="123" t="s">
        <v>366</v>
      </c>
      <c r="G1203" s="123" t="s">
        <v>2524</v>
      </c>
      <c r="H1203" s="123" t="s">
        <v>2524</v>
      </c>
      <c r="I1203" s="123" t="s">
        <v>2524</v>
      </c>
      <c r="J1203" s="123" t="s">
        <v>2524</v>
      </c>
      <c r="K1203" s="123" t="s">
        <v>3646</v>
      </c>
      <c r="L1203" s="123" t="s">
        <v>2524</v>
      </c>
      <c r="M1203" s="124">
        <v>290000</v>
      </c>
      <c r="N1203" s="123"/>
      <c r="O1203" s="123"/>
    </row>
    <row r="1204" spans="1:15" ht="16" x14ac:dyDescent="0.45">
      <c r="A1204" s="123" t="s">
        <v>3648</v>
      </c>
      <c r="B1204" s="123" t="s">
        <v>3648</v>
      </c>
      <c r="C1204" s="123" t="s">
        <v>3649</v>
      </c>
      <c r="D1204" s="123" t="s">
        <v>1357</v>
      </c>
      <c r="E1204" s="123" t="s">
        <v>2524</v>
      </c>
      <c r="F1204" s="123" t="s">
        <v>366</v>
      </c>
      <c r="G1204" s="123" t="s">
        <v>2524</v>
      </c>
      <c r="H1204" s="123" t="s">
        <v>2524</v>
      </c>
      <c r="I1204" s="123" t="s">
        <v>2524</v>
      </c>
      <c r="J1204" s="123" t="s">
        <v>2524</v>
      </c>
      <c r="K1204" s="123" t="s">
        <v>3648</v>
      </c>
      <c r="L1204" s="123" t="s">
        <v>2524</v>
      </c>
      <c r="M1204" s="124">
        <v>289941</v>
      </c>
      <c r="N1204" s="123"/>
      <c r="O1204" s="123"/>
    </row>
    <row r="1205" spans="1:15" ht="16" x14ac:dyDescent="0.45">
      <c r="A1205" s="123" t="s">
        <v>3650</v>
      </c>
      <c r="B1205" s="123" t="s">
        <v>3650</v>
      </c>
      <c r="C1205" s="123" t="s">
        <v>3651</v>
      </c>
      <c r="D1205" s="123" t="s">
        <v>1357</v>
      </c>
      <c r="E1205" s="123" t="s">
        <v>2524</v>
      </c>
      <c r="F1205" s="123" t="s">
        <v>366</v>
      </c>
      <c r="G1205" s="123" t="s">
        <v>2524</v>
      </c>
      <c r="H1205" s="123" t="s">
        <v>2524</v>
      </c>
      <c r="I1205" s="123" t="s">
        <v>2524</v>
      </c>
      <c r="J1205" s="123" t="s">
        <v>2524</v>
      </c>
      <c r="K1205" s="123" t="s">
        <v>3650</v>
      </c>
      <c r="L1205" s="123" t="s">
        <v>2524</v>
      </c>
      <c r="M1205" s="124">
        <v>289950</v>
      </c>
      <c r="N1205" s="123"/>
      <c r="O1205" s="123"/>
    </row>
    <row r="1206" spans="1:15" ht="16" x14ac:dyDescent="0.45">
      <c r="A1206" s="123" t="s">
        <v>2072</v>
      </c>
      <c r="B1206" s="123" t="s">
        <v>6765</v>
      </c>
      <c r="C1206" s="123" t="s">
        <v>6766</v>
      </c>
      <c r="D1206" s="123" t="s">
        <v>185</v>
      </c>
      <c r="E1206" s="123" t="s">
        <v>2524</v>
      </c>
      <c r="F1206" s="123" t="s">
        <v>2798</v>
      </c>
      <c r="G1206" s="123" t="s">
        <v>2524</v>
      </c>
      <c r="H1206" s="123" t="s">
        <v>2524</v>
      </c>
      <c r="I1206" s="123" t="s">
        <v>2524</v>
      </c>
      <c r="J1206" s="123" t="s">
        <v>2073</v>
      </c>
      <c r="K1206" s="123" t="s">
        <v>2072</v>
      </c>
      <c r="L1206" s="123" t="s">
        <v>2524</v>
      </c>
      <c r="M1206" s="124">
        <v>3389530</v>
      </c>
      <c r="N1206" s="123"/>
      <c r="O1206" s="123"/>
    </row>
    <row r="1207" spans="1:15" ht="16" x14ac:dyDescent="0.45">
      <c r="A1207" s="123" t="s">
        <v>4770</v>
      </c>
      <c r="B1207" s="123" t="s">
        <v>6767</v>
      </c>
      <c r="C1207" s="123" t="s">
        <v>6768</v>
      </c>
      <c r="D1207" s="123" t="s">
        <v>185</v>
      </c>
      <c r="E1207" s="123" t="s">
        <v>2524</v>
      </c>
      <c r="F1207" s="123" t="s">
        <v>2798</v>
      </c>
      <c r="G1207" s="123" t="s">
        <v>2524</v>
      </c>
      <c r="H1207" s="123" t="s">
        <v>2524</v>
      </c>
      <c r="I1207" s="123" t="s">
        <v>2524</v>
      </c>
      <c r="J1207" s="123" t="s">
        <v>2005</v>
      </c>
      <c r="K1207" s="123" t="s">
        <v>6769</v>
      </c>
      <c r="L1207" s="123" t="s">
        <v>2524</v>
      </c>
      <c r="M1207" s="124">
        <v>3111417</v>
      </c>
      <c r="N1207" s="123"/>
      <c r="O1207" s="123"/>
    </row>
    <row r="1208" spans="1:15" ht="16" x14ac:dyDescent="0.45">
      <c r="A1208" s="123" t="s">
        <v>3652</v>
      </c>
      <c r="B1208" s="123" t="s">
        <v>3652</v>
      </c>
      <c r="C1208" s="123" t="s">
        <v>3653</v>
      </c>
      <c r="D1208" s="123" t="s">
        <v>1357</v>
      </c>
      <c r="E1208" s="123" t="s">
        <v>2524</v>
      </c>
      <c r="F1208" s="123" t="s">
        <v>366</v>
      </c>
      <c r="G1208" s="123" t="s">
        <v>2524</v>
      </c>
      <c r="H1208" s="123" t="s">
        <v>2524</v>
      </c>
      <c r="I1208" s="123" t="s">
        <v>2524</v>
      </c>
      <c r="J1208" s="123" t="s">
        <v>2524</v>
      </c>
      <c r="K1208" s="123" t="s">
        <v>3652</v>
      </c>
      <c r="L1208" s="123" t="s">
        <v>2524</v>
      </c>
      <c r="M1208" s="124">
        <v>289932</v>
      </c>
      <c r="N1208" s="123"/>
      <c r="O1208" s="123"/>
    </row>
    <row r="1209" spans="1:15" ht="16" x14ac:dyDescent="0.45">
      <c r="A1209" s="123" t="s">
        <v>3654</v>
      </c>
      <c r="B1209" s="123" t="s">
        <v>3654</v>
      </c>
      <c r="C1209" s="123" t="s">
        <v>3655</v>
      </c>
      <c r="D1209" s="123" t="s">
        <v>1357</v>
      </c>
      <c r="E1209" s="123" t="s">
        <v>2524</v>
      </c>
      <c r="F1209" s="123" t="s">
        <v>366</v>
      </c>
      <c r="G1209" s="123" t="s">
        <v>2524</v>
      </c>
      <c r="H1209" s="123" t="s">
        <v>2524</v>
      </c>
      <c r="I1209" s="123" t="s">
        <v>2524</v>
      </c>
      <c r="J1209" s="123" t="s">
        <v>2524</v>
      </c>
      <c r="K1209" s="123" t="s">
        <v>3654</v>
      </c>
      <c r="L1209" s="123" t="s">
        <v>2524</v>
      </c>
      <c r="M1209" s="124">
        <v>289958</v>
      </c>
      <c r="N1209" s="123"/>
      <c r="O1209" s="123"/>
    </row>
    <row r="1210" spans="1:15" ht="16" x14ac:dyDescent="0.45">
      <c r="A1210" s="123" t="s">
        <v>105</v>
      </c>
      <c r="B1210" s="123" t="s">
        <v>105</v>
      </c>
      <c r="C1210" s="123" t="s">
        <v>6770</v>
      </c>
      <c r="D1210" s="123" t="s">
        <v>1357</v>
      </c>
      <c r="E1210" s="123" t="s">
        <v>2524</v>
      </c>
      <c r="F1210" s="123" t="s">
        <v>366</v>
      </c>
      <c r="G1210" s="123" t="s">
        <v>2524</v>
      </c>
      <c r="H1210" s="123" t="s">
        <v>2524</v>
      </c>
      <c r="I1210" s="123" t="s">
        <v>2524</v>
      </c>
      <c r="J1210" s="123" t="s">
        <v>2524</v>
      </c>
      <c r="K1210" s="123" t="s">
        <v>105</v>
      </c>
      <c r="L1210" s="123" t="s">
        <v>2524</v>
      </c>
      <c r="M1210" s="124">
        <v>1512459</v>
      </c>
      <c r="N1210" s="123"/>
      <c r="O1210" s="123"/>
    </row>
    <row r="1211" spans="1:15" ht="16" x14ac:dyDescent="0.45">
      <c r="A1211" s="123" t="s">
        <v>3656</v>
      </c>
      <c r="B1211" s="123" t="s">
        <v>3656</v>
      </c>
      <c r="C1211" s="123" t="s">
        <v>3657</v>
      </c>
      <c r="D1211" s="123" t="s">
        <v>1357</v>
      </c>
      <c r="E1211" s="123" t="s">
        <v>2524</v>
      </c>
      <c r="F1211" s="123" t="s">
        <v>366</v>
      </c>
      <c r="G1211" s="123" t="s">
        <v>2524</v>
      </c>
      <c r="H1211" s="123" t="s">
        <v>2524</v>
      </c>
      <c r="I1211" s="123" t="s">
        <v>2524</v>
      </c>
      <c r="J1211" s="123" t="s">
        <v>2524</v>
      </c>
      <c r="K1211" s="123" t="s">
        <v>3656</v>
      </c>
      <c r="L1211" s="123" t="s">
        <v>2524</v>
      </c>
      <c r="M1211" s="124">
        <v>289912</v>
      </c>
      <c r="N1211" s="123"/>
      <c r="O1211" s="123"/>
    </row>
    <row r="1212" spans="1:15" ht="16" x14ac:dyDescent="0.45">
      <c r="A1212" s="123" t="s">
        <v>3658</v>
      </c>
      <c r="B1212" s="123" t="s">
        <v>3658</v>
      </c>
      <c r="C1212" s="123" t="s">
        <v>3659</v>
      </c>
      <c r="D1212" s="123" t="s">
        <v>1357</v>
      </c>
      <c r="E1212" s="123" t="s">
        <v>2524</v>
      </c>
      <c r="F1212" s="123" t="s">
        <v>366</v>
      </c>
      <c r="G1212" s="123" t="s">
        <v>2524</v>
      </c>
      <c r="H1212" s="123" t="s">
        <v>2524</v>
      </c>
      <c r="I1212" s="123" t="s">
        <v>2524</v>
      </c>
      <c r="J1212" s="123" t="s">
        <v>2524</v>
      </c>
      <c r="K1212" s="123" t="s">
        <v>3658</v>
      </c>
      <c r="L1212" s="123" t="s">
        <v>2524</v>
      </c>
      <c r="M1212" s="124">
        <v>888113</v>
      </c>
      <c r="N1212" s="123"/>
      <c r="O1212" s="123"/>
    </row>
    <row r="1213" spans="1:15" ht="16" x14ac:dyDescent="0.45">
      <c r="A1213" s="123" t="s">
        <v>3660</v>
      </c>
      <c r="B1213" s="123" t="s">
        <v>3660</v>
      </c>
      <c r="C1213" s="123" t="s">
        <v>3661</v>
      </c>
      <c r="D1213" s="123" t="s">
        <v>1357</v>
      </c>
      <c r="E1213" s="123" t="s">
        <v>2524</v>
      </c>
      <c r="F1213" s="123" t="s">
        <v>366</v>
      </c>
      <c r="G1213" s="123" t="s">
        <v>2524</v>
      </c>
      <c r="H1213" s="123" t="s">
        <v>2524</v>
      </c>
      <c r="I1213" s="123" t="s">
        <v>2524</v>
      </c>
      <c r="J1213" s="123" t="s">
        <v>2524</v>
      </c>
      <c r="K1213" s="123" t="s">
        <v>3660</v>
      </c>
      <c r="L1213" s="123" t="s">
        <v>2524</v>
      </c>
      <c r="M1213" s="124">
        <v>289895</v>
      </c>
      <c r="N1213" s="123"/>
      <c r="O1213" s="123"/>
    </row>
    <row r="1214" spans="1:15" ht="16" x14ac:dyDescent="0.45">
      <c r="A1214" s="123" t="s">
        <v>3662</v>
      </c>
      <c r="B1214" s="123" t="s">
        <v>3662</v>
      </c>
      <c r="C1214" s="123" t="s">
        <v>3663</v>
      </c>
      <c r="D1214" s="123" t="s">
        <v>1357</v>
      </c>
      <c r="E1214" s="123" t="s">
        <v>2524</v>
      </c>
      <c r="F1214" s="123" t="s">
        <v>366</v>
      </c>
      <c r="G1214" s="123" t="s">
        <v>2524</v>
      </c>
      <c r="H1214" s="123" t="s">
        <v>2524</v>
      </c>
      <c r="I1214" s="123" t="s">
        <v>2524</v>
      </c>
      <c r="J1214" s="123" t="s">
        <v>2524</v>
      </c>
      <c r="K1214" s="123" t="s">
        <v>3662</v>
      </c>
      <c r="L1214" s="123" t="s">
        <v>2524</v>
      </c>
      <c r="M1214" s="124">
        <v>289924</v>
      </c>
      <c r="N1214" s="123"/>
      <c r="O1214" s="123"/>
    </row>
    <row r="1215" spans="1:15" ht="16" x14ac:dyDescent="0.45">
      <c r="A1215" s="123" t="s">
        <v>3664</v>
      </c>
      <c r="B1215" s="123" t="s">
        <v>3664</v>
      </c>
      <c r="C1215" s="123" t="s">
        <v>3665</v>
      </c>
      <c r="D1215" s="123" t="s">
        <v>1357</v>
      </c>
      <c r="E1215" s="123" t="s">
        <v>2524</v>
      </c>
      <c r="F1215" s="123" t="s">
        <v>366</v>
      </c>
      <c r="G1215" s="123" t="s">
        <v>2524</v>
      </c>
      <c r="H1215" s="123" t="s">
        <v>2524</v>
      </c>
      <c r="I1215" s="123" t="s">
        <v>2524</v>
      </c>
      <c r="J1215" s="123" t="s">
        <v>2524</v>
      </c>
      <c r="K1215" s="123" t="s">
        <v>3664</v>
      </c>
      <c r="L1215" s="123" t="s">
        <v>2524</v>
      </c>
      <c r="M1215" s="124">
        <v>289908</v>
      </c>
      <c r="N1215" s="123"/>
      <c r="O1215" s="123"/>
    </row>
    <row r="1216" spans="1:15" ht="16" x14ac:dyDescent="0.45">
      <c r="A1216" s="123" t="s">
        <v>3666</v>
      </c>
      <c r="B1216" s="123" t="s">
        <v>6771</v>
      </c>
      <c r="C1216" s="123" t="s">
        <v>3667</v>
      </c>
      <c r="D1216" s="123" t="s">
        <v>1357</v>
      </c>
      <c r="E1216" s="123" t="s">
        <v>2524</v>
      </c>
      <c r="F1216" s="123" t="s">
        <v>366</v>
      </c>
      <c r="G1216" s="123" t="s">
        <v>2524</v>
      </c>
      <c r="H1216" s="123" t="s">
        <v>2524</v>
      </c>
      <c r="I1216" s="123" t="s">
        <v>2524</v>
      </c>
      <c r="J1216" s="123" t="s">
        <v>2524</v>
      </c>
      <c r="K1216" s="123" t="s">
        <v>3666</v>
      </c>
      <c r="L1216" s="123" t="s">
        <v>2524</v>
      </c>
      <c r="M1216" s="124">
        <v>888117</v>
      </c>
      <c r="N1216" s="123"/>
      <c r="O1216" s="123"/>
    </row>
    <row r="1217" spans="1:15" ht="16" x14ac:dyDescent="0.45">
      <c r="A1217" s="123" t="s">
        <v>3668</v>
      </c>
      <c r="B1217" s="123" t="s">
        <v>3668</v>
      </c>
      <c r="C1217" s="123" t="s">
        <v>3669</v>
      </c>
      <c r="D1217" s="123" t="s">
        <v>1357</v>
      </c>
      <c r="E1217" s="123" t="s">
        <v>2524</v>
      </c>
      <c r="F1217" s="123" t="s">
        <v>366</v>
      </c>
      <c r="G1217" s="123" t="s">
        <v>2524</v>
      </c>
      <c r="H1217" s="123" t="s">
        <v>2524</v>
      </c>
      <c r="I1217" s="123" t="s">
        <v>2524</v>
      </c>
      <c r="J1217" s="123" t="s">
        <v>2524</v>
      </c>
      <c r="K1217" s="123" t="s">
        <v>3668</v>
      </c>
      <c r="L1217" s="123" t="s">
        <v>2524</v>
      </c>
      <c r="M1217" s="124">
        <v>289945</v>
      </c>
      <c r="N1217" s="123"/>
      <c r="O1217" s="123"/>
    </row>
    <row r="1218" spans="1:15" ht="16" x14ac:dyDescent="0.45">
      <c r="A1218" s="123" t="s">
        <v>3670</v>
      </c>
      <c r="B1218" s="123" t="s">
        <v>3670</v>
      </c>
      <c r="C1218" s="123" t="s">
        <v>3671</v>
      </c>
      <c r="D1218" s="123" t="s">
        <v>1357</v>
      </c>
      <c r="E1218" s="123" t="s">
        <v>2524</v>
      </c>
      <c r="F1218" s="123" t="s">
        <v>366</v>
      </c>
      <c r="G1218" s="123" t="s">
        <v>2524</v>
      </c>
      <c r="H1218" s="123" t="s">
        <v>2524</v>
      </c>
      <c r="I1218" s="123" t="s">
        <v>2524</v>
      </c>
      <c r="J1218" s="123" t="s">
        <v>2524</v>
      </c>
      <c r="K1218" s="123" t="s">
        <v>3670</v>
      </c>
      <c r="L1218" s="123" t="s">
        <v>2524</v>
      </c>
      <c r="M1218" s="124">
        <v>289900</v>
      </c>
      <c r="N1218" s="123"/>
      <c r="O1218" s="123"/>
    </row>
    <row r="1219" spans="1:15" ht="16" x14ac:dyDescent="0.45">
      <c r="A1219" s="123" t="s">
        <v>2923</v>
      </c>
      <c r="B1219" s="123" t="s">
        <v>7784</v>
      </c>
      <c r="C1219" s="123" t="s">
        <v>7785</v>
      </c>
      <c r="D1219" s="123" t="s">
        <v>185</v>
      </c>
      <c r="E1219" s="123" t="s">
        <v>2524</v>
      </c>
      <c r="F1219" s="123" t="s">
        <v>2798</v>
      </c>
      <c r="G1219" s="123" t="s">
        <v>2524</v>
      </c>
      <c r="H1219" s="123" t="s">
        <v>2524</v>
      </c>
      <c r="I1219" s="123" t="s">
        <v>2524</v>
      </c>
      <c r="J1219" s="123" t="s">
        <v>2924</v>
      </c>
      <c r="K1219" s="123" t="s">
        <v>2923</v>
      </c>
      <c r="L1219" s="123" t="s">
        <v>2524</v>
      </c>
      <c r="M1219" s="124">
        <v>5409025</v>
      </c>
      <c r="N1219" s="123"/>
      <c r="O1219" s="123"/>
    </row>
    <row r="1220" spans="1:15" ht="16" x14ac:dyDescent="0.45">
      <c r="A1220" s="123" t="s">
        <v>4771</v>
      </c>
      <c r="B1220" s="123" t="s">
        <v>6772</v>
      </c>
      <c r="C1220" s="123" t="s">
        <v>6773</v>
      </c>
      <c r="D1220" s="123" t="s">
        <v>1246</v>
      </c>
      <c r="E1220" s="123"/>
      <c r="F1220" s="123" t="s">
        <v>366</v>
      </c>
      <c r="G1220" s="123" t="s">
        <v>2524</v>
      </c>
      <c r="H1220" s="123" t="s">
        <v>2524</v>
      </c>
      <c r="I1220" s="123" t="s">
        <v>2524</v>
      </c>
      <c r="J1220" s="123" t="s">
        <v>2524</v>
      </c>
      <c r="K1220" s="123" t="s">
        <v>6774</v>
      </c>
      <c r="L1220" s="123" t="s">
        <v>2524</v>
      </c>
      <c r="M1220" s="124">
        <v>4043</v>
      </c>
      <c r="N1220" s="123"/>
      <c r="O1220" s="123"/>
    </row>
    <row r="1221" spans="1:15" ht="16" x14ac:dyDescent="0.45">
      <c r="A1221" s="123" t="s">
        <v>2828</v>
      </c>
      <c r="B1221" s="123" t="s">
        <v>6775</v>
      </c>
      <c r="C1221" s="123" t="s">
        <v>6776</v>
      </c>
      <c r="D1221" s="123" t="s">
        <v>185</v>
      </c>
      <c r="E1221" s="123" t="s">
        <v>2524</v>
      </c>
      <c r="F1221" s="123" t="s">
        <v>2798</v>
      </c>
      <c r="G1221" s="123" t="s">
        <v>2524</v>
      </c>
      <c r="H1221" s="123" t="s">
        <v>2524</v>
      </c>
      <c r="I1221" s="123" t="s">
        <v>2524</v>
      </c>
      <c r="J1221" s="123" t="s">
        <v>2829</v>
      </c>
      <c r="K1221" s="123" t="s">
        <v>2828</v>
      </c>
      <c r="L1221" s="123" t="s">
        <v>2524</v>
      </c>
      <c r="M1221" s="124">
        <v>125545</v>
      </c>
      <c r="N1221" s="123"/>
      <c r="O1221" s="123"/>
    </row>
    <row r="1222" spans="1:15" ht="16" x14ac:dyDescent="0.45">
      <c r="A1222" s="123" t="s">
        <v>4772</v>
      </c>
      <c r="B1222" s="123" t="s">
        <v>6777</v>
      </c>
      <c r="C1222" s="123" t="s">
        <v>6778</v>
      </c>
      <c r="D1222" s="123" t="s">
        <v>1357</v>
      </c>
      <c r="E1222" s="123" t="s">
        <v>2524</v>
      </c>
      <c r="F1222" s="123" t="s">
        <v>2798</v>
      </c>
      <c r="G1222" s="123" t="s">
        <v>102</v>
      </c>
      <c r="H1222" s="123" t="s">
        <v>2524</v>
      </c>
      <c r="I1222" s="123" t="s">
        <v>2524</v>
      </c>
      <c r="J1222" s="123" t="s">
        <v>2524</v>
      </c>
      <c r="K1222" s="123" t="s">
        <v>4772</v>
      </c>
      <c r="L1222" s="123" t="s">
        <v>2524</v>
      </c>
      <c r="M1222" s="124">
        <v>1499238</v>
      </c>
      <c r="N1222" s="123"/>
      <c r="O1222" s="123"/>
    </row>
    <row r="1223" spans="1:15" ht="16" x14ac:dyDescent="0.45">
      <c r="A1223" s="123" t="s">
        <v>81</v>
      </c>
      <c r="B1223" s="123" t="s">
        <v>6779</v>
      </c>
      <c r="C1223" s="123" t="s">
        <v>6780</v>
      </c>
      <c r="D1223" s="123" t="s">
        <v>185</v>
      </c>
      <c r="E1223" s="123" t="s">
        <v>2524</v>
      </c>
      <c r="F1223" s="123" t="s">
        <v>2798</v>
      </c>
      <c r="G1223" s="123" t="s">
        <v>102</v>
      </c>
      <c r="H1223" s="123" t="s">
        <v>8852</v>
      </c>
      <c r="I1223" s="123" t="s">
        <v>2524</v>
      </c>
      <c r="J1223" s="123" t="s">
        <v>1877</v>
      </c>
      <c r="K1223" s="123" t="s">
        <v>81</v>
      </c>
      <c r="L1223" s="123" t="s">
        <v>2524</v>
      </c>
      <c r="M1223" s="124">
        <v>1482734</v>
      </c>
      <c r="N1223" s="123"/>
      <c r="O1223" s="123"/>
    </row>
    <row r="1224" spans="1:15" ht="16" x14ac:dyDescent="0.45">
      <c r="A1224" s="123" t="s">
        <v>82</v>
      </c>
      <c r="B1224" s="123" t="s">
        <v>6781</v>
      </c>
      <c r="C1224" s="123" t="s">
        <v>6782</v>
      </c>
      <c r="D1224" s="123" t="s">
        <v>185</v>
      </c>
      <c r="E1224" s="123" t="s">
        <v>2524</v>
      </c>
      <c r="F1224" s="123" t="s">
        <v>2798</v>
      </c>
      <c r="G1224" s="123" t="s">
        <v>2524</v>
      </c>
      <c r="H1224" s="123" t="s">
        <v>8852</v>
      </c>
      <c r="I1224" s="123" t="s">
        <v>2524</v>
      </c>
      <c r="J1224" s="123" t="s">
        <v>1876</v>
      </c>
      <c r="K1224" s="123" t="s">
        <v>7786</v>
      </c>
      <c r="L1224" s="123" t="s">
        <v>2524</v>
      </c>
      <c r="M1224" s="124">
        <v>1482454</v>
      </c>
      <c r="N1224" s="123"/>
      <c r="O1224" s="123"/>
    </row>
    <row r="1225" spans="1:15" ht="16" x14ac:dyDescent="0.45">
      <c r="A1225" s="123" t="s">
        <v>4775</v>
      </c>
      <c r="B1225" s="123" t="s">
        <v>6783</v>
      </c>
      <c r="C1225" s="123" t="s">
        <v>6784</v>
      </c>
      <c r="D1225" s="123" t="s">
        <v>185</v>
      </c>
      <c r="E1225" s="123" t="s">
        <v>2524</v>
      </c>
      <c r="F1225" s="123" t="s">
        <v>366</v>
      </c>
      <c r="G1225" s="123" t="s">
        <v>2524</v>
      </c>
      <c r="H1225" s="123" t="s">
        <v>2524</v>
      </c>
      <c r="I1225" s="123" t="s">
        <v>2524</v>
      </c>
      <c r="J1225" s="123" t="s">
        <v>2524</v>
      </c>
      <c r="K1225" s="123" t="s">
        <v>6785</v>
      </c>
      <c r="L1225" s="123" t="s">
        <v>2524</v>
      </c>
      <c r="M1225" s="124">
        <v>4040</v>
      </c>
      <c r="N1225" s="123"/>
      <c r="O1225" s="123"/>
    </row>
    <row r="1226" spans="1:15" ht="16" x14ac:dyDescent="0.45">
      <c r="A1226" s="123" t="s">
        <v>1203</v>
      </c>
      <c r="B1226" s="123" t="s">
        <v>1203</v>
      </c>
      <c r="C1226" s="123" t="s">
        <v>2886</v>
      </c>
      <c r="D1226" s="123" t="s">
        <v>185</v>
      </c>
      <c r="E1226" s="123" t="s">
        <v>2524</v>
      </c>
      <c r="F1226" s="123" t="s">
        <v>2798</v>
      </c>
      <c r="G1226" s="123" t="s">
        <v>5449</v>
      </c>
      <c r="H1226" s="123" t="s">
        <v>2524</v>
      </c>
      <c r="I1226" s="123" t="s">
        <v>2524</v>
      </c>
      <c r="J1226" s="123" t="s">
        <v>2887</v>
      </c>
      <c r="K1226" s="123" t="s">
        <v>1203</v>
      </c>
      <c r="L1226" s="123" t="s">
        <v>2524</v>
      </c>
      <c r="M1226" s="124">
        <v>2268</v>
      </c>
      <c r="N1226" s="123"/>
      <c r="O1226" s="123"/>
    </row>
    <row r="1227" spans="1:15" ht="16" x14ac:dyDescent="0.45">
      <c r="A1227" s="123" t="s">
        <v>4776</v>
      </c>
      <c r="B1227" s="123" t="s">
        <v>2524</v>
      </c>
      <c r="C1227" s="123" t="s">
        <v>3315</v>
      </c>
      <c r="D1227" s="123" t="s">
        <v>1357</v>
      </c>
      <c r="E1227" s="123"/>
      <c r="F1227" s="123" t="s">
        <v>366</v>
      </c>
      <c r="G1227" s="123" t="s">
        <v>2524</v>
      </c>
      <c r="H1227" s="123" t="s">
        <v>2524</v>
      </c>
      <c r="I1227" s="123" t="s">
        <v>2524</v>
      </c>
      <c r="J1227" s="123" t="s">
        <v>2524</v>
      </c>
      <c r="K1227" s="123" t="s">
        <v>4776</v>
      </c>
      <c r="L1227" s="123" t="s">
        <v>2524</v>
      </c>
      <c r="M1227" s="124">
        <v>36870</v>
      </c>
      <c r="N1227" s="123"/>
      <c r="O1227" s="123"/>
    </row>
    <row r="1228" spans="1:15" ht="16" x14ac:dyDescent="0.45">
      <c r="A1228" s="123" t="s">
        <v>4777</v>
      </c>
      <c r="B1228" s="123" t="s">
        <v>2524</v>
      </c>
      <c r="C1228" s="123" t="s">
        <v>3315</v>
      </c>
      <c r="D1228" s="123" t="s">
        <v>1357</v>
      </c>
      <c r="E1228" s="123"/>
      <c r="F1228" s="123" t="s">
        <v>366</v>
      </c>
      <c r="G1228" s="123" t="s">
        <v>2524</v>
      </c>
      <c r="H1228" s="123" t="s">
        <v>2524</v>
      </c>
      <c r="I1228" s="123" t="s">
        <v>2524</v>
      </c>
      <c r="J1228" s="123" t="s">
        <v>2524</v>
      </c>
      <c r="K1228" s="123" t="s">
        <v>4777</v>
      </c>
      <c r="L1228" s="123" t="s">
        <v>2524</v>
      </c>
      <c r="M1228" s="124">
        <v>36875</v>
      </c>
      <c r="N1228" s="123"/>
      <c r="O1228" s="123"/>
    </row>
    <row r="1229" spans="1:15" ht="16" x14ac:dyDescent="0.45">
      <c r="A1229" s="123" t="s">
        <v>4778</v>
      </c>
      <c r="B1229" s="123" t="s">
        <v>2524</v>
      </c>
      <c r="C1229" s="123" t="s">
        <v>3315</v>
      </c>
      <c r="D1229" s="123" t="s">
        <v>1357</v>
      </c>
      <c r="E1229" s="123"/>
      <c r="F1229" s="123" t="s">
        <v>366</v>
      </c>
      <c r="G1229" s="123" t="s">
        <v>2524</v>
      </c>
      <c r="H1229" s="123" t="s">
        <v>2524</v>
      </c>
      <c r="I1229" s="123" t="s">
        <v>2524</v>
      </c>
      <c r="J1229" s="123" t="s">
        <v>2524</v>
      </c>
      <c r="K1229" s="123" t="s">
        <v>4778</v>
      </c>
      <c r="L1229" s="123" t="s">
        <v>2524</v>
      </c>
      <c r="M1229" s="124">
        <v>36880</v>
      </c>
      <c r="N1229" s="123"/>
      <c r="O1229" s="123"/>
    </row>
    <row r="1230" spans="1:15" ht="16" x14ac:dyDescent="0.45">
      <c r="A1230" s="123" t="s">
        <v>4779</v>
      </c>
      <c r="B1230" s="123" t="s">
        <v>2524</v>
      </c>
      <c r="C1230" s="123" t="s">
        <v>3315</v>
      </c>
      <c r="D1230" s="123" t="s">
        <v>1357</v>
      </c>
      <c r="E1230" s="123"/>
      <c r="F1230" s="123" t="s">
        <v>366</v>
      </c>
      <c r="G1230" s="123" t="s">
        <v>2524</v>
      </c>
      <c r="H1230" s="123" t="s">
        <v>2524</v>
      </c>
      <c r="I1230" s="123" t="s">
        <v>2524</v>
      </c>
      <c r="J1230" s="123" t="s">
        <v>2524</v>
      </c>
      <c r="K1230" s="123" t="s">
        <v>4779</v>
      </c>
      <c r="L1230" s="123" t="s">
        <v>2524</v>
      </c>
      <c r="M1230" s="124">
        <v>36885</v>
      </c>
      <c r="N1230" s="123"/>
      <c r="O1230" s="123"/>
    </row>
    <row r="1231" spans="1:15" ht="16" x14ac:dyDescent="0.45">
      <c r="A1231" s="123" t="s">
        <v>4780</v>
      </c>
      <c r="B1231" s="123" t="s">
        <v>2524</v>
      </c>
      <c r="C1231" s="123" t="s">
        <v>3315</v>
      </c>
      <c r="D1231" s="123" t="s">
        <v>1357</v>
      </c>
      <c r="E1231" s="123"/>
      <c r="F1231" s="123" t="s">
        <v>366</v>
      </c>
      <c r="G1231" s="123" t="s">
        <v>2524</v>
      </c>
      <c r="H1231" s="123" t="s">
        <v>2524</v>
      </c>
      <c r="I1231" s="123" t="s">
        <v>2524</v>
      </c>
      <c r="J1231" s="123" t="s">
        <v>2524</v>
      </c>
      <c r="K1231" s="123" t="s">
        <v>4780</v>
      </c>
      <c r="L1231" s="123" t="s">
        <v>2524</v>
      </c>
      <c r="M1231" s="124">
        <v>36890</v>
      </c>
      <c r="N1231" s="123"/>
      <c r="O1231" s="123"/>
    </row>
    <row r="1232" spans="1:15" ht="16" x14ac:dyDescent="0.45">
      <c r="A1232" s="123" t="s">
        <v>4781</v>
      </c>
      <c r="B1232" s="123" t="s">
        <v>4781</v>
      </c>
      <c r="C1232" s="123" t="s">
        <v>6786</v>
      </c>
      <c r="D1232" s="123" t="s">
        <v>1357</v>
      </c>
      <c r="E1232" s="123" t="s">
        <v>2524</v>
      </c>
      <c r="F1232" s="123" t="s">
        <v>366</v>
      </c>
      <c r="G1232" s="123" t="s">
        <v>2524</v>
      </c>
      <c r="H1232" s="123" t="s">
        <v>2524</v>
      </c>
      <c r="I1232" s="123" t="s">
        <v>2524</v>
      </c>
      <c r="J1232" s="123" t="s">
        <v>2524</v>
      </c>
      <c r="K1232" s="123" t="s">
        <v>4781</v>
      </c>
      <c r="L1232" s="123" t="s">
        <v>2524</v>
      </c>
      <c r="M1232" s="124">
        <v>10208</v>
      </c>
      <c r="N1232" s="123"/>
      <c r="O1232" s="123"/>
    </row>
    <row r="1233" spans="1:15" ht="16" x14ac:dyDescent="0.45">
      <c r="A1233" s="123" t="s">
        <v>3314</v>
      </c>
      <c r="B1233" s="123" t="s">
        <v>6787</v>
      </c>
      <c r="C1233" s="123" t="s">
        <v>3315</v>
      </c>
      <c r="D1233" s="123" t="s">
        <v>1357</v>
      </c>
      <c r="E1233" s="123" t="s">
        <v>2524</v>
      </c>
      <c r="F1233" s="123" t="s">
        <v>366</v>
      </c>
      <c r="G1233" s="123" t="s">
        <v>2524</v>
      </c>
      <c r="H1233" s="123" t="s">
        <v>2524</v>
      </c>
      <c r="I1233" s="123" t="s">
        <v>2524</v>
      </c>
      <c r="J1233" s="123" t="s">
        <v>3316</v>
      </c>
      <c r="K1233" s="123" t="s">
        <v>3314</v>
      </c>
      <c r="L1233" s="123" t="s">
        <v>2524</v>
      </c>
      <c r="M1233" s="124">
        <v>29854</v>
      </c>
      <c r="N1233" s="123"/>
      <c r="O1233" s="123"/>
    </row>
    <row r="1234" spans="1:15" ht="16" x14ac:dyDescent="0.45">
      <c r="A1234" s="123" t="s">
        <v>4782</v>
      </c>
      <c r="B1234" s="123" t="s">
        <v>6787</v>
      </c>
      <c r="C1234" s="123" t="s">
        <v>3315</v>
      </c>
      <c r="D1234" s="123" t="s">
        <v>1357</v>
      </c>
      <c r="E1234" s="123" t="s">
        <v>2524</v>
      </c>
      <c r="F1234" s="123" t="s">
        <v>366</v>
      </c>
      <c r="G1234" s="123" t="s">
        <v>2524</v>
      </c>
      <c r="H1234" s="123" t="s">
        <v>2524</v>
      </c>
      <c r="I1234" s="123" t="s">
        <v>2524</v>
      </c>
      <c r="J1234" s="123" t="s">
        <v>2524</v>
      </c>
      <c r="K1234" s="123" t="s">
        <v>4782</v>
      </c>
      <c r="L1234" s="123" t="s">
        <v>2524</v>
      </c>
      <c r="M1234" s="124">
        <v>29912</v>
      </c>
      <c r="N1234" s="123"/>
      <c r="O1234" s="123"/>
    </row>
    <row r="1235" spans="1:15" ht="16" x14ac:dyDescent="0.45">
      <c r="A1235" s="123" t="s">
        <v>4783</v>
      </c>
      <c r="B1235" s="123" t="s">
        <v>6787</v>
      </c>
      <c r="C1235" s="123" t="s">
        <v>3315</v>
      </c>
      <c r="D1235" s="123" t="s">
        <v>1357</v>
      </c>
      <c r="E1235" s="123" t="s">
        <v>2524</v>
      </c>
      <c r="F1235" s="123" t="s">
        <v>366</v>
      </c>
      <c r="G1235" s="123" t="s">
        <v>2524</v>
      </c>
      <c r="H1235" s="123" t="s">
        <v>2524</v>
      </c>
      <c r="I1235" s="123" t="s">
        <v>2524</v>
      </c>
      <c r="J1235" s="123" t="s">
        <v>2524</v>
      </c>
      <c r="K1235" s="123" t="s">
        <v>4783</v>
      </c>
      <c r="L1235" s="123" t="s">
        <v>2524</v>
      </c>
      <c r="M1235" s="124">
        <v>29916</v>
      </c>
      <c r="N1235" s="123"/>
      <c r="O1235" s="123"/>
    </row>
    <row r="1236" spans="1:15" ht="16" x14ac:dyDescent="0.45">
      <c r="A1236" s="123" t="s">
        <v>4784</v>
      </c>
      <c r="B1236" s="123" t="s">
        <v>6787</v>
      </c>
      <c r="C1236" s="123" t="s">
        <v>3315</v>
      </c>
      <c r="D1236" s="123" t="s">
        <v>1357</v>
      </c>
      <c r="E1236" s="123" t="s">
        <v>2524</v>
      </c>
      <c r="F1236" s="123" t="s">
        <v>366</v>
      </c>
      <c r="G1236" s="123" t="s">
        <v>2524</v>
      </c>
      <c r="H1236" s="123" t="s">
        <v>2524</v>
      </c>
      <c r="I1236" s="123" t="s">
        <v>2524</v>
      </c>
      <c r="J1236" s="123" t="s">
        <v>2524</v>
      </c>
      <c r="K1236" s="123" t="s">
        <v>4784</v>
      </c>
      <c r="L1236" s="123" t="s">
        <v>2524</v>
      </c>
      <c r="M1236" s="124">
        <v>29920</v>
      </c>
      <c r="N1236" s="123"/>
      <c r="O1236" s="123"/>
    </row>
    <row r="1237" spans="1:15" ht="16" x14ac:dyDescent="0.45">
      <c r="A1237" s="123" t="s">
        <v>4785</v>
      </c>
      <c r="B1237" s="123" t="s">
        <v>6787</v>
      </c>
      <c r="C1237" s="123" t="s">
        <v>3315</v>
      </c>
      <c r="D1237" s="123" t="s">
        <v>1357</v>
      </c>
      <c r="E1237" s="123" t="s">
        <v>2524</v>
      </c>
      <c r="F1237" s="123" t="s">
        <v>366</v>
      </c>
      <c r="G1237" s="123" t="s">
        <v>2524</v>
      </c>
      <c r="H1237" s="123" t="s">
        <v>2524</v>
      </c>
      <c r="I1237" s="123" t="s">
        <v>2524</v>
      </c>
      <c r="J1237" s="123" t="s">
        <v>2524</v>
      </c>
      <c r="K1237" s="123" t="s">
        <v>4785</v>
      </c>
      <c r="L1237" s="123" t="s">
        <v>2524</v>
      </c>
      <c r="M1237" s="124">
        <v>29924</v>
      </c>
      <c r="N1237" s="123"/>
      <c r="O1237" s="123"/>
    </row>
    <row r="1238" spans="1:15" ht="16" x14ac:dyDescent="0.45">
      <c r="A1238" s="123" t="s">
        <v>4786</v>
      </c>
      <c r="B1238" s="123" t="s">
        <v>6787</v>
      </c>
      <c r="C1238" s="123" t="s">
        <v>3315</v>
      </c>
      <c r="D1238" s="123" t="s">
        <v>1357</v>
      </c>
      <c r="E1238" s="123" t="s">
        <v>2524</v>
      </c>
      <c r="F1238" s="123" t="s">
        <v>366</v>
      </c>
      <c r="G1238" s="123" t="s">
        <v>2524</v>
      </c>
      <c r="H1238" s="123" t="s">
        <v>2524</v>
      </c>
      <c r="I1238" s="123" t="s">
        <v>2524</v>
      </c>
      <c r="J1238" s="123" t="s">
        <v>2524</v>
      </c>
      <c r="K1238" s="123" t="s">
        <v>4786</v>
      </c>
      <c r="L1238" s="123" t="s">
        <v>2524</v>
      </c>
      <c r="M1238" s="124">
        <v>29928</v>
      </c>
      <c r="N1238" s="123"/>
      <c r="O1238" s="123"/>
    </row>
    <row r="1239" spans="1:15" ht="16" x14ac:dyDescent="0.45">
      <c r="A1239" s="123" t="s">
        <v>4787</v>
      </c>
      <c r="B1239" s="123" t="s">
        <v>6787</v>
      </c>
      <c r="C1239" s="123" t="s">
        <v>3315</v>
      </c>
      <c r="D1239" s="123" t="s">
        <v>1357</v>
      </c>
      <c r="E1239" s="123" t="s">
        <v>2524</v>
      </c>
      <c r="F1239" s="123" t="s">
        <v>366</v>
      </c>
      <c r="G1239" s="123" t="s">
        <v>2524</v>
      </c>
      <c r="H1239" s="123" t="s">
        <v>2524</v>
      </c>
      <c r="I1239" s="123" t="s">
        <v>2524</v>
      </c>
      <c r="J1239" s="123" t="s">
        <v>2524</v>
      </c>
      <c r="K1239" s="123" t="s">
        <v>4787</v>
      </c>
      <c r="L1239" s="123" t="s">
        <v>2524</v>
      </c>
      <c r="M1239" s="124">
        <v>29932</v>
      </c>
      <c r="N1239" s="123"/>
      <c r="O1239" s="123"/>
    </row>
    <row r="1240" spans="1:15" ht="16" x14ac:dyDescent="0.45">
      <c r="A1240" s="123" t="s">
        <v>4788</v>
      </c>
      <c r="B1240" s="123" t="s">
        <v>6787</v>
      </c>
      <c r="C1240" s="123" t="s">
        <v>3315</v>
      </c>
      <c r="D1240" s="123" t="s">
        <v>1357</v>
      </c>
      <c r="E1240" s="123" t="s">
        <v>2524</v>
      </c>
      <c r="F1240" s="123" t="s">
        <v>366</v>
      </c>
      <c r="G1240" s="123" t="s">
        <v>2524</v>
      </c>
      <c r="H1240" s="123" t="s">
        <v>2524</v>
      </c>
      <c r="I1240" s="123" t="s">
        <v>2524</v>
      </c>
      <c r="J1240" s="123" t="s">
        <v>2524</v>
      </c>
      <c r="K1240" s="123" t="s">
        <v>4788</v>
      </c>
      <c r="L1240" s="123" t="s">
        <v>2524</v>
      </c>
      <c r="M1240" s="124">
        <v>29936</v>
      </c>
      <c r="N1240" s="123"/>
      <c r="O1240" s="123"/>
    </row>
    <row r="1241" spans="1:15" ht="16" x14ac:dyDescent="0.45">
      <c r="A1241" s="123" t="s">
        <v>4789</v>
      </c>
      <c r="B1241" s="123" t="s">
        <v>6787</v>
      </c>
      <c r="C1241" s="123" t="s">
        <v>3315</v>
      </c>
      <c r="D1241" s="123" t="s">
        <v>1357</v>
      </c>
      <c r="E1241" s="123" t="s">
        <v>2524</v>
      </c>
      <c r="F1241" s="123" t="s">
        <v>366</v>
      </c>
      <c r="G1241" s="123" t="s">
        <v>2524</v>
      </c>
      <c r="H1241" s="123" t="s">
        <v>2524</v>
      </c>
      <c r="I1241" s="123" t="s">
        <v>2524</v>
      </c>
      <c r="J1241" s="123" t="s">
        <v>2524</v>
      </c>
      <c r="K1241" s="123" t="s">
        <v>4789</v>
      </c>
      <c r="L1241" s="123" t="s">
        <v>2524</v>
      </c>
      <c r="M1241" s="124">
        <v>29940</v>
      </c>
      <c r="N1241" s="123"/>
      <c r="O1241" s="123"/>
    </row>
    <row r="1242" spans="1:15" ht="16" x14ac:dyDescent="0.45">
      <c r="A1242" s="123" t="s">
        <v>4790</v>
      </c>
      <c r="B1242" s="123" t="s">
        <v>6787</v>
      </c>
      <c r="C1242" s="123" t="s">
        <v>3315</v>
      </c>
      <c r="D1242" s="123" t="s">
        <v>1357</v>
      </c>
      <c r="E1242" s="123" t="s">
        <v>2524</v>
      </c>
      <c r="F1242" s="123" t="s">
        <v>366</v>
      </c>
      <c r="G1242" s="123" t="s">
        <v>2524</v>
      </c>
      <c r="H1242" s="123" t="s">
        <v>2524</v>
      </c>
      <c r="I1242" s="123" t="s">
        <v>2524</v>
      </c>
      <c r="J1242" s="123" t="s">
        <v>2524</v>
      </c>
      <c r="K1242" s="123" t="s">
        <v>4790</v>
      </c>
      <c r="L1242" s="123" t="s">
        <v>2524</v>
      </c>
      <c r="M1242" s="124">
        <v>29944</v>
      </c>
      <c r="N1242" s="123"/>
      <c r="O1242" s="123"/>
    </row>
    <row r="1243" spans="1:15" ht="16" x14ac:dyDescent="0.45">
      <c r="A1243" s="123" t="s">
        <v>4791</v>
      </c>
      <c r="B1243" s="123" t="s">
        <v>6787</v>
      </c>
      <c r="C1243" s="123" t="s">
        <v>3315</v>
      </c>
      <c r="D1243" s="123" t="s">
        <v>1357</v>
      </c>
      <c r="E1243" s="123" t="s">
        <v>2524</v>
      </c>
      <c r="F1243" s="123" t="s">
        <v>366</v>
      </c>
      <c r="G1243" s="123" t="s">
        <v>2524</v>
      </c>
      <c r="H1243" s="123" t="s">
        <v>2524</v>
      </c>
      <c r="I1243" s="123" t="s">
        <v>2524</v>
      </c>
      <c r="J1243" s="123" t="s">
        <v>2524</v>
      </c>
      <c r="K1243" s="123" t="s">
        <v>4791</v>
      </c>
      <c r="L1243" s="123" t="s">
        <v>2524</v>
      </c>
      <c r="M1243" s="124">
        <v>29948</v>
      </c>
      <c r="N1243" s="123"/>
      <c r="O1243" s="123"/>
    </row>
    <row r="1244" spans="1:15" ht="16" x14ac:dyDescent="0.45">
      <c r="A1244" s="123" t="s">
        <v>3330</v>
      </c>
      <c r="B1244" s="123" t="s">
        <v>6787</v>
      </c>
      <c r="C1244" s="123" t="s">
        <v>3315</v>
      </c>
      <c r="D1244" s="123" t="s">
        <v>1357</v>
      </c>
      <c r="E1244" s="123" t="s">
        <v>2524</v>
      </c>
      <c r="F1244" s="123" t="s">
        <v>366</v>
      </c>
      <c r="G1244" s="123" t="s">
        <v>2524</v>
      </c>
      <c r="H1244" s="123" t="s">
        <v>2524</v>
      </c>
      <c r="I1244" s="123" t="s">
        <v>2524</v>
      </c>
      <c r="J1244" s="123" t="s">
        <v>3331</v>
      </c>
      <c r="K1244" s="123" t="s">
        <v>3330</v>
      </c>
      <c r="L1244" s="123" t="s">
        <v>2524</v>
      </c>
      <c r="M1244" s="124">
        <v>29880</v>
      </c>
      <c r="N1244" s="123"/>
      <c r="O1244" s="123"/>
    </row>
    <row r="1245" spans="1:15" ht="16" x14ac:dyDescent="0.45">
      <c r="A1245" s="123" t="s">
        <v>4792</v>
      </c>
      <c r="B1245" s="123" t="s">
        <v>6787</v>
      </c>
      <c r="C1245" s="123" t="s">
        <v>3315</v>
      </c>
      <c r="D1245" s="123" t="s">
        <v>1357</v>
      </c>
      <c r="E1245" s="123" t="s">
        <v>2524</v>
      </c>
      <c r="F1245" s="123" t="s">
        <v>366</v>
      </c>
      <c r="G1245" s="123" t="s">
        <v>2524</v>
      </c>
      <c r="H1245" s="123" t="s">
        <v>2524</v>
      </c>
      <c r="I1245" s="123" t="s">
        <v>2524</v>
      </c>
      <c r="J1245" s="123" t="s">
        <v>2524</v>
      </c>
      <c r="K1245" s="123" t="s">
        <v>4792</v>
      </c>
      <c r="L1245" s="123" t="s">
        <v>2524</v>
      </c>
      <c r="M1245" s="124">
        <v>29952</v>
      </c>
      <c r="N1245" s="123"/>
      <c r="O1245" s="123"/>
    </row>
    <row r="1246" spans="1:15" ht="16" x14ac:dyDescent="0.45">
      <c r="A1246" s="123" t="s">
        <v>4793</v>
      </c>
      <c r="B1246" s="123" t="s">
        <v>6787</v>
      </c>
      <c r="C1246" s="123" t="s">
        <v>3315</v>
      </c>
      <c r="D1246" s="123" t="s">
        <v>1357</v>
      </c>
      <c r="E1246" s="123" t="s">
        <v>2524</v>
      </c>
      <c r="F1246" s="123" t="s">
        <v>366</v>
      </c>
      <c r="G1246" s="123" t="s">
        <v>2524</v>
      </c>
      <c r="H1246" s="123" t="s">
        <v>2524</v>
      </c>
      <c r="I1246" s="123" t="s">
        <v>2524</v>
      </c>
      <c r="J1246" s="123" t="s">
        <v>2524</v>
      </c>
      <c r="K1246" s="123" t="s">
        <v>4793</v>
      </c>
      <c r="L1246" s="123" t="s">
        <v>2524</v>
      </c>
      <c r="M1246" s="124">
        <v>29956</v>
      </c>
      <c r="N1246" s="123"/>
      <c r="O1246" s="123"/>
    </row>
    <row r="1247" spans="1:15" ht="16" x14ac:dyDescent="0.45">
      <c r="A1247" s="123" t="s">
        <v>4794</v>
      </c>
      <c r="B1247" s="123" t="s">
        <v>6787</v>
      </c>
      <c r="C1247" s="123" t="s">
        <v>3315</v>
      </c>
      <c r="D1247" s="123" t="s">
        <v>1357</v>
      </c>
      <c r="E1247" s="123" t="s">
        <v>2524</v>
      </c>
      <c r="F1247" s="123" t="s">
        <v>366</v>
      </c>
      <c r="G1247" s="123" t="s">
        <v>2524</v>
      </c>
      <c r="H1247" s="123" t="s">
        <v>2524</v>
      </c>
      <c r="I1247" s="123" t="s">
        <v>2524</v>
      </c>
      <c r="J1247" s="123" t="s">
        <v>2524</v>
      </c>
      <c r="K1247" s="123" t="s">
        <v>4794</v>
      </c>
      <c r="L1247" s="123" t="s">
        <v>2524</v>
      </c>
      <c r="M1247" s="124">
        <v>29960</v>
      </c>
      <c r="N1247" s="123"/>
      <c r="O1247" s="123"/>
    </row>
    <row r="1248" spans="1:15" ht="16" x14ac:dyDescent="0.45">
      <c r="A1248" s="123" t="s">
        <v>4795</v>
      </c>
      <c r="B1248" s="123" t="s">
        <v>6787</v>
      </c>
      <c r="C1248" s="123" t="s">
        <v>3315</v>
      </c>
      <c r="D1248" s="123" t="s">
        <v>1357</v>
      </c>
      <c r="E1248" s="123" t="s">
        <v>2524</v>
      </c>
      <c r="F1248" s="123" t="s">
        <v>366</v>
      </c>
      <c r="G1248" s="123" t="s">
        <v>2524</v>
      </c>
      <c r="H1248" s="123" t="s">
        <v>2524</v>
      </c>
      <c r="I1248" s="123" t="s">
        <v>2524</v>
      </c>
      <c r="J1248" s="123" t="s">
        <v>2524</v>
      </c>
      <c r="K1248" s="123" t="s">
        <v>4795</v>
      </c>
      <c r="L1248" s="123" t="s">
        <v>2524</v>
      </c>
      <c r="M1248" s="124">
        <v>29964</v>
      </c>
      <c r="N1248" s="123"/>
      <c r="O1248" s="123"/>
    </row>
    <row r="1249" spans="1:15" ht="16" x14ac:dyDescent="0.45">
      <c r="A1249" s="123" t="s">
        <v>4796</v>
      </c>
      <c r="B1249" s="123" t="s">
        <v>6787</v>
      </c>
      <c r="C1249" s="123" t="s">
        <v>3315</v>
      </c>
      <c r="D1249" s="123" t="s">
        <v>1357</v>
      </c>
      <c r="E1249" s="123" t="s">
        <v>2524</v>
      </c>
      <c r="F1249" s="123" t="s">
        <v>366</v>
      </c>
      <c r="G1249" s="123" t="s">
        <v>2524</v>
      </c>
      <c r="H1249" s="123" t="s">
        <v>2524</v>
      </c>
      <c r="I1249" s="123" t="s">
        <v>2524</v>
      </c>
      <c r="J1249" s="123" t="s">
        <v>2524</v>
      </c>
      <c r="K1249" s="123" t="s">
        <v>4796</v>
      </c>
      <c r="L1249" s="123" t="s">
        <v>2524</v>
      </c>
      <c r="M1249" s="124">
        <v>29968</v>
      </c>
      <c r="N1249" s="123"/>
      <c r="O1249" s="123"/>
    </row>
    <row r="1250" spans="1:15" ht="16" x14ac:dyDescent="0.45">
      <c r="A1250" s="123" t="s">
        <v>4797</v>
      </c>
      <c r="B1250" s="123" t="s">
        <v>6787</v>
      </c>
      <c r="C1250" s="123" t="s">
        <v>3315</v>
      </c>
      <c r="D1250" s="123" t="s">
        <v>1357</v>
      </c>
      <c r="E1250" s="123" t="s">
        <v>2524</v>
      </c>
      <c r="F1250" s="123" t="s">
        <v>366</v>
      </c>
      <c r="G1250" s="123" t="s">
        <v>2524</v>
      </c>
      <c r="H1250" s="123" t="s">
        <v>2524</v>
      </c>
      <c r="I1250" s="123" t="s">
        <v>2524</v>
      </c>
      <c r="J1250" s="123" t="s">
        <v>2524</v>
      </c>
      <c r="K1250" s="123" t="s">
        <v>4797</v>
      </c>
      <c r="L1250" s="123" t="s">
        <v>2524</v>
      </c>
      <c r="M1250" s="124">
        <v>29972</v>
      </c>
      <c r="N1250" s="123"/>
      <c r="O1250" s="123"/>
    </row>
    <row r="1251" spans="1:15" ht="16" x14ac:dyDescent="0.45">
      <c r="A1251" s="123" t="s">
        <v>4798</v>
      </c>
      <c r="B1251" s="123" t="s">
        <v>6787</v>
      </c>
      <c r="C1251" s="123" t="s">
        <v>3315</v>
      </c>
      <c r="D1251" s="123" t="s">
        <v>1357</v>
      </c>
      <c r="E1251" s="123" t="s">
        <v>2524</v>
      </c>
      <c r="F1251" s="123" t="s">
        <v>366</v>
      </c>
      <c r="G1251" s="123" t="s">
        <v>2524</v>
      </c>
      <c r="H1251" s="123" t="s">
        <v>2524</v>
      </c>
      <c r="I1251" s="123" t="s">
        <v>2524</v>
      </c>
      <c r="J1251" s="123" t="s">
        <v>2524</v>
      </c>
      <c r="K1251" s="123" t="s">
        <v>4798</v>
      </c>
      <c r="L1251" s="123" t="s">
        <v>2524</v>
      </c>
      <c r="M1251" s="124">
        <v>29976</v>
      </c>
      <c r="N1251" s="123"/>
      <c r="O1251" s="123"/>
    </row>
    <row r="1252" spans="1:15" ht="16" x14ac:dyDescent="0.45">
      <c r="A1252" s="123" t="s">
        <v>4799</v>
      </c>
      <c r="B1252" s="123" t="s">
        <v>6787</v>
      </c>
      <c r="C1252" s="123" t="s">
        <v>3315</v>
      </c>
      <c r="D1252" s="123" t="s">
        <v>1357</v>
      </c>
      <c r="E1252" s="123" t="s">
        <v>2524</v>
      </c>
      <c r="F1252" s="123" t="s">
        <v>366</v>
      </c>
      <c r="G1252" s="123" t="s">
        <v>2524</v>
      </c>
      <c r="H1252" s="123" t="s">
        <v>2524</v>
      </c>
      <c r="I1252" s="123" t="s">
        <v>2524</v>
      </c>
      <c r="J1252" s="123" t="s">
        <v>2524</v>
      </c>
      <c r="K1252" s="123" t="s">
        <v>4799</v>
      </c>
      <c r="L1252" s="123" t="s">
        <v>2524</v>
      </c>
      <c r="M1252" s="124">
        <v>29981</v>
      </c>
      <c r="N1252" s="123"/>
      <c r="O1252" s="123"/>
    </row>
    <row r="1253" spans="1:15" ht="16" x14ac:dyDescent="0.45">
      <c r="A1253" s="123" t="s">
        <v>4800</v>
      </c>
      <c r="B1253" s="123" t="s">
        <v>6787</v>
      </c>
      <c r="C1253" s="123" t="s">
        <v>3315</v>
      </c>
      <c r="D1253" s="123" t="s">
        <v>1357</v>
      </c>
      <c r="E1253" s="123" t="s">
        <v>2524</v>
      </c>
      <c r="F1253" s="123" t="s">
        <v>366</v>
      </c>
      <c r="G1253" s="123" t="s">
        <v>2524</v>
      </c>
      <c r="H1253" s="123" t="s">
        <v>2524</v>
      </c>
      <c r="I1253" s="123" t="s">
        <v>2524</v>
      </c>
      <c r="J1253" s="123" t="s">
        <v>2524</v>
      </c>
      <c r="K1253" s="123" t="s">
        <v>4800</v>
      </c>
      <c r="L1253" s="123" t="s">
        <v>2524</v>
      </c>
      <c r="M1253" s="124">
        <v>29985</v>
      </c>
      <c r="N1253" s="123"/>
      <c r="O1253" s="123"/>
    </row>
    <row r="1254" spans="1:15" ht="16" x14ac:dyDescent="0.45">
      <c r="A1254" s="123" t="s">
        <v>4801</v>
      </c>
      <c r="B1254" s="123" t="s">
        <v>6787</v>
      </c>
      <c r="C1254" s="123" t="s">
        <v>3315</v>
      </c>
      <c r="D1254" s="123" t="s">
        <v>1357</v>
      </c>
      <c r="E1254" s="123" t="s">
        <v>2524</v>
      </c>
      <c r="F1254" s="123" t="s">
        <v>366</v>
      </c>
      <c r="G1254" s="123" t="s">
        <v>2524</v>
      </c>
      <c r="H1254" s="123" t="s">
        <v>2524</v>
      </c>
      <c r="I1254" s="123" t="s">
        <v>2524</v>
      </c>
      <c r="J1254" s="123" t="s">
        <v>2524</v>
      </c>
      <c r="K1254" s="123" t="s">
        <v>4801</v>
      </c>
      <c r="L1254" s="123" t="s">
        <v>2524</v>
      </c>
      <c r="M1254" s="124">
        <v>29989</v>
      </c>
      <c r="N1254" s="123"/>
      <c r="O1254" s="123"/>
    </row>
    <row r="1255" spans="1:15" ht="16" x14ac:dyDescent="0.45">
      <c r="A1255" s="123" t="s">
        <v>4802</v>
      </c>
      <c r="B1255" s="123" t="s">
        <v>6787</v>
      </c>
      <c r="C1255" s="123" t="s">
        <v>3315</v>
      </c>
      <c r="D1255" s="123" t="s">
        <v>1357</v>
      </c>
      <c r="E1255" s="123" t="s">
        <v>2524</v>
      </c>
      <c r="F1255" s="123" t="s">
        <v>366</v>
      </c>
      <c r="G1255" s="123" t="s">
        <v>2524</v>
      </c>
      <c r="H1255" s="123" t="s">
        <v>2524</v>
      </c>
      <c r="I1255" s="123" t="s">
        <v>2524</v>
      </c>
      <c r="J1255" s="123" t="s">
        <v>2524</v>
      </c>
      <c r="K1255" s="123" t="s">
        <v>4802</v>
      </c>
      <c r="L1255" s="123" t="s">
        <v>2524</v>
      </c>
      <c r="M1255" s="124">
        <v>29884</v>
      </c>
      <c r="N1255" s="123"/>
      <c r="O1255" s="123"/>
    </row>
    <row r="1256" spans="1:15" ht="16" x14ac:dyDescent="0.45">
      <c r="A1256" s="123" t="s">
        <v>4803</v>
      </c>
      <c r="B1256" s="123" t="s">
        <v>6787</v>
      </c>
      <c r="C1256" s="123" t="s">
        <v>3315</v>
      </c>
      <c r="D1256" s="123" t="s">
        <v>1357</v>
      </c>
      <c r="E1256" s="123" t="s">
        <v>2524</v>
      </c>
      <c r="F1256" s="123" t="s">
        <v>366</v>
      </c>
      <c r="G1256" s="123" t="s">
        <v>2524</v>
      </c>
      <c r="H1256" s="123" t="s">
        <v>2524</v>
      </c>
      <c r="I1256" s="123" t="s">
        <v>2524</v>
      </c>
      <c r="J1256" s="123" t="s">
        <v>2524</v>
      </c>
      <c r="K1256" s="123" t="s">
        <v>4803</v>
      </c>
      <c r="L1256" s="123" t="s">
        <v>2524</v>
      </c>
      <c r="M1256" s="124">
        <v>29993</v>
      </c>
      <c r="N1256" s="123"/>
      <c r="O1256" s="123"/>
    </row>
    <row r="1257" spans="1:15" ht="16" x14ac:dyDescent="0.45">
      <c r="A1257" s="123" t="s">
        <v>4804</v>
      </c>
      <c r="B1257" s="123" t="s">
        <v>6787</v>
      </c>
      <c r="C1257" s="123" t="s">
        <v>3315</v>
      </c>
      <c r="D1257" s="123" t="s">
        <v>1357</v>
      </c>
      <c r="E1257" s="123" t="s">
        <v>2524</v>
      </c>
      <c r="F1257" s="123" t="s">
        <v>366</v>
      </c>
      <c r="G1257" s="123" t="s">
        <v>2524</v>
      </c>
      <c r="H1257" s="123" t="s">
        <v>2524</v>
      </c>
      <c r="I1257" s="123" t="s">
        <v>2524</v>
      </c>
      <c r="J1257" s="123" t="s">
        <v>2524</v>
      </c>
      <c r="K1257" s="123" t="s">
        <v>4804</v>
      </c>
      <c r="L1257" s="123" t="s">
        <v>2524</v>
      </c>
      <c r="M1257" s="124">
        <v>29888</v>
      </c>
      <c r="N1257" s="123"/>
      <c r="O1257" s="123"/>
    </row>
    <row r="1258" spans="1:15" ht="16" x14ac:dyDescent="0.45">
      <c r="A1258" s="123" t="s">
        <v>4805</v>
      </c>
      <c r="B1258" s="123" t="s">
        <v>6787</v>
      </c>
      <c r="C1258" s="123" t="s">
        <v>3315</v>
      </c>
      <c r="D1258" s="123" t="s">
        <v>1357</v>
      </c>
      <c r="E1258" s="123" t="s">
        <v>2524</v>
      </c>
      <c r="F1258" s="123" t="s">
        <v>366</v>
      </c>
      <c r="G1258" s="123" t="s">
        <v>2524</v>
      </c>
      <c r="H1258" s="123" t="s">
        <v>2524</v>
      </c>
      <c r="I1258" s="123" t="s">
        <v>2524</v>
      </c>
      <c r="J1258" s="123" t="s">
        <v>2524</v>
      </c>
      <c r="K1258" s="123" t="s">
        <v>4805</v>
      </c>
      <c r="L1258" s="123" t="s">
        <v>2524</v>
      </c>
      <c r="M1258" s="124">
        <v>29892</v>
      </c>
      <c r="N1258" s="123"/>
      <c r="O1258" s="123"/>
    </row>
    <row r="1259" spans="1:15" ht="16" x14ac:dyDescent="0.45">
      <c r="A1259" s="123" t="s">
        <v>4806</v>
      </c>
      <c r="B1259" s="123" t="s">
        <v>6787</v>
      </c>
      <c r="C1259" s="123" t="s">
        <v>3315</v>
      </c>
      <c r="D1259" s="123" t="s">
        <v>1357</v>
      </c>
      <c r="E1259" s="123" t="s">
        <v>2524</v>
      </c>
      <c r="F1259" s="123" t="s">
        <v>366</v>
      </c>
      <c r="G1259" s="123" t="s">
        <v>2524</v>
      </c>
      <c r="H1259" s="123" t="s">
        <v>2524</v>
      </c>
      <c r="I1259" s="123" t="s">
        <v>2524</v>
      </c>
      <c r="J1259" s="123" t="s">
        <v>2524</v>
      </c>
      <c r="K1259" s="123" t="s">
        <v>4806</v>
      </c>
      <c r="L1259" s="123" t="s">
        <v>2524</v>
      </c>
      <c r="M1259" s="124">
        <v>29896</v>
      </c>
      <c r="N1259" s="123"/>
      <c r="O1259" s="123"/>
    </row>
    <row r="1260" spans="1:15" ht="16" x14ac:dyDescent="0.45">
      <c r="A1260" s="123" t="s">
        <v>4807</v>
      </c>
      <c r="B1260" s="123" t="s">
        <v>6787</v>
      </c>
      <c r="C1260" s="123" t="s">
        <v>3315</v>
      </c>
      <c r="D1260" s="123" t="s">
        <v>1357</v>
      </c>
      <c r="E1260" s="123" t="s">
        <v>2524</v>
      </c>
      <c r="F1260" s="123" t="s">
        <v>366</v>
      </c>
      <c r="G1260" s="123" t="s">
        <v>2524</v>
      </c>
      <c r="H1260" s="123" t="s">
        <v>2524</v>
      </c>
      <c r="I1260" s="123" t="s">
        <v>2524</v>
      </c>
      <c r="J1260" s="123" t="s">
        <v>2524</v>
      </c>
      <c r="K1260" s="123" t="s">
        <v>4807</v>
      </c>
      <c r="L1260" s="123" t="s">
        <v>2524</v>
      </c>
      <c r="M1260" s="124">
        <v>29900</v>
      </c>
      <c r="N1260" s="123"/>
      <c r="O1260" s="123"/>
    </row>
    <row r="1261" spans="1:15" ht="16" x14ac:dyDescent="0.45">
      <c r="A1261" s="123" t="s">
        <v>4808</v>
      </c>
      <c r="B1261" s="123" t="s">
        <v>6787</v>
      </c>
      <c r="C1261" s="123" t="s">
        <v>3315</v>
      </c>
      <c r="D1261" s="123" t="s">
        <v>1357</v>
      </c>
      <c r="E1261" s="123" t="s">
        <v>2524</v>
      </c>
      <c r="F1261" s="123" t="s">
        <v>366</v>
      </c>
      <c r="G1261" s="123" t="s">
        <v>2524</v>
      </c>
      <c r="H1261" s="123" t="s">
        <v>2524</v>
      </c>
      <c r="I1261" s="123" t="s">
        <v>2524</v>
      </c>
      <c r="J1261" s="123" t="s">
        <v>2524</v>
      </c>
      <c r="K1261" s="123" t="s">
        <v>4808</v>
      </c>
      <c r="L1261" s="123" t="s">
        <v>2524</v>
      </c>
      <c r="M1261" s="124">
        <v>29904</v>
      </c>
      <c r="N1261" s="123"/>
      <c r="O1261" s="123"/>
    </row>
    <row r="1262" spans="1:15" ht="16" x14ac:dyDescent="0.45">
      <c r="A1262" s="123" t="s">
        <v>4809</v>
      </c>
      <c r="B1262" s="123" t="s">
        <v>6787</v>
      </c>
      <c r="C1262" s="123" t="s">
        <v>3315</v>
      </c>
      <c r="D1262" s="123" t="s">
        <v>1357</v>
      </c>
      <c r="E1262" s="123" t="s">
        <v>2524</v>
      </c>
      <c r="F1262" s="123" t="s">
        <v>366</v>
      </c>
      <c r="G1262" s="123" t="s">
        <v>2524</v>
      </c>
      <c r="H1262" s="123" t="s">
        <v>2524</v>
      </c>
      <c r="I1262" s="123" t="s">
        <v>2524</v>
      </c>
      <c r="J1262" s="123" t="s">
        <v>2524</v>
      </c>
      <c r="K1262" s="123" t="s">
        <v>4809</v>
      </c>
      <c r="L1262" s="123" t="s">
        <v>2524</v>
      </c>
      <c r="M1262" s="124">
        <v>29908</v>
      </c>
      <c r="N1262" s="123"/>
      <c r="O1262" s="123"/>
    </row>
    <row r="1263" spans="1:15" ht="16" x14ac:dyDescent="0.45">
      <c r="A1263" s="123" t="s">
        <v>3318</v>
      </c>
      <c r="B1263" s="123" t="s">
        <v>6788</v>
      </c>
      <c r="C1263" s="123" t="s">
        <v>6789</v>
      </c>
      <c r="D1263" s="123" t="s">
        <v>1357</v>
      </c>
      <c r="E1263" s="123"/>
      <c r="F1263" s="123" t="s">
        <v>366</v>
      </c>
      <c r="G1263" s="123" t="s">
        <v>5449</v>
      </c>
      <c r="H1263" s="123" t="s">
        <v>2524</v>
      </c>
      <c r="I1263" s="123" t="s">
        <v>2524</v>
      </c>
      <c r="J1263" s="123" t="s">
        <v>3319</v>
      </c>
      <c r="K1263" s="123" t="s">
        <v>3318</v>
      </c>
      <c r="L1263" s="123" t="s">
        <v>2524</v>
      </c>
      <c r="M1263" s="124">
        <v>1385</v>
      </c>
      <c r="N1263" s="123"/>
      <c r="O1263" s="123"/>
    </row>
    <row r="1264" spans="1:15" ht="16" x14ac:dyDescent="0.45">
      <c r="A1264" s="123" t="s">
        <v>4810</v>
      </c>
      <c r="B1264" s="123" t="s">
        <v>6790</v>
      </c>
      <c r="C1264" s="123" t="s">
        <v>3302</v>
      </c>
      <c r="D1264" s="123" t="s">
        <v>1357</v>
      </c>
      <c r="E1264" s="123" t="s">
        <v>2524</v>
      </c>
      <c r="F1264" s="123" t="s">
        <v>366</v>
      </c>
      <c r="G1264" s="123" t="s">
        <v>5449</v>
      </c>
      <c r="H1264" s="123" t="s">
        <v>2524</v>
      </c>
      <c r="I1264" s="123" t="s">
        <v>2524</v>
      </c>
      <c r="J1264" s="123" t="s">
        <v>2524</v>
      </c>
      <c r="K1264" s="123" t="s">
        <v>4810</v>
      </c>
      <c r="L1264" s="123" t="s">
        <v>2524</v>
      </c>
      <c r="M1264" s="124">
        <v>2485</v>
      </c>
      <c r="N1264" s="123"/>
      <c r="O1264" s="123"/>
    </row>
    <row r="1265" spans="1:15" ht="16" x14ac:dyDescent="0.45">
      <c r="A1265" s="123" t="s">
        <v>4811</v>
      </c>
      <c r="B1265" s="123" t="s">
        <v>6791</v>
      </c>
      <c r="C1265" s="123" t="s">
        <v>3302</v>
      </c>
      <c r="D1265" s="123" t="s">
        <v>1357</v>
      </c>
      <c r="E1265" s="123" t="s">
        <v>2524</v>
      </c>
      <c r="F1265" s="123" t="s">
        <v>366</v>
      </c>
      <c r="G1265" s="123" t="s">
        <v>5449</v>
      </c>
      <c r="H1265" s="123" t="s">
        <v>2524</v>
      </c>
      <c r="I1265" s="123" t="s">
        <v>2524</v>
      </c>
      <c r="J1265" s="123" t="s">
        <v>2524</v>
      </c>
      <c r="K1265" s="123" t="s">
        <v>4811</v>
      </c>
      <c r="L1265" s="123" t="s">
        <v>2524</v>
      </c>
      <c r="M1265" s="124">
        <v>2488</v>
      </c>
      <c r="N1265" s="123"/>
      <c r="O1265" s="123"/>
    </row>
    <row r="1266" spans="1:15" ht="16" x14ac:dyDescent="0.45">
      <c r="A1266" s="123" t="s">
        <v>4812</v>
      </c>
      <c r="B1266" s="123" t="s">
        <v>6792</v>
      </c>
      <c r="C1266" s="123" t="s">
        <v>3333</v>
      </c>
      <c r="D1266" s="123" t="s">
        <v>1357</v>
      </c>
      <c r="E1266" s="123" t="s">
        <v>2524</v>
      </c>
      <c r="F1266" s="123" t="s">
        <v>366</v>
      </c>
      <c r="G1266" s="123" t="s">
        <v>5449</v>
      </c>
      <c r="H1266" s="123" t="s">
        <v>2524</v>
      </c>
      <c r="I1266" s="123" t="s">
        <v>2524</v>
      </c>
      <c r="J1266" s="123" t="s">
        <v>2524</v>
      </c>
      <c r="K1266" s="123" t="s">
        <v>4812</v>
      </c>
      <c r="L1266" s="123" t="s">
        <v>2524</v>
      </c>
      <c r="M1266" s="124">
        <v>2491</v>
      </c>
      <c r="N1266" s="123"/>
      <c r="O1266" s="123"/>
    </row>
    <row r="1267" spans="1:15" ht="16" x14ac:dyDescent="0.45">
      <c r="A1267" s="123" t="s">
        <v>4813</v>
      </c>
      <c r="B1267" s="123" t="s">
        <v>6793</v>
      </c>
      <c r="C1267" s="123" t="s">
        <v>3333</v>
      </c>
      <c r="D1267" s="123" t="s">
        <v>1357</v>
      </c>
      <c r="E1267" s="123" t="s">
        <v>2524</v>
      </c>
      <c r="F1267" s="123" t="s">
        <v>366</v>
      </c>
      <c r="G1267" s="123" t="s">
        <v>5449</v>
      </c>
      <c r="H1267" s="123" t="s">
        <v>2524</v>
      </c>
      <c r="I1267" s="123" t="s">
        <v>2524</v>
      </c>
      <c r="J1267" s="123" t="s">
        <v>2524</v>
      </c>
      <c r="K1267" s="123" t="s">
        <v>4813</v>
      </c>
      <c r="L1267" s="123" t="s">
        <v>2524</v>
      </c>
      <c r="M1267" s="124">
        <v>2494</v>
      </c>
      <c r="N1267" s="123"/>
      <c r="O1267" s="123"/>
    </row>
    <row r="1268" spans="1:15" ht="16" x14ac:dyDescent="0.45">
      <c r="A1268" s="123" t="s">
        <v>4814</v>
      </c>
      <c r="B1268" s="123" t="s">
        <v>6794</v>
      </c>
      <c r="C1268" s="123" t="s">
        <v>3333</v>
      </c>
      <c r="D1268" s="123" t="s">
        <v>1357</v>
      </c>
      <c r="E1268" s="123" t="s">
        <v>2524</v>
      </c>
      <c r="F1268" s="123" t="s">
        <v>366</v>
      </c>
      <c r="G1268" s="123" t="s">
        <v>5449</v>
      </c>
      <c r="H1268" s="123" t="s">
        <v>2524</v>
      </c>
      <c r="I1268" s="123" t="s">
        <v>2524</v>
      </c>
      <c r="J1268" s="123" t="s">
        <v>2524</v>
      </c>
      <c r="K1268" s="123" t="s">
        <v>4814</v>
      </c>
      <c r="L1268" s="123" t="s">
        <v>2524</v>
      </c>
      <c r="M1268" s="124">
        <v>2497</v>
      </c>
      <c r="N1268" s="123"/>
      <c r="O1268" s="123"/>
    </row>
    <row r="1269" spans="1:15" ht="16" x14ac:dyDescent="0.45">
      <c r="A1269" s="123" t="s">
        <v>4815</v>
      </c>
      <c r="B1269" s="123" t="s">
        <v>6795</v>
      </c>
      <c r="C1269" s="123" t="s">
        <v>3302</v>
      </c>
      <c r="D1269" s="123" t="s">
        <v>1357</v>
      </c>
      <c r="E1269" s="123" t="s">
        <v>2524</v>
      </c>
      <c r="F1269" s="123" t="s">
        <v>366</v>
      </c>
      <c r="G1269" s="123" t="s">
        <v>5449</v>
      </c>
      <c r="H1269" s="123" t="s">
        <v>2524</v>
      </c>
      <c r="I1269" s="123" t="s">
        <v>2524</v>
      </c>
      <c r="J1269" s="123" t="s">
        <v>2524</v>
      </c>
      <c r="K1269" s="123" t="s">
        <v>4815</v>
      </c>
      <c r="L1269" s="123" t="s">
        <v>2524</v>
      </c>
      <c r="M1269" s="124">
        <v>2501</v>
      </c>
      <c r="N1269" s="123"/>
      <c r="O1269" s="123"/>
    </row>
    <row r="1270" spans="1:15" ht="16" x14ac:dyDescent="0.45">
      <c r="A1270" s="123" t="s">
        <v>4816</v>
      </c>
      <c r="B1270" s="123" t="s">
        <v>6796</v>
      </c>
      <c r="C1270" s="123" t="s">
        <v>3333</v>
      </c>
      <c r="D1270" s="123" t="s">
        <v>1357</v>
      </c>
      <c r="E1270" s="123" t="s">
        <v>2524</v>
      </c>
      <c r="F1270" s="123" t="s">
        <v>366</v>
      </c>
      <c r="G1270" s="123" t="s">
        <v>5449</v>
      </c>
      <c r="H1270" s="123" t="s">
        <v>2524</v>
      </c>
      <c r="I1270" s="123" t="s">
        <v>2524</v>
      </c>
      <c r="J1270" s="123" t="s">
        <v>2524</v>
      </c>
      <c r="K1270" s="123" t="s">
        <v>4816</v>
      </c>
      <c r="L1270" s="123" t="s">
        <v>2524</v>
      </c>
      <c r="M1270" s="124">
        <v>2504</v>
      </c>
      <c r="N1270" s="123"/>
      <c r="O1270" s="123"/>
    </row>
    <row r="1271" spans="1:15" ht="16" x14ac:dyDescent="0.45">
      <c r="A1271" s="123" t="s">
        <v>4817</v>
      </c>
      <c r="B1271" s="123" t="s">
        <v>6797</v>
      </c>
      <c r="C1271" s="123" t="s">
        <v>3333</v>
      </c>
      <c r="D1271" s="123" t="s">
        <v>1357</v>
      </c>
      <c r="E1271" s="123" t="s">
        <v>2524</v>
      </c>
      <c r="F1271" s="123" t="s">
        <v>366</v>
      </c>
      <c r="G1271" s="123" t="s">
        <v>5449</v>
      </c>
      <c r="H1271" s="123" t="s">
        <v>2524</v>
      </c>
      <c r="I1271" s="123" t="s">
        <v>2524</v>
      </c>
      <c r="J1271" s="123" t="s">
        <v>2524</v>
      </c>
      <c r="K1271" s="123" t="s">
        <v>4817</v>
      </c>
      <c r="L1271" s="123" t="s">
        <v>2524</v>
      </c>
      <c r="M1271" s="124">
        <v>2507</v>
      </c>
      <c r="N1271" s="123"/>
      <c r="O1271" s="123"/>
    </row>
    <row r="1272" spans="1:15" ht="16" x14ac:dyDescent="0.45">
      <c r="A1272" s="123" t="s">
        <v>4818</v>
      </c>
      <c r="B1272" s="123" t="s">
        <v>6798</v>
      </c>
      <c r="C1272" s="123" t="s">
        <v>3302</v>
      </c>
      <c r="D1272" s="123" t="s">
        <v>1357</v>
      </c>
      <c r="E1272" s="123" t="s">
        <v>2524</v>
      </c>
      <c r="F1272" s="123" t="s">
        <v>366</v>
      </c>
      <c r="G1272" s="123" t="s">
        <v>5449</v>
      </c>
      <c r="H1272" s="123" t="s">
        <v>2524</v>
      </c>
      <c r="I1272" s="123" t="s">
        <v>2524</v>
      </c>
      <c r="J1272" s="123" t="s">
        <v>2524</v>
      </c>
      <c r="K1272" s="123" t="s">
        <v>4818</v>
      </c>
      <c r="L1272" s="123" t="s">
        <v>2524</v>
      </c>
      <c r="M1272" s="124">
        <v>2510</v>
      </c>
      <c r="N1272" s="123"/>
      <c r="O1272" s="123"/>
    </row>
    <row r="1273" spans="1:15" ht="16" x14ac:dyDescent="0.45">
      <c r="A1273" s="123" t="s">
        <v>4819</v>
      </c>
      <c r="B1273" s="123" t="s">
        <v>6799</v>
      </c>
      <c r="C1273" s="123" t="s">
        <v>3302</v>
      </c>
      <c r="D1273" s="123" t="s">
        <v>1357</v>
      </c>
      <c r="E1273" s="123" t="s">
        <v>2524</v>
      </c>
      <c r="F1273" s="123" t="s">
        <v>366</v>
      </c>
      <c r="G1273" s="123" t="s">
        <v>5449</v>
      </c>
      <c r="H1273" s="123" t="s">
        <v>2524</v>
      </c>
      <c r="I1273" s="123" t="s">
        <v>2524</v>
      </c>
      <c r="J1273" s="123" t="s">
        <v>2524</v>
      </c>
      <c r="K1273" s="123" t="s">
        <v>4819</v>
      </c>
      <c r="L1273" s="123" t="s">
        <v>2524</v>
      </c>
      <c r="M1273" s="124">
        <v>2513</v>
      </c>
      <c r="N1273" s="123"/>
      <c r="O1273" s="123"/>
    </row>
    <row r="1274" spans="1:15" ht="16" x14ac:dyDescent="0.45">
      <c r="A1274" s="123" t="s">
        <v>3332</v>
      </c>
      <c r="B1274" s="123" t="s">
        <v>6800</v>
      </c>
      <c r="C1274" s="123" t="s">
        <v>3333</v>
      </c>
      <c r="D1274" s="123" t="s">
        <v>1357</v>
      </c>
      <c r="E1274" s="123"/>
      <c r="F1274" s="123" t="s">
        <v>366</v>
      </c>
      <c r="G1274" s="123" t="s">
        <v>5449</v>
      </c>
      <c r="H1274" s="123" t="s">
        <v>2524</v>
      </c>
      <c r="I1274" s="123" t="s">
        <v>2524</v>
      </c>
      <c r="J1274" s="123" t="s">
        <v>3334</v>
      </c>
      <c r="K1274" s="123" t="s">
        <v>3332</v>
      </c>
      <c r="L1274" s="123" t="s">
        <v>2524</v>
      </c>
      <c r="M1274" s="124">
        <v>1399</v>
      </c>
      <c r="N1274" s="123"/>
      <c r="O1274" s="123"/>
    </row>
    <row r="1275" spans="1:15" ht="16" x14ac:dyDescent="0.45">
      <c r="A1275" s="123" t="s">
        <v>4820</v>
      </c>
      <c r="B1275" s="123" t="s">
        <v>6801</v>
      </c>
      <c r="C1275" s="123" t="s">
        <v>3302</v>
      </c>
      <c r="D1275" s="123" t="s">
        <v>1357</v>
      </c>
      <c r="E1275" s="123" t="s">
        <v>2524</v>
      </c>
      <c r="F1275" s="123" t="s">
        <v>366</v>
      </c>
      <c r="G1275" s="123" t="s">
        <v>5449</v>
      </c>
      <c r="H1275" s="123" t="s">
        <v>2524</v>
      </c>
      <c r="I1275" s="123" t="s">
        <v>2524</v>
      </c>
      <c r="J1275" s="123" t="s">
        <v>2524</v>
      </c>
      <c r="K1275" s="123" t="s">
        <v>4820</v>
      </c>
      <c r="L1275" s="123" t="s">
        <v>2524</v>
      </c>
      <c r="M1275" s="124">
        <v>2516</v>
      </c>
      <c r="N1275" s="123"/>
      <c r="O1275" s="123"/>
    </row>
    <row r="1276" spans="1:15" ht="16" x14ac:dyDescent="0.45">
      <c r="A1276" s="123" t="s">
        <v>4821</v>
      </c>
      <c r="B1276" s="123" t="s">
        <v>6802</v>
      </c>
      <c r="C1276" s="123" t="s">
        <v>3302</v>
      </c>
      <c r="D1276" s="123" t="s">
        <v>1357</v>
      </c>
      <c r="E1276" s="123" t="s">
        <v>2524</v>
      </c>
      <c r="F1276" s="123" t="s">
        <v>366</v>
      </c>
      <c r="G1276" s="123" t="s">
        <v>5449</v>
      </c>
      <c r="H1276" s="123" t="s">
        <v>2524</v>
      </c>
      <c r="I1276" s="123" t="s">
        <v>2524</v>
      </c>
      <c r="J1276" s="123" t="s">
        <v>2524</v>
      </c>
      <c r="K1276" s="123" t="s">
        <v>4821</v>
      </c>
      <c r="L1276" s="123" t="s">
        <v>2524</v>
      </c>
      <c r="M1276" s="124">
        <v>2519</v>
      </c>
      <c r="N1276" s="123"/>
      <c r="O1276" s="123"/>
    </row>
    <row r="1277" spans="1:15" ht="16" x14ac:dyDescent="0.45">
      <c r="A1277" s="123" t="s">
        <v>4822</v>
      </c>
      <c r="B1277" s="123" t="s">
        <v>6803</v>
      </c>
      <c r="C1277" s="123" t="s">
        <v>3333</v>
      </c>
      <c r="D1277" s="123" t="s">
        <v>1357</v>
      </c>
      <c r="E1277" s="123" t="s">
        <v>2524</v>
      </c>
      <c r="F1277" s="123" t="s">
        <v>366</v>
      </c>
      <c r="G1277" s="123" t="s">
        <v>5449</v>
      </c>
      <c r="H1277" s="123" t="s">
        <v>2524</v>
      </c>
      <c r="I1277" s="123" t="s">
        <v>2524</v>
      </c>
      <c r="J1277" s="123" t="s">
        <v>2524</v>
      </c>
      <c r="K1277" s="123" t="s">
        <v>4822</v>
      </c>
      <c r="L1277" s="123" t="s">
        <v>2524</v>
      </c>
      <c r="M1277" s="124">
        <v>2522</v>
      </c>
      <c r="N1277" s="123"/>
      <c r="O1277" s="123"/>
    </row>
    <row r="1278" spans="1:15" ht="16" x14ac:dyDescent="0.45">
      <c r="A1278" s="123" t="s">
        <v>4823</v>
      </c>
      <c r="B1278" s="123" t="s">
        <v>6804</v>
      </c>
      <c r="C1278" s="123" t="s">
        <v>3302</v>
      </c>
      <c r="D1278" s="123" t="s">
        <v>1357</v>
      </c>
      <c r="E1278" s="123" t="s">
        <v>2524</v>
      </c>
      <c r="F1278" s="123" t="s">
        <v>366</v>
      </c>
      <c r="G1278" s="123" t="s">
        <v>5449</v>
      </c>
      <c r="H1278" s="123" t="s">
        <v>2524</v>
      </c>
      <c r="I1278" s="123" t="s">
        <v>2524</v>
      </c>
      <c r="J1278" s="123" t="s">
        <v>2524</v>
      </c>
      <c r="K1278" s="123" t="s">
        <v>4823</v>
      </c>
      <c r="L1278" s="123" t="s">
        <v>2524</v>
      </c>
      <c r="M1278" s="124">
        <v>2526</v>
      </c>
      <c r="N1278" s="123"/>
      <c r="O1278" s="123"/>
    </row>
    <row r="1279" spans="1:15" ht="16" x14ac:dyDescent="0.45">
      <c r="A1279" s="123" t="s">
        <v>4824</v>
      </c>
      <c r="B1279" s="123" t="s">
        <v>6805</v>
      </c>
      <c r="C1279" s="123" t="s">
        <v>3302</v>
      </c>
      <c r="D1279" s="123" t="s">
        <v>1357</v>
      </c>
      <c r="E1279" s="123" t="s">
        <v>2524</v>
      </c>
      <c r="F1279" s="123" t="s">
        <v>366</v>
      </c>
      <c r="G1279" s="123" t="s">
        <v>5449</v>
      </c>
      <c r="H1279" s="123" t="s">
        <v>2524</v>
      </c>
      <c r="I1279" s="123" t="s">
        <v>2524</v>
      </c>
      <c r="J1279" s="123" t="s">
        <v>2524</v>
      </c>
      <c r="K1279" s="123" t="s">
        <v>4824</v>
      </c>
      <c r="L1279" s="123" t="s">
        <v>2524</v>
      </c>
      <c r="M1279" s="124">
        <v>2529</v>
      </c>
      <c r="N1279" s="123"/>
      <c r="O1279" s="123"/>
    </row>
    <row r="1280" spans="1:15" ht="16" x14ac:dyDescent="0.45">
      <c r="A1280" s="123" t="s">
        <v>4825</v>
      </c>
      <c r="B1280" s="123" t="s">
        <v>6806</v>
      </c>
      <c r="C1280" s="123" t="s">
        <v>3302</v>
      </c>
      <c r="D1280" s="123" t="s">
        <v>1357</v>
      </c>
      <c r="E1280" s="123" t="s">
        <v>2524</v>
      </c>
      <c r="F1280" s="123" t="s">
        <v>366</v>
      </c>
      <c r="G1280" s="123" t="s">
        <v>5449</v>
      </c>
      <c r="H1280" s="123" t="s">
        <v>2524</v>
      </c>
      <c r="I1280" s="123" t="s">
        <v>2524</v>
      </c>
      <c r="J1280" s="123" t="s">
        <v>2524</v>
      </c>
      <c r="K1280" s="123" t="s">
        <v>4825</v>
      </c>
      <c r="L1280" s="123" t="s">
        <v>2524</v>
      </c>
      <c r="M1280" s="124">
        <v>2533</v>
      </c>
      <c r="N1280" s="123"/>
      <c r="O1280" s="123"/>
    </row>
    <row r="1281" spans="1:15" ht="16" x14ac:dyDescent="0.45">
      <c r="A1281" s="123" t="s">
        <v>4826</v>
      </c>
      <c r="B1281" s="123" t="s">
        <v>6807</v>
      </c>
      <c r="C1281" s="123" t="s">
        <v>3302</v>
      </c>
      <c r="D1281" s="123" t="s">
        <v>1357</v>
      </c>
      <c r="E1281" s="123" t="s">
        <v>2524</v>
      </c>
      <c r="F1281" s="123" t="s">
        <v>366</v>
      </c>
      <c r="G1281" s="123" t="s">
        <v>5449</v>
      </c>
      <c r="H1281" s="123" t="s">
        <v>2524</v>
      </c>
      <c r="I1281" s="123" t="s">
        <v>2524</v>
      </c>
      <c r="J1281" s="123" t="s">
        <v>2524</v>
      </c>
      <c r="K1281" s="123" t="s">
        <v>4826</v>
      </c>
      <c r="L1281" s="123" t="s">
        <v>2524</v>
      </c>
      <c r="M1281" s="124">
        <v>2536</v>
      </c>
      <c r="N1281" s="123"/>
      <c r="O1281" s="123"/>
    </row>
    <row r="1282" spans="1:15" ht="16" x14ac:dyDescent="0.45">
      <c r="A1282" s="123" t="s">
        <v>4827</v>
      </c>
      <c r="B1282" s="123" t="s">
        <v>6808</v>
      </c>
      <c r="C1282" s="123" t="s">
        <v>3302</v>
      </c>
      <c r="D1282" s="123" t="s">
        <v>1357</v>
      </c>
      <c r="E1282" s="123" t="s">
        <v>2524</v>
      </c>
      <c r="F1282" s="123" t="s">
        <v>366</v>
      </c>
      <c r="G1282" s="123" t="s">
        <v>5449</v>
      </c>
      <c r="H1282" s="123" t="s">
        <v>2524</v>
      </c>
      <c r="I1282" s="123" t="s">
        <v>2524</v>
      </c>
      <c r="J1282" s="123" t="s">
        <v>2524</v>
      </c>
      <c r="K1282" s="123" t="s">
        <v>4827</v>
      </c>
      <c r="L1282" s="123" t="s">
        <v>2524</v>
      </c>
      <c r="M1282" s="124">
        <v>2539</v>
      </c>
      <c r="N1282" s="123"/>
      <c r="O1282" s="123"/>
    </row>
    <row r="1283" spans="1:15" ht="16" x14ac:dyDescent="0.45">
      <c r="A1283" s="123" t="s">
        <v>4828</v>
      </c>
      <c r="B1283" s="123" t="s">
        <v>6809</v>
      </c>
      <c r="C1283" s="123" t="s">
        <v>3302</v>
      </c>
      <c r="D1283" s="123" t="s">
        <v>1357</v>
      </c>
      <c r="E1283" s="123" t="s">
        <v>2524</v>
      </c>
      <c r="F1283" s="123" t="s">
        <v>366</v>
      </c>
      <c r="G1283" s="123" t="s">
        <v>5449</v>
      </c>
      <c r="H1283" s="123" t="s">
        <v>2524</v>
      </c>
      <c r="I1283" s="123" t="s">
        <v>2524</v>
      </c>
      <c r="J1283" s="123" t="s">
        <v>2524</v>
      </c>
      <c r="K1283" s="123" t="s">
        <v>4828</v>
      </c>
      <c r="L1283" s="123" t="s">
        <v>2524</v>
      </c>
      <c r="M1283" s="124">
        <v>2542</v>
      </c>
      <c r="N1283" s="123"/>
      <c r="O1283" s="123"/>
    </row>
    <row r="1284" spans="1:15" ht="16" x14ac:dyDescent="0.45">
      <c r="A1284" s="123" t="s">
        <v>4829</v>
      </c>
      <c r="B1284" s="123" t="s">
        <v>6810</v>
      </c>
      <c r="C1284" s="123" t="s">
        <v>3302</v>
      </c>
      <c r="D1284" s="123" t="s">
        <v>1357</v>
      </c>
      <c r="E1284" s="123" t="s">
        <v>2524</v>
      </c>
      <c r="F1284" s="123" t="s">
        <v>366</v>
      </c>
      <c r="G1284" s="123" t="s">
        <v>5449</v>
      </c>
      <c r="H1284" s="123" t="s">
        <v>2524</v>
      </c>
      <c r="I1284" s="123" t="s">
        <v>2524</v>
      </c>
      <c r="J1284" s="123" t="s">
        <v>2524</v>
      </c>
      <c r="K1284" s="123" t="s">
        <v>4829</v>
      </c>
      <c r="L1284" s="123" t="s">
        <v>2524</v>
      </c>
      <c r="M1284" s="124">
        <v>2545</v>
      </c>
      <c r="N1284" s="123"/>
      <c r="O1284" s="123"/>
    </row>
    <row r="1285" spans="1:15" ht="16" x14ac:dyDescent="0.45">
      <c r="A1285" s="123" t="s">
        <v>4830</v>
      </c>
      <c r="B1285" s="123" t="s">
        <v>6811</v>
      </c>
      <c r="C1285" s="123" t="s">
        <v>3333</v>
      </c>
      <c r="D1285" s="123" t="s">
        <v>1357</v>
      </c>
      <c r="E1285" s="123" t="s">
        <v>2524</v>
      </c>
      <c r="F1285" s="123" t="s">
        <v>366</v>
      </c>
      <c r="G1285" s="123" t="s">
        <v>5449</v>
      </c>
      <c r="H1285" s="123" t="s">
        <v>2524</v>
      </c>
      <c r="I1285" s="123" t="s">
        <v>2524</v>
      </c>
      <c r="J1285" s="123" t="s">
        <v>2524</v>
      </c>
      <c r="K1285" s="123" t="s">
        <v>4830</v>
      </c>
      <c r="L1285" s="123" t="s">
        <v>2524</v>
      </c>
      <c r="M1285" s="124">
        <v>2463</v>
      </c>
      <c r="N1285" s="123"/>
      <c r="O1285" s="123"/>
    </row>
    <row r="1286" spans="1:15" ht="16" x14ac:dyDescent="0.45">
      <c r="A1286" s="123" t="s">
        <v>4831</v>
      </c>
      <c r="B1286" s="123" t="s">
        <v>6812</v>
      </c>
      <c r="C1286" s="123" t="s">
        <v>3302</v>
      </c>
      <c r="D1286" s="123" t="s">
        <v>1357</v>
      </c>
      <c r="E1286" s="123" t="s">
        <v>2524</v>
      </c>
      <c r="F1286" s="123" t="s">
        <v>366</v>
      </c>
      <c r="G1286" s="123" t="s">
        <v>5449</v>
      </c>
      <c r="H1286" s="123" t="s">
        <v>2524</v>
      </c>
      <c r="I1286" s="123" t="s">
        <v>2524</v>
      </c>
      <c r="J1286" s="123" t="s">
        <v>2524</v>
      </c>
      <c r="K1286" s="123" t="s">
        <v>4831</v>
      </c>
      <c r="L1286" s="123" t="s">
        <v>2524</v>
      </c>
      <c r="M1286" s="124">
        <v>2548</v>
      </c>
      <c r="N1286" s="123"/>
      <c r="O1286" s="123"/>
    </row>
    <row r="1287" spans="1:15" ht="16" x14ac:dyDescent="0.45">
      <c r="A1287" s="123" t="s">
        <v>4832</v>
      </c>
      <c r="B1287" s="123" t="s">
        <v>6813</v>
      </c>
      <c r="C1287" s="123" t="s">
        <v>3333</v>
      </c>
      <c r="D1287" s="123" t="s">
        <v>1357</v>
      </c>
      <c r="E1287" s="123" t="s">
        <v>2524</v>
      </c>
      <c r="F1287" s="123" t="s">
        <v>366</v>
      </c>
      <c r="G1287" s="123" t="s">
        <v>5449</v>
      </c>
      <c r="H1287" s="123" t="s">
        <v>2524</v>
      </c>
      <c r="I1287" s="123" t="s">
        <v>2524</v>
      </c>
      <c r="J1287" s="123" t="s">
        <v>2524</v>
      </c>
      <c r="K1287" s="123" t="s">
        <v>4832</v>
      </c>
      <c r="L1287" s="123" t="s">
        <v>2524</v>
      </c>
      <c r="M1287" s="124">
        <v>2467</v>
      </c>
      <c r="N1287" s="123"/>
      <c r="O1287" s="123"/>
    </row>
    <row r="1288" spans="1:15" ht="16" x14ac:dyDescent="0.45">
      <c r="A1288" s="123" t="s">
        <v>4833</v>
      </c>
      <c r="B1288" s="123" t="s">
        <v>6814</v>
      </c>
      <c r="C1288" s="123" t="s">
        <v>3302</v>
      </c>
      <c r="D1288" s="123" t="s">
        <v>1357</v>
      </c>
      <c r="E1288" s="123" t="s">
        <v>2524</v>
      </c>
      <c r="F1288" s="123" t="s">
        <v>366</v>
      </c>
      <c r="G1288" s="123" t="s">
        <v>5449</v>
      </c>
      <c r="H1288" s="123" t="s">
        <v>2524</v>
      </c>
      <c r="I1288" s="123" t="s">
        <v>2524</v>
      </c>
      <c r="J1288" s="123" t="s">
        <v>2524</v>
      </c>
      <c r="K1288" s="123" t="s">
        <v>4833</v>
      </c>
      <c r="L1288" s="123" t="s">
        <v>2524</v>
      </c>
      <c r="M1288" s="124">
        <v>2470</v>
      </c>
      <c r="N1288" s="123"/>
      <c r="O1288" s="123"/>
    </row>
    <row r="1289" spans="1:15" ht="16" x14ac:dyDescent="0.45">
      <c r="A1289" s="123" t="s">
        <v>4834</v>
      </c>
      <c r="B1289" s="123" t="s">
        <v>6815</v>
      </c>
      <c r="C1289" s="123" t="s">
        <v>3302</v>
      </c>
      <c r="D1289" s="123" t="s">
        <v>1357</v>
      </c>
      <c r="E1289" s="123" t="s">
        <v>2524</v>
      </c>
      <c r="F1289" s="123" t="s">
        <v>366</v>
      </c>
      <c r="G1289" s="123" t="s">
        <v>5449</v>
      </c>
      <c r="H1289" s="123" t="s">
        <v>2524</v>
      </c>
      <c r="I1289" s="123" t="s">
        <v>2524</v>
      </c>
      <c r="J1289" s="123" t="s">
        <v>2524</v>
      </c>
      <c r="K1289" s="123" t="s">
        <v>4834</v>
      </c>
      <c r="L1289" s="123" t="s">
        <v>2524</v>
      </c>
      <c r="M1289" s="124">
        <v>2473</v>
      </c>
      <c r="N1289" s="123"/>
      <c r="O1289" s="123"/>
    </row>
    <row r="1290" spans="1:15" ht="16" x14ac:dyDescent="0.45">
      <c r="A1290" s="123" t="s">
        <v>4835</v>
      </c>
      <c r="B1290" s="123" t="s">
        <v>6816</v>
      </c>
      <c r="C1290" s="123" t="s">
        <v>3333</v>
      </c>
      <c r="D1290" s="123" t="s">
        <v>1357</v>
      </c>
      <c r="E1290" s="123" t="s">
        <v>2524</v>
      </c>
      <c r="F1290" s="123" t="s">
        <v>366</v>
      </c>
      <c r="G1290" s="123" t="s">
        <v>5449</v>
      </c>
      <c r="H1290" s="123" t="s">
        <v>2524</v>
      </c>
      <c r="I1290" s="123" t="s">
        <v>2524</v>
      </c>
      <c r="J1290" s="123" t="s">
        <v>2524</v>
      </c>
      <c r="K1290" s="123" t="s">
        <v>4835</v>
      </c>
      <c r="L1290" s="123" t="s">
        <v>2524</v>
      </c>
      <c r="M1290" s="124">
        <v>2699</v>
      </c>
      <c r="N1290" s="123"/>
      <c r="O1290" s="123"/>
    </row>
    <row r="1291" spans="1:15" ht="16" x14ac:dyDescent="0.45">
      <c r="A1291" s="123" t="s">
        <v>4836</v>
      </c>
      <c r="B1291" s="123" t="s">
        <v>6817</v>
      </c>
      <c r="C1291" s="123" t="s">
        <v>3302</v>
      </c>
      <c r="D1291" s="123" t="s">
        <v>1357</v>
      </c>
      <c r="E1291" s="123" t="s">
        <v>2524</v>
      </c>
      <c r="F1291" s="123" t="s">
        <v>366</v>
      </c>
      <c r="G1291" s="123" t="s">
        <v>5449</v>
      </c>
      <c r="H1291" s="123" t="s">
        <v>2524</v>
      </c>
      <c r="I1291" s="123" t="s">
        <v>2524</v>
      </c>
      <c r="J1291" s="123" t="s">
        <v>2524</v>
      </c>
      <c r="K1291" s="123" t="s">
        <v>4836</v>
      </c>
      <c r="L1291" s="123" t="s">
        <v>2524</v>
      </c>
      <c r="M1291" s="124">
        <v>2479</v>
      </c>
      <c r="N1291" s="123"/>
      <c r="O1291" s="123"/>
    </row>
    <row r="1292" spans="1:15" ht="16" x14ac:dyDescent="0.45">
      <c r="A1292" s="123" t="s">
        <v>4837</v>
      </c>
      <c r="B1292" s="123" t="s">
        <v>6818</v>
      </c>
      <c r="C1292" s="123" t="s">
        <v>3302</v>
      </c>
      <c r="D1292" s="123" t="s">
        <v>1357</v>
      </c>
      <c r="E1292" s="123" t="s">
        <v>2524</v>
      </c>
      <c r="F1292" s="123" t="s">
        <v>366</v>
      </c>
      <c r="G1292" s="123" t="s">
        <v>5449</v>
      </c>
      <c r="H1292" s="123" t="s">
        <v>2524</v>
      </c>
      <c r="I1292" s="123" t="s">
        <v>2524</v>
      </c>
      <c r="J1292" s="123" t="s">
        <v>2524</v>
      </c>
      <c r="K1292" s="123" t="s">
        <v>4837</v>
      </c>
      <c r="L1292" s="123" t="s">
        <v>2524</v>
      </c>
      <c r="M1292" s="124">
        <v>2482</v>
      </c>
      <c r="N1292" s="123"/>
      <c r="O1292" s="123"/>
    </row>
    <row r="1293" spans="1:15" ht="16" x14ac:dyDescent="0.45">
      <c r="A1293" s="123" t="s">
        <v>2218</v>
      </c>
      <c r="B1293" s="123" t="s">
        <v>6819</v>
      </c>
      <c r="C1293" s="123" t="s">
        <v>3302</v>
      </c>
      <c r="D1293" s="123" t="s">
        <v>1357</v>
      </c>
      <c r="E1293" s="123" t="s">
        <v>2524</v>
      </c>
      <c r="F1293" s="123" t="s">
        <v>366</v>
      </c>
      <c r="G1293" s="123" t="s">
        <v>2524</v>
      </c>
      <c r="H1293" s="123" t="s">
        <v>2524</v>
      </c>
      <c r="I1293" s="123" t="s">
        <v>2524</v>
      </c>
      <c r="J1293" s="123" t="s">
        <v>3431</v>
      </c>
      <c r="K1293" s="123" t="s">
        <v>2218</v>
      </c>
      <c r="L1293" s="123" t="s">
        <v>2524</v>
      </c>
      <c r="M1293" s="124">
        <v>9781</v>
      </c>
      <c r="N1293" s="123"/>
      <c r="O1293" s="123"/>
    </row>
    <row r="1294" spans="1:15" ht="16" x14ac:dyDescent="0.45">
      <c r="A1294" s="123" t="s">
        <v>3398</v>
      </c>
      <c r="B1294" s="123" t="s">
        <v>3398</v>
      </c>
      <c r="C1294" s="123" t="s">
        <v>6820</v>
      </c>
      <c r="D1294" s="123" t="s">
        <v>185</v>
      </c>
      <c r="E1294" s="123" t="s">
        <v>2524</v>
      </c>
      <c r="F1294" s="123" t="s">
        <v>366</v>
      </c>
      <c r="G1294" s="123" t="s">
        <v>2524</v>
      </c>
      <c r="H1294" s="123" t="s">
        <v>2524</v>
      </c>
      <c r="I1294" s="123" t="s">
        <v>2524</v>
      </c>
      <c r="J1294" s="123" t="s">
        <v>2524</v>
      </c>
      <c r="K1294" s="123" t="s">
        <v>3398</v>
      </c>
      <c r="L1294" s="123" t="s">
        <v>2524</v>
      </c>
      <c r="M1294" s="124">
        <v>4199</v>
      </c>
      <c r="N1294" s="123"/>
      <c r="O1294" s="123"/>
    </row>
    <row r="1295" spans="1:15" ht="16" x14ac:dyDescent="0.45">
      <c r="A1295" s="123" t="s">
        <v>2201</v>
      </c>
      <c r="B1295" s="123" t="s">
        <v>6821</v>
      </c>
      <c r="C1295" s="123" t="s">
        <v>3398</v>
      </c>
      <c r="D1295" s="123" t="s">
        <v>185</v>
      </c>
      <c r="E1295" s="123" t="s">
        <v>2524</v>
      </c>
      <c r="F1295" s="123" t="s">
        <v>2798</v>
      </c>
      <c r="G1295" s="123" t="s">
        <v>6822</v>
      </c>
      <c r="H1295" s="123" t="s">
        <v>8851</v>
      </c>
      <c r="I1295" s="123" t="s">
        <v>2524</v>
      </c>
      <c r="J1295" s="123" t="s">
        <v>3399</v>
      </c>
      <c r="K1295" s="123" t="s">
        <v>2201</v>
      </c>
      <c r="L1295" s="123" t="s">
        <v>2524</v>
      </c>
      <c r="M1295" s="124">
        <v>4232</v>
      </c>
      <c r="N1295" s="123"/>
      <c r="O1295" s="123"/>
    </row>
    <row r="1296" spans="1:15" ht="16" x14ac:dyDescent="0.45">
      <c r="A1296" s="123" t="s">
        <v>4839</v>
      </c>
      <c r="B1296" s="123" t="s">
        <v>6823</v>
      </c>
      <c r="C1296" s="123" t="s">
        <v>6824</v>
      </c>
      <c r="D1296" s="123" t="s">
        <v>185</v>
      </c>
      <c r="E1296" s="123" t="s">
        <v>2524</v>
      </c>
      <c r="F1296" s="123" t="s">
        <v>366</v>
      </c>
      <c r="G1296" s="123" t="s">
        <v>2524</v>
      </c>
      <c r="H1296" s="123" t="s">
        <v>2524</v>
      </c>
      <c r="I1296" s="123" t="s">
        <v>2524</v>
      </c>
      <c r="J1296" s="123" t="s">
        <v>2524</v>
      </c>
      <c r="K1296" s="123" t="s">
        <v>4839</v>
      </c>
      <c r="L1296" s="123" t="s">
        <v>2524</v>
      </c>
      <c r="M1296" s="124">
        <v>64485</v>
      </c>
      <c r="N1296" s="123"/>
      <c r="O1296" s="123"/>
    </row>
    <row r="1297" spans="1:15" ht="16" x14ac:dyDescent="0.45">
      <c r="A1297" s="123" t="s">
        <v>4840</v>
      </c>
      <c r="B1297" s="123" t="s">
        <v>6823</v>
      </c>
      <c r="C1297" s="123" t="s">
        <v>6824</v>
      </c>
      <c r="D1297" s="123" t="s">
        <v>185</v>
      </c>
      <c r="E1297" s="123" t="s">
        <v>2524</v>
      </c>
      <c r="F1297" s="123" t="s">
        <v>366</v>
      </c>
      <c r="G1297" s="123" t="s">
        <v>2524</v>
      </c>
      <c r="H1297" s="123" t="s">
        <v>2524</v>
      </c>
      <c r="I1297" s="123" t="s">
        <v>2524</v>
      </c>
      <c r="J1297" s="123" t="s">
        <v>2524</v>
      </c>
      <c r="K1297" s="123" t="s">
        <v>4840</v>
      </c>
      <c r="L1297" s="123" t="s">
        <v>2524</v>
      </c>
      <c r="M1297" s="124">
        <v>64543</v>
      </c>
      <c r="N1297" s="123"/>
      <c r="O1297" s="123"/>
    </row>
    <row r="1298" spans="1:15" ht="16" x14ac:dyDescent="0.45">
      <c r="A1298" s="123" t="s">
        <v>4841</v>
      </c>
      <c r="B1298" s="123" t="s">
        <v>6823</v>
      </c>
      <c r="C1298" s="123" t="s">
        <v>6824</v>
      </c>
      <c r="D1298" s="123" t="s">
        <v>185</v>
      </c>
      <c r="E1298" s="123" t="s">
        <v>2524</v>
      </c>
      <c r="F1298" s="123" t="s">
        <v>366</v>
      </c>
      <c r="G1298" s="123" t="s">
        <v>2524</v>
      </c>
      <c r="H1298" s="123" t="s">
        <v>2524</v>
      </c>
      <c r="I1298" s="123" t="s">
        <v>2524</v>
      </c>
      <c r="J1298" s="123" t="s">
        <v>2524</v>
      </c>
      <c r="K1298" s="123" t="s">
        <v>4841</v>
      </c>
      <c r="L1298" s="123" t="s">
        <v>2524</v>
      </c>
      <c r="M1298" s="124">
        <v>64547</v>
      </c>
      <c r="N1298" s="123"/>
      <c r="O1298" s="123"/>
    </row>
    <row r="1299" spans="1:15" ht="16" x14ac:dyDescent="0.45">
      <c r="A1299" s="123" t="s">
        <v>4842</v>
      </c>
      <c r="B1299" s="123" t="s">
        <v>6823</v>
      </c>
      <c r="C1299" s="123" t="s">
        <v>6824</v>
      </c>
      <c r="D1299" s="123" t="s">
        <v>185</v>
      </c>
      <c r="E1299" s="123" t="s">
        <v>2524</v>
      </c>
      <c r="F1299" s="123" t="s">
        <v>366</v>
      </c>
      <c r="G1299" s="123" t="s">
        <v>2524</v>
      </c>
      <c r="H1299" s="123" t="s">
        <v>2524</v>
      </c>
      <c r="I1299" s="123" t="s">
        <v>2524</v>
      </c>
      <c r="J1299" s="123" t="s">
        <v>2524</v>
      </c>
      <c r="K1299" s="123" t="s">
        <v>4842</v>
      </c>
      <c r="L1299" s="123" t="s">
        <v>2524</v>
      </c>
      <c r="M1299" s="124">
        <v>64551</v>
      </c>
      <c r="N1299" s="123"/>
      <c r="O1299" s="123"/>
    </row>
    <row r="1300" spans="1:15" ht="16" x14ac:dyDescent="0.45">
      <c r="A1300" s="123" t="s">
        <v>4843</v>
      </c>
      <c r="B1300" s="123" t="s">
        <v>6823</v>
      </c>
      <c r="C1300" s="123" t="s">
        <v>6824</v>
      </c>
      <c r="D1300" s="123" t="s">
        <v>185</v>
      </c>
      <c r="E1300" s="123" t="s">
        <v>2524</v>
      </c>
      <c r="F1300" s="123" t="s">
        <v>366</v>
      </c>
      <c r="G1300" s="123" t="s">
        <v>2524</v>
      </c>
      <c r="H1300" s="123" t="s">
        <v>2524</v>
      </c>
      <c r="I1300" s="123" t="s">
        <v>2524</v>
      </c>
      <c r="J1300" s="123" t="s">
        <v>2524</v>
      </c>
      <c r="K1300" s="123" t="s">
        <v>4843</v>
      </c>
      <c r="L1300" s="123" t="s">
        <v>2524</v>
      </c>
      <c r="M1300" s="124">
        <v>64555</v>
      </c>
      <c r="N1300" s="123"/>
      <c r="O1300" s="123"/>
    </row>
    <row r="1301" spans="1:15" ht="16" x14ac:dyDescent="0.45">
      <c r="A1301" s="123" t="s">
        <v>4844</v>
      </c>
      <c r="B1301" s="123" t="s">
        <v>6823</v>
      </c>
      <c r="C1301" s="123" t="s">
        <v>6824</v>
      </c>
      <c r="D1301" s="123" t="s">
        <v>185</v>
      </c>
      <c r="E1301" s="123" t="s">
        <v>2524</v>
      </c>
      <c r="F1301" s="123" t="s">
        <v>366</v>
      </c>
      <c r="G1301" s="123" t="s">
        <v>2524</v>
      </c>
      <c r="H1301" s="123" t="s">
        <v>2524</v>
      </c>
      <c r="I1301" s="123" t="s">
        <v>2524</v>
      </c>
      <c r="J1301" s="123" t="s">
        <v>2524</v>
      </c>
      <c r="K1301" s="123" t="s">
        <v>4844</v>
      </c>
      <c r="L1301" s="123" t="s">
        <v>2524</v>
      </c>
      <c r="M1301" s="124">
        <v>64559</v>
      </c>
      <c r="N1301" s="123"/>
      <c r="O1301" s="123"/>
    </row>
    <row r="1302" spans="1:15" ht="16" x14ac:dyDescent="0.45">
      <c r="A1302" s="123" t="s">
        <v>4845</v>
      </c>
      <c r="B1302" s="123" t="s">
        <v>6823</v>
      </c>
      <c r="C1302" s="123" t="s">
        <v>6824</v>
      </c>
      <c r="D1302" s="123" t="s">
        <v>185</v>
      </c>
      <c r="E1302" s="123" t="s">
        <v>2524</v>
      </c>
      <c r="F1302" s="123" t="s">
        <v>366</v>
      </c>
      <c r="G1302" s="123" t="s">
        <v>2524</v>
      </c>
      <c r="H1302" s="123" t="s">
        <v>2524</v>
      </c>
      <c r="I1302" s="123" t="s">
        <v>2524</v>
      </c>
      <c r="J1302" s="123" t="s">
        <v>2524</v>
      </c>
      <c r="K1302" s="123" t="s">
        <v>4845</v>
      </c>
      <c r="L1302" s="123" t="s">
        <v>2524</v>
      </c>
      <c r="M1302" s="124">
        <v>64563</v>
      </c>
      <c r="N1302" s="123"/>
      <c r="O1302" s="123"/>
    </row>
    <row r="1303" spans="1:15" ht="16" x14ac:dyDescent="0.45">
      <c r="A1303" s="123" t="s">
        <v>4846</v>
      </c>
      <c r="B1303" s="123" t="s">
        <v>6823</v>
      </c>
      <c r="C1303" s="123" t="s">
        <v>6824</v>
      </c>
      <c r="D1303" s="123" t="s">
        <v>185</v>
      </c>
      <c r="E1303" s="123" t="s">
        <v>2524</v>
      </c>
      <c r="F1303" s="123" t="s">
        <v>366</v>
      </c>
      <c r="G1303" s="123" t="s">
        <v>2524</v>
      </c>
      <c r="H1303" s="123" t="s">
        <v>2524</v>
      </c>
      <c r="I1303" s="123" t="s">
        <v>2524</v>
      </c>
      <c r="J1303" s="123" t="s">
        <v>2524</v>
      </c>
      <c r="K1303" s="123" t="s">
        <v>4846</v>
      </c>
      <c r="L1303" s="123" t="s">
        <v>2524</v>
      </c>
      <c r="M1303" s="124">
        <v>64567</v>
      </c>
      <c r="N1303" s="123"/>
      <c r="O1303" s="123"/>
    </row>
    <row r="1304" spans="1:15" ht="16" x14ac:dyDescent="0.45">
      <c r="A1304" s="123" t="s">
        <v>4847</v>
      </c>
      <c r="B1304" s="123" t="s">
        <v>6823</v>
      </c>
      <c r="C1304" s="123" t="s">
        <v>6824</v>
      </c>
      <c r="D1304" s="123" t="s">
        <v>185</v>
      </c>
      <c r="E1304" s="123" t="s">
        <v>2524</v>
      </c>
      <c r="F1304" s="123" t="s">
        <v>366</v>
      </c>
      <c r="G1304" s="123" t="s">
        <v>2524</v>
      </c>
      <c r="H1304" s="123" t="s">
        <v>2524</v>
      </c>
      <c r="I1304" s="123" t="s">
        <v>2524</v>
      </c>
      <c r="J1304" s="123" t="s">
        <v>2524</v>
      </c>
      <c r="K1304" s="123" t="s">
        <v>4847</v>
      </c>
      <c r="L1304" s="123" t="s">
        <v>2524</v>
      </c>
      <c r="M1304" s="124">
        <v>64571</v>
      </c>
      <c r="N1304" s="123"/>
      <c r="O1304" s="123"/>
    </row>
    <row r="1305" spans="1:15" ht="16" x14ac:dyDescent="0.45">
      <c r="A1305" s="123" t="s">
        <v>4848</v>
      </c>
      <c r="B1305" s="123" t="s">
        <v>6823</v>
      </c>
      <c r="C1305" s="123" t="s">
        <v>6824</v>
      </c>
      <c r="D1305" s="123" t="s">
        <v>185</v>
      </c>
      <c r="E1305" s="123" t="s">
        <v>2524</v>
      </c>
      <c r="F1305" s="123" t="s">
        <v>366</v>
      </c>
      <c r="G1305" s="123" t="s">
        <v>2524</v>
      </c>
      <c r="H1305" s="123" t="s">
        <v>2524</v>
      </c>
      <c r="I1305" s="123" t="s">
        <v>2524</v>
      </c>
      <c r="J1305" s="123" t="s">
        <v>2524</v>
      </c>
      <c r="K1305" s="123" t="s">
        <v>4848</v>
      </c>
      <c r="L1305" s="123" t="s">
        <v>2524</v>
      </c>
      <c r="M1305" s="124">
        <v>64575</v>
      </c>
      <c r="N1305" s="123"/>
      <c r="O1305" s="123"/>
    </row>
    <row r="1306" spans="1:15" ht="16" x14ac:dyDescent="0.45">
      <c r="A1306" s="123" t="s">
        <v>4849</v>
      </c>
      <c r="B1306" s="123" t="s">
        <v>6823</v>
      </c>
      <c r="C1306" s="123" t="s">
        <v>6824</v>
      </c>
      <c r="D1306" s="123" t="s">
        <v>185</v>
      </c>
      <c r="E1306" s="123" t="s">
        <v>2524</v>
      </c>
      <c r="F1306" s="123" t="s">
        <v>366</v>
      </c>
      <c r="G1306" s="123" t="s">
        <v>2524</v>
      </c>
      <c r="H1306" s="123" t="s">
        <v>2524</v>
      </c>
      <c r="I1306" s="123" t="s">
        <v>2524</v>
      </c>
      <c r="J1306" s="123" t="s">
        <v>2524</v>
      </c>
      <c r="K1306" s="123" t="s">
        <v>4849</v>
      </c>
      <c r="L1306" s="123" t="s">
        <v>2524</v>
      </c>
      <c r="M1306" s="124">
        <v>64579</v>
      </c>
      <c r="N1306" s="123"/>
      <c r="O1306" s="123"/>
    </row>
    <row r="1307" spans="1:15" ht="16" x14ac:dyDescent="0.45">
      <c r="A1307" s="123" t="s">
        <v>4850</v>
      </c>
      <c r="B1307" s="123" t="s">
        <v>6823</v>
      </c>
      <c r="C1307" s="123" t="s">
        <v>6824</v>
      </c>
      <c r="D1307" s="123" t="s">
        <v>185</v>
      </c>
      <c r="E1307" s="123" t="s">
        <v>2524</v>
      </c>
      <c r="F1307" s="123" t="s">
        <v>366</v>
      </c>
      <c r="G1307" s="123" t="s">
        <v>2524</v>
      </c>
      <c r="H1307" s="123" t="s">
        <v>2524</v>
      </c>
      <c r="I1307" s="123" t="s">
        <v>2524</v>
      </c>
      <c r="J1307" s="123" t="s">
        <v>2524</v>
      </c>
      <c r="K1307" s="123" t="s">
        <v>4850</v>
      </c>
      <c r="L1307" s="123" t="s">
        <v>2524</v>
      </c>
      <c r="M1307" s="124">
        <v>64511</v>
      </c>
      <c r="N1307" s="123"/>
      <c r="O1307" s="123"/>
    </row>
    <row r="1308" spans="1:15" ht="16" x14ac:dyDescent="0.45">
      <c r="A1308" s="123" t="s">
        <v>4851</v>
      </c>
      <c r="B1308" s="123" t="s">
        <v>6823</v>
      </c>
      <c r="C1308" s="123" t="s">
        <v>6824</v>
      </c>
      <c r="D1308" s="123" t="s">
        <v>185</v>
      </c>
      <c r="E1308" s="123" t="s">
        <v>2524</v>
      </c>
      <c r="F1308" s="123" t="s">
        <v>366</v>
      </c>
      <c r="G1308" s="123" t="s">
        <v>2524</v>
      </c>
      <c r="H1308" s="123" t="s">
        <v>2524</v>
      </c>
      <c r="I1308" s="123" t="s">
        <v>2524</v>
      </c>
      <c r="J1308" s="123" t="s">
        <v>2524</v>
      </c>
      <c r="K1308" s="123" t="s">
        <v>4851</v>
      </c>
      <c r="L1308" s="123" t="s">
        <v>2524</v>
      </c>
      <c r="M1308" s="124">
        <v>64583</v>
      </c>
      <c r="N1308" s="123"/>
      <c r="O1308" s="123"/>
    </row>
    <row r="1309" spans="1:15" ht="16" x14ac:dyDescent="0.45">
      <c r="A1309" s="123" t="s">
        <v>4852</v>
      </c>
      <c r="B1309" s="123" t="s">
        <v>6823</v>
      </c>
      <c r="C1309" s="123" t="s">
        <v>6824</v>
      </c>
      <c r="D1309" s="123" t="s">
        <v>185</v>
      </c>
      <c r="E1309" s="123" t="s">
        <v>2524</v>
      </c>
      <c r="F1309" s="123" t="s">
        <v>366</v>
      </c>
      <c r="G1309" s="123" t="s">
        <v>2524</v>
      </c>
      <c r="H1309" s="123" t="s">
        <v>2524</v>
      </c>
      <c r="I1309" s="123" t="s">
        <v>2524</v>
      </c>
      <c r="J1309" s="123" t="s">
        <v>2524</v>
      </c>
      <c r="K1309" s="123" t="s">
        <v>4852</v>
      </c>
      <c r="L1309" s="123" t="s">
        <v>2524</v>
      </c>
      <c r="M1309" s="124">
        <v>64587</v>
      </c>
      <c r="N1309" s="123"/>
      <c r="O1309" s="123"/>
    </row>
    <row r="1310" spans="1:15" ht="16" x14ac:dyDescent="0.45">
      <c r="A1310" s="123" t="s">
        <v>4853</v>
      </c>
      <c r="B1310" s="123" t="s">
        <v>6823</v>
      </c>
      <c r="C1310" s="123" t="s">
        <v>6824</v>
      </c>
      <c r="D1310" s="123" t="s">
        <v>185</v>
      </c>
      <c r="E1310" s="123" t="s">
        <v>2524</v>
      </c>
      <c r="F1310" s="123" t="s">
        <v>366</v>
      </c>
      <c r="G1310" s="123" t="s">
        <v>2524</v>
      </c>
      <c r="H1310" s="123" t="s">
        <v>2524</v>
      </c>
      <c r="I1310" s="123" t="s">
        <v>2524</v>
      </c>
      <c r="J1310" s="123" t="s">
        <v>2524</v>
      </c>
      <c r="K1310" s="123" t="s">
        <v>4853</v>
      </c>
      <c r="L1310" s="123" t="s">
        <v>2524</v>
      </c>
      <c r="M1310" s="124">
        <v>64591</v>
      </c>
      <c r="N1310" s="123"/>
      <c r="O1310" s="123"/>
    </row>
    <row r="1311" spans="1:15" ht="16" x14ac:dyDescent="0.45">
      <c r="A1311" s="123" t="s">
        <v>4854</v>
      </c>
      <c r="B1311" s="123" t="s">
        <v>6823</v>
      </c>
      <c r="C1311" s="123" t="s">
        <v>6824</v>
      </c>
      <c r="D1311" s="123" t="s">
        <v>185</v>
      </c>
      <c r="E1311" s="123" t="s">
        <v>2524</v>
      </c>
      <c r="F1311" s="123" t="s">
        <v>366</v>
      </c>
      <c r="G1311" s="123" t="s">
        <v>2524</v>
      </c>
      <c r="H1311" s="123" t="s">
        <v>2524</v>
      </c>
      <c r="I1311" s="123" t="s">
        <v>2524</v>
      </c>
      <c r="J1311" s="123" t="s">
        <v>2524</v>
      </c>
      <c r="K1311" s="123" t="s">
        <v>4854</v>
      </c>
      <c r="L1311" s="123" t="s">
        <v>2524</v>
      </c>
      <c r="M1311" s="124">
        <v>64595</v>
      </c>
      <c r="N1311" s="123"/>
      <c r="O1311" s="123"/>
    </row>
    <row r="1312" spans="1:15" ht="16" x14ac:dyDescent="0.45">
      <c r="A1312" s="123" t="s">
        <v>4855</v>
      </c>
      <c r="B1312" s="123" t="s">
        <v>6823</v>
      </c>
      <c r="C1312" s="123" t="s">
        <v>6824</v>
      </c>
      <c r="D1312" s="123" t="s">
        <v>185</v>
      </c>
      <c r="E1312" s="123" t="s">
        <v>2524</v>
      </c>
      <c r="F1312" s="123" t="s">
        <v>366</v>
      </c>
      <c r="G1312" s="123" t="s">
        <v>2524</v>
      </c>
      <c r="H1312" s="123" t="s">
        <v>2524</v>
      </c>
      <c r="I1312" s="123" t="s">
        <v>2524</v>
      </c>
      <c r="J1312" s="123" t="s">
        <v>2524</v>
      </c>
      <c r="K1312" s="123" t="s">
        <v>4855</v>
      </c>
      <c r="L1312" s="123" t="s">
        <v>2524</v>
      </c>
      <c r="M1312" s="124">
        <v>64599</v>
      </c>
      <c r="N1312" s="123"/>
      <c r="O1312" s="123"/>
    </row>
    <row r="1313" spans="1:15" ht="16" x14ac:dyDescent="0.45">
      <c r="A1313" s="123" t="s">
        <v>4856</v>
      </c>
      <c r="B1313" s="123" t="s">
        <v>6823</v>
      </c>
      <c r="C1313" s="123" t="s">
        <v>6824</v>
      </c>
      <c r="D1313" s="123" t="s">
        <v>185</v>
      </c>
      <c r="E1313" s="123" t="s">
        <v>2524</v>
      </c>
      <c r="F1313" s="123" t="s">
        <v>366</v>
      </c>
      <c r="G1313" s="123" t="s">
        <v>2524</v>
      </c>
      <c r="H1313" s="123" t="s">
        <v>2524</v>
      </c>
      <c r="I1313" s="123" t="s">
        <v>2524</v>
      </c>
      <c r="J1313" s="123" t="s">
        <v>2524</v>
      </c>
      <c r="K1313" s="123" t="s">
        <v>4856</v>
      </c>
      <c r="L1313" s="123" t="s">
        <v>2524</v>
      </c>
      <c r="M1313" s="124">
        <v>64603</v>
      </c>
      <c r="N1313" s="123"/>
      <c r="O1313" s="123"/>
    </row>
    <row r="1314" spans="1:15" ht="16" x14ac:dyDescent="0.45">
      <c r="A1314" s="123" t="s">
        <v>4857</v>
      </c>
      <c r="B1314" s="123" t="s">
        <v>6823</v>
      </c>
      <c r="C1314" s="123" t="s">
        <v>6824</v>
      </c>
      <c r="D1314" s="123" t="s">
        <v>185</v>
      </c>
      <c r="E1314" s="123" t="s">
        <v>2524</v>
      </c>
      <c r="F1314" s="123" t="s">
        <v>366</v>
      </c>
      <c r="G1314" s="123" t="s">
        <v>2524</v>
      </c>
      <c r="H1314" s="123" t="s">
        <v>2524</v>
      </c>
      <c r="I1314" s="123" t="s">
        <v>2524</v>
      </c>
      <c r="J1314" s="123" t="s">
        <v>2524</v>
      </c>
      <c r="K1314" s="123" t="s">
        <v>4857</v>
      </c>
      <c r="L1314" s="123" t="s">
        <v>2524</v>
      </c>
      <c r="M1314" s="124">
        <v>64607</v>
      </c>
      <c r="N1314" s="123"/>
      <c r="O1314" s="123"/>
    </row>
    <row r="1315" spans="1:15" ht="16" x14ac:dyDescent="0.45">
      <c r="A1315" s="123" t="s">
        <v>4858</v>
      </c>
      <c r="B1315" s="123" t="s">
        <v>6823</v>
      </c>
      <c r="C1315" s="123" t="s">
        <v>6824</v>
      </c>
      <c r="D1315" s="123" t="s">
        <v>185</v>
      </c>
      <c r="E1315" s="123" t="s">
        <v>2524</v>
      </c>
      <c r="F1315" s="123" t="s">
        <v>366</v>
      </c>
      <c r="G1315" s="123" t="s">
        <v>2524</v>
      </c>
      <c r="H1315" s="123" t="s">
        <v>2524</v>
      </c>
      <c r="I1315" s="123" t="s">
        <v>2524</v>
      </c>
      <c r="J1315" s="123" t="s">
        <v>2524</v>
      </c>
      <c r="K1315" s="123" t="s">
        <v>4858</v>
      </c>
      <c r="L1315" s="123" t="s">
        <v>2524</v>
      </c>
      <c r="M1315" s="124">
        <v>64611</v>
      </c>
      <c r="N1315" s="123"/>
      <c r="O1315" s="123"/>
    </row>
    <row r="1316" spans="1:15" ht="16" x14ac:dyDescent="0.45">
      <c r="A1316" s="123" t="s">
        <v>4859</v>
      </c>
      <c r="B1316" s="123" t="s">
        <v>6823</v>
      </c>
      <c r="C1316" s="123" t="s">
        <v>6824</v>
      </c>
      <c r="D1316" s="123" t="s">
        <v>185</v>
      </c>
      <c r="E1316" s="123" t="s">
        <v>2524</v>
      </c>
      <c r="F1316" s="123" t="s">
        <v>366</v>
      </c>
      <c r="G1316" s="123" t="s">
        <v>2524</v>
      </c>
      <c r="H1316" s="123" t="s">
        <v>2524</v>
      </c>
      <c r="I1316" s="123" t="s">
        <v>2524</v>
      </c>
      <c r="J1316" s="123" t="s">
        <v>2524</v>
      </c>
      <c r="K1316" s="123" t="s">
        <v>4859</v>
      </c>
      <c r="L1316" s="123" t="s">
        <v>2524</v>
      </c>
      <c r="M1316" s="124">
        <v>64615</v>
      </c>
      <c r="N1316" s="123"/>
      <c r="O1316" s="123"/>
    </row>
    <row r="1317" spans="1:15" ht="16" x14ac:dyDescent="0.45">
      <c r="A1317" s="123" t="s">
        <v>4860</v>
      </c>
      <c r="B1317" s="123" t="s">
        <v>6823</v>
      </c>
      <c r="C1317" s="123" t="s">
        <v>6824</v>
      </c>
      <c r="D1317" s="123" t="s">
        <v>185</v>
      </c>
      <c r="E1317" s="123" t="s">
        <v>2524</v>
      </c>
      <c r="F1317" s="123" t="s">
        <v>366</v>
      </c>
      <c r="G1317" s="123" t="s">
        <v>2524</v>
      </c>
      <c r="H1317" s="123" t="s">
        <v>2524</v>
      </c>
      <c r="I1317" s="123" t="s">
        <v>2524</v>
      </c>
      <c r="J1317" s="123" t="s">
        <v>2524</v>
      </c>
      <c r="K1317" s="123" t="s">
        <v>4860</v>
      </c>
      <c r="L1317" s="123" t="s">
        <v>2524</v>
      </c>
      <c r="M1317" s="124">
        <v>64619</v>
      </c>
      <c r="N1317" s="123"/>
      <c r="O1317" s="123"/>
    </row>
    <row r="1318" spans="1:15" ht="16" x14ac:dyDescent="0.45">
      <c r="A1318" s="123" t="s">
        <v>4861</v>
      </c>
      <c r="B1318" s="123" t="s">
        <v>6823</v>
      </c>
      <c r="C1318" s="123" t="s">
        <v>6824</v>
      </c>
      <c r="D1318" s="123" t="s">
        <v>185</v>
      </c>
      <c r="E1318" s="123" t="s">
        <v>2524</v>
      </c>
      <c r="F1318" s="123" t="s">
        <v>366</v>
      </c>
      <c r="G1318" s="123" t="s">
        <v>2524</v>
      </c>
      <c r="H1318" s="123" t="s">
        <v>2524</v>
      </c>
      <c r="I1318" s="123" t="s">
        <v>2524</v>
      </c>
      <c r="J1318" s="123" t="s">
        <v>2524</v>
      </c>
      <c r="K1318" s="123" t="s">
        <v>4861</v>
      </c>
      <c r="L1318" s="123" t="s">
        <v>2524</v>
      </c>
      <c r="M1318" s="124">
        <v>64515</v>
      </c>
      <c r="N1318" s="123"/>
      <c r="O1318" s="123"/>
    </row>
    <row r="1319" spans="1:15" ht="16" x14ac:dyDescent="0.45">
      <c r="A1319" s="123" t="s">
        <v>4862</v>
      </c>
      <c r="B1319" s="123" t="s">
        <v>6823</v>
      </c>
      <c r="C1319" s="123" t="s">
        <v>6824</v>
      </c>
      <c r="D1319" s="123" t="s">
        <v>185</v>
      </c>
      <c r="E1319" s="123" t="s">
        <v>2524</v>
      </c>
      <c r="F1319" s="123" t="s">
        <v>366</v>
      </c>
      <c r="G1319" s="123" t="s">
        <v>2524</v>
      </c>
      <c r="H1319" s="123" t="s">
        <v>2524</v>
      </c>
      <c r="I1319" s="123" t="s">
        <v>2524</v>
      </c>
      <c r="J1319" s="123" t="s">
        <v>2524</v>
      </c>
      <c r="K1319" s="123" t="s">
        <v>4862</v>
      </c>
      <c r="L1319" s="123" t="s">
        <v>2524</v>
      </c>
      <c r="M1319" s="124">
        <v>64623</v>
      </c>
      <c r="N1319" s="123"/>
      <c r="O1319" s="123"/>
    </row>
    <row r="1320" spans="1:15" ht="16" x14ac:dyDescent="0.45">
      <c r="A1320" s="123" t="s">
        <v>4863</v>
      </c>
      <c r="B1320" s="123" t="s">
        <v>6823</v>
      </c>
      <c r="C1320" s="123" t="s">
        <v>6824</v>
      </c>
      <c r="D1320" s="123" t="s">
        <v>185</v>
      </c>
      <c r="E1320" s="123" t="s">
        <v>2524</v>
      </c>
      <c r="F1320" s="123" t="s">
        <v>366</v>
      </c>
      <c r="G1320" s="123" t="s">
        <v>2524</v>
      </c>
      <c r="H1320" s="123" t="s">
        <v>2524</v>
      </c>
      <c r="I1320" s="123" t="s">
        <v>2524</v>
      </c>
      <c r="J1320" s="123" t="s">
        <v>2524</v>
      </c>
      <c r="K1320" s="123" t="s">
        <v>4863</v>
      </c>
      <c r="L1320" s="123" t="s">
        <v>2524</v>
      </c>
      <c r="M1320" s="124">
        <v>64519</v>
      </c>
      <c r="N1320" s="123"/>
      <c r="O1320" s="123"/>
    </row>
    <row r="1321" spans="1:15" ht="16" x14ac:dyDescent="0.45">
      <c r="A1321" s="123" t="s">
        <v>4864</v>
      </c>
      <c r="B1321" s="123" t="s">
        <v>6823</v>
      </c>
      <c r="C1321" s="123" t="s">
        <v>6824</v>
      </c>
      <c r="D1321" s="123" t="s">
        <v>185</v>
      </c>
      <c r="E1321" s="123" t="s">
        <v>2524</v>
      </c>
      <c r="F1321" s="123" t="s">
        <v>366</v>
      </c>
      <c r="G1321" s="123" t="s">
        <v>2524</v>
      </c>
      <c r="H1321" s="123" t="s">
        <v>2524</v>
      </c>
      <c r="I1321" s="123" t="s">
        <v>2524</v>
      </c>
      <c r="J1321" s="123" t="s">
        <v>2524</v>
      </c>
      <c r="K1321" s="123" t="s">
        <v>4864</v>
      </c>
      <c r="L1321" s="123" t="s">
        <v>2524</v>
      </c>
      <c r="M1321" s="124">
        <v>64523</v>
      </c>
      <c r="N1321" s="123"/>
      <c r="O1321" s="123"/>
    </row>
    <row r="1322" spans="1:15" ht="16" x14ac:dyDescent="0.45">
      <c r="A1322" s="123" t="s">
        <v>4865</v>
      </c>
      <c r="B1322" s="123" t="s">
        <v>6823</v>
      </c>
      <c r="C1322" s="123" t="s">
        <v>6824</v>
      </c>
      <c r="D1322" s="123" t="s">
        <v>185</v>
      </c>
      <c r="E1322" s="123" t="s">
        <v>2524</v>
      </c>
      <c r="F1322" s="123" t="s">
        <v>366</v>
      </c>
      <c r="G1322" s="123" t="s">
        <v>2524</v>
      </c>
      <c r="H1322" s="123" t="s">
        <v>2524</v>
      </c>
      <c r="I1322" s="123" t="s">
        <v>2524</v>
      </c>
      <c r="J1322" s="123" t="s">
        <v>2524</v>
      </c>
      <c r="K1322" s="123" t="s">
        <v>4865</v>
      </c>
      <c r="L1322" s="123" t="s">
        <v>2524</v>
      </c>
      <c r="M1322" s="124">
        <v>64527</v>
      </c>
      <c r="N1322" s="123"/>
      <c r="O1322" s="123"/>
    </row>
    <row r="1323" spans="1:15" ht="16" x14ac:dyDescent="0.45">
      <c r="A1323" s="123" t="s">
        <v>4866</v>
      </c>
      <c r="B1323" s="123" t="s">
        <v>6823</v>
      </c>
      <c r="C1323" s="123" t="s">
        <v>6824</v>
      </c>
      <c r="D1323" s="123" t="s">
        <v>185</v>
      </c>
      <c r="E1323" s="123" t="s">
        <v>2524</v>
      </c>
      <c r="F1323" s="123" t="s">
        <v>366</v>
      </c>
      <c r="G1323" s="123" t="s">
        <v>2524</v>
      </c>
      <c r="H1323" s="123" t="s">
        <v>2524</v>
      </c>
      <c r="I1323" s="123" t="s">
        <v>2524</v>
      </c>
      <c r="J1323" s="123" t="s">
        <v>2524</v>
      </c>
      <c r="K1323" s="123" t="s">
        <v>4866</v>
      </c>
      <c r="L1323" s="123" t="s">
        <v>2524</v>
      </c>
      <c r="M1323" s="124">
        <v>64531</v>
      </c>
      <c r="N1323" s="123"/>
      <c r="O1323" s="123"/>
    </row>
    <row r="1324" spans="1:15" ht="16" x14ac:dyDescent="0.45">
      <c r="A1324" s="123" t="s">
        <v>4867</v>
      </c>
      <c r="B1324" s="123" t="s">
        <v>6823</v>
      </c>
      <c r="C1324" s="123" t="s">
        <v>6824</v>
      </c>
      <c r="D1324" s="123" t="s">
        <v>185</v>
      </c>
      <c r="E1324" s="123" t="s">
        <v>2524</v>
      </c>
      <c r="F1324" s="123" t="s">
        <v>366</v>
      </c>
      <c r="G1324" s="123" t="s">
        <v>2524</v>
      </c>
      <c r="H1324" s="123" t="s">
        <v>2524</v>
      </c>
      <c r="I1324" s="123" t="s">
        <v>2524</v>
      </c>
      <c r="J1324" s="123" t="s">
        <v>2524</v>
      </c>
      <c r="K1324" s="123" t="s">
        <v>4867</v>
      </c>
      <c r="L1324" s="123" t="s">
        <v>2524</v>
      </c>
      <c r="M1324" s="124">
        <v>64535</v>
      </c>
      <c r="N1324" s="123"/>
      <c r="O1324" s="123"/>
    </row>
    <row r="1325" spans="1:15" ht="16" x14ac:dyDescent="0.45">
      <c r="A1325" s="123" t="s">
        <v>4868</v>
      </c>
      <c r="B1325" s="123" t="s">
        <v>6823</v>
      </c>
      <c r="C1325" s="123" t="s">
        <v>6824</v>
      </c>
      <c r="D1325" s="123" t="s">
        <v>185</v>
      </c>
      <c r="E1325" s="123" t="s">
        <v>2524</v>
      </c>
      <c r="F1325" s="123" t="s">
        <v>366</v>
      </c>
      <c r="G1325" s="123" t="s">
        <v>2524</v>
      </c>
      <c r="H1325" s="123" t="s">
        <v>2524</v>
      </c>
      <c r="I1325" s="123" t="s">
        <v>2524</v>
      </c>
      <c r="J1325" s="123" t="s">
        <v>2524</v>
      </c>
      <c r="K1325" s="123" t="s">
        <v>4868</v>
      </c>
      <c r="L1325" s="123" t="s">
        <v>2524</v>
      </c>
      <c r="M1325" s="124">
        <v>64539</v>
      </c>
      <c r="N1325" s="123"/>
      <c r="O1325" s="123"/>
    </row>
    <row r="1326" spans="1:15" ht="16" x14ac:dyDescent="0.45">
      <c r="A1326" s="123" t="s">
        <v>4869</v>
      </c>
      <c r="B1326" s="123" t="s">
        <v>4869</v>
      </c>
      <c r="C1326" s="123" t="s">
        <v>6825</v>
      </c>
      <c r="D1326" s="123" t="s">
        <v>1357</v>
      </c>
      <c r="E1326" s="123" t="s">
        <v>2524</v>
      </c>
      <c r="F1326" s="123" t="s">
        <v>366</v>
      </c>
      <c r="G1326" s="123" t="s">
        <v>2524</v>
      </c>
      <c r="H1326" s="123" t="s">
        <v>2524</v>
      </c>
      <c r="I1326" s="123" t="s">
        <v>2524</v>
      </c>
      <c r="J1326" s="123" t="s">
        <v>2524</v>
      </c>
      <c r="K1326" s="123" t="s">
        <v>4869</v>
      </c>
      <c r="L1326" s="123" t="s">
        <v>2524</v>
      </c>
      <c r="M1326" s="124">
        <v>3433042</v>
      </c>
      <c r="N1326" s="123"/>
      <c r="O1326" s="123"/>
    </row>
    <row r="1327" spans="1:15" ht="16" x14ac:dyDescent="0.45">
      <c r="A1327" s="123" t="s">
        <v>4870</v>
      </c>
      <c r="B1327" s="123" t="s">
        <v>6826</v>
      </c>
      <c r="C1327" s="123" t="s">
        <v>6827</v>
      </c>
      <c r="D1327" s="123" t="s">
        <v>185</v>
      </c>
      <c r="E1327" s="123" t="s">
        <v>2524</v>
      </c>
      <c r="F1327" s="123" t="s">
        <v>366</v>
      </c>
      <c r="G1327" s="123" t="s">
        <v>2524</v>
      </c>
      <c r="H1327" s="123" t="s">
        <v>2524</v>
      </c>
      <c r="I1327" s="123" t="s">
        <v>2524</v>
      </c>
      <c r="J1327" s="123" t="s">
        <v>2524</v>
      </c>
      <c r="K1327" s="123" t="s">
        <v>4870</v>
      </c>
      <c r="L1327" s="123" t="s">
        <v>2524</v>
      </c>
      <c r="M1327" s="124">
        <v>90450</v>
      </c>
      <c r="N1327" s="123"/>
      <c r="O1327" s="123"/>
    </row>
    <row r="1328" spans="1:15" ht="16" x14ac:dyDescent="0.45">
      <c r="A1328" s="123" t="s">
        <v>4871</v>
      </c>
      <c r="B1328" s="123" t="s">
        <v>6828</v>
      </c>
      <c r="C1328" s="123" t="s">
        <v>6827</v>
      </c>
      <c r="D1328" s="123" t="s">
        <v>185</v>
      </c>
      <c r="E1328" s="123" t="s">
        <v>2524</v>
      </c>
      <c r="F1328" s="123" t="s">
        <v>366</v>
      </c>
      <c r="G1328" s="123" t="s">
        <v>2524</v>
      </c>
      <c r="H1328" s="123" t="s">
        <v>2524</v>
      </c>
      <c r="I1328" s="123" t="s">
        <v>2524</v>
      </c>
      <c r="J1328" s="123" t="s">
        <v>2524</v>
      </c>
      <c r="K1328" s="123" t="s">
        <v>4871</v>
      </c>
      <c r="L1328" s="123" t="s">
        <v>2524</v>
      </c>
      <c r="M1328" s="124">
        <v>90465</v>
      </c>
      <c r="N1328" s="123"/>
      <c r="O1328" s="123"/>
    </row>
    <row r="1329" spans="1:15" ht="16" x14ac:dyDescent="0.45">
      <c r="A1329" s="123" t="s">
        <v>4872</v>
      </c>
      <c r="B1329" s="123" t="s">
        <v>6829</v>
      </c>
      <c r="C1329" s="123" t="s">
        <v>6827</v>
      </c>
      <c r="D1329" s="123" t="s">
        <v>185</v>
      </c>
      <c r="E1329" s="123" t="s">
        <v>2524</v>
      </c>
      <c r="F1329" s="123" t="s">
        <v>366</v>
      </c>
      <c r="G1329" s="123" t="s">
        <v>2524</v>
      </c>
      <c r="H1329" s="123" t="s">
        <v>2524</v>
      </c>
      <c r="I1329" s="123" t="s">
        <v>2524</v>
      </c>
      <c r="J1329" s="123" t="s">
        <v>2524</v>
      </c>
      <c r="K1329" s="123" t="s">
        <v>4872</v>
      </c>
      <c r="L1329" s="123" t="s">
        <v>2524</v>
      </c>
      <c r="M1329" s="124">
        <v>90510</v>
      </c>
      <c r="N1329" s="123"/>
      <c r="O1329" s="123"/>
    </row>
    <row r="1330" spans="1:15" ht="16" x14ac:dyDescent="0.45">
      <c r="A1330" s="123" t="s">
        <v>4873</v>
      </c>
      <c r="B1330" s="123" t="s">
        <v>6830</v>
      </c>
      <c r="C1330" s="123" t="s">
        <v>6827</v>
      </c>
      <c r="D1330" s="123" t="s">
        <v>185</v>
      </c>
      <c r="E1330" s="123" t="s">
        <v>2524</v>
      </c>
      <c r="F1330" s="123" t="s">
        <v>366</v>
      </c>
      <c r="G1330" s="123" t="s">
        <v>2524</v>
      </c>
      <c r="H1330" s="123" t="s">
        <v>2524</v>
      </c>
      <c r="I1330" s="123" t="s">
        <v>2524</v>
      </c>
      <c r="J1330" s="123" t="s">
        <v>2524</v>
      </c>
      <c r="K1330" s="123" t="s">
        <v>4873</v>
      </c>
      <c r="L1330" s="123" t="s">
        <v>2524</v>
      </c>
      <c r="M1330" s="124">
        <v>90525</v>
      </c>
      <c r="N1330" s="123"/>
      <c r="O1330" s="123"/>
    </row>
    <row r="1331" spans="1:15" ht="16" x14ac:dyDescent="0.45">
      <c r="A1331" s="123" t="s">
        <v>4874</v>
      </c>
      <c r="B1331" s="123" t="s">
        <v>6831</v>
      </c>
      <c r="C1331" s="123" t="s">
        <v>6827</v>
      </c>
      <c r="D1331" s="123" t="s">
        <v>185</v>
      </c>
      <c r="E1331" s="123" t="s">
        <v>2524</v>
      </c>
      <c r="F1331" s="123" t="s">
        <v>366</v>
      </c>
      <c r="G1331" s="123" t="s">
        <v>2524</v>
      </c>
      <c r="H1331" s="123" t="s">
        <v>2524</v>
      </c>
      <c r="I1331" s="123" t="s">
        <v>2524</v>
      </c>
      <c r="J1331" s="123" t="s">
        <v>2524</v>
      </c>
      <c r="K1331" s="123" t="s">
        <v>4874</v>
      </c>
      <c r="L1331" s="123" t="s">
        <v>2524</v>
      </c>
      <c r="M1331" s="124">
        <v>90480</v>
      </c>
      <c r="N1331" s="123"/>
      <c r="O1331" s="123"/>
    </row>
    <row r="1332" spans="1:15" ht="16" x14ac:dyDescent="0.45">
      <c r="A1332" s="123" t="s">
        <v>4875</v>
      </c>
      <c r="B1332" s="123" t="s">
        <v>6832</v>
      </c>
      <c r="C1332" s="123" t="s">
        <v>6827</v>
      </c>
      <c r="D1332" s="123" t="s">
        <v>185</v>
      </c>
      <c r="E1332" s="123" t="s">
        <v>2524</v>
      </c>
      <c r="F1332" s="123" t="s">
        <v>366</v>
      </c>
      <c r="G1332" s="123" t="s">
        <v>2524</v>
      </c>
      <c r="H1332" s="123" t="s">
        <v>2524</v>
      </c>
      <c r="I1332" s="123" t="s">
        <v>2524</v>
      </c>
      <c r="J1332" s="123" t="s">
        <v>2524</v>
      </c>
      <c r="K1332" s="123" t="s">
        <v>4875</v>
      </c>
      <c r="L1332" s="123" t="s">
        <v>2524</v>
      </c>
      <c r="M1332" s="124">
        <v>90495</v>
      </c>
      <c r="N1332" s="123"/>
      <c r="O1332" s="123"/>
    </row>
    <row r="1333" spans="1:15" ht="16" x14ac:dyDescent="0.45">
      <c r="A1333" s="123" t="s">
        <v>139</v>
      </c>
      <c r="B1333" s="123" t="s">
        <v>6833</v>
      </c>
      <c r="C1333" s="123" t="s">
        <v>1521</v>
      </c>
      <c r="D1333" s="123" t="s">
        <v>185</v>
      </c>
      <c r="E1333" s="123" t="s">
        <v>2524</v>
      </c>
      <c r="F1333" s="123" t="s">
        <v>2798</v>
      </c>
      <c r="G1333" s="123" t="s">
        <v>102</v>
      </c>
      <c r="H1333" s="123" t="s">
        <v>8852</v>
      </c>
      <c r="I1333" s="123" t="s">
        <v>2524</v>
      </c>
      <c r="J1333" s="123" t="s">
        <v>1928</v>
      </c>
      <c r="K1333" s="123" t="s">
        <v>139</v>
      </c>
      <c r="L1333" s="123" t="s">
        <v>2524</v>
      </c>
      <c r="M1333" s="124">
        <v>1478016</v>
      </c>
      <c r="N1333" s="123"/>
      <c r="O1333" s="123"/>
    </row>
    <row r="1334" spans="1:15" ht="16" x14ac:dyDescent="0.45">
      <c r="A1334" s="123" t="s">
        <v>1453</v>
      </c>
      <c r="B1334" s="123" t="s">
        <v>6834</v>
      </c>
      <c r="C1334" s="123" t="s">
        <v>1522</v>
      </c>
      <c r="D1334" s="123" t="s">
        <v>185</v>
      </c>
      <c r="E1334" s="123" t="s">
        <v>2524</v>
      </c>
      <c r="F1334" s="123" t="s">
        <v>2798</v>
      </c>
      <c r="G1334" s="123" t="s">
        <v>102</v>
      </c>
      <c r="H1334" s="123" t="s">
        <v>8852</v>
      </c>
      <c r="I1334" s="123" t="s">
        <v>2524</v>
      </c>
      <c r="J1334" s="123" t="s">
        <v>1929</v>
      </c>
      <c r="K1334" s="123" t="s">
        <v>1453</v>
      </c>
      <c r="L1334" s="123" t="s">
        <v>2524</v>
      </c>
      <c r="M1334" s="124">
        <v>3225333</v>
      </c>
      <c r="N1334" s="123"/>
      <c r="O1334" s="123"/>
    </row>
    <row r="1335" spans="1:15" ht="16" x14ac:dyDescent="0.45">
      <c r="A1335" s="123" t="s">
        <v>1440</v>
      </c>
      <c r="B1335" s="123" t="s">
        <v>6835</v>
      </c>
      <c r="C1335" s="123" t="s">
        <v>1581</v>
      </c>
      <c r="D1335" s="123" t="s">
        <v>185</v>
      </c>
      <c r="E1335" s="123" t="s">
        <v>2524</v>
      </c>
      <c r="F1335" s="123" t="s">
        <v>2798</v>
      </c>
      <c r="G1335" s="123" t="s">
        <v>2524</v>
      </c>
      <c r="H1335" s="123" t="s">
        <v>2524</v>
      </c>
      <c r="I1335" s="123" t="s">
        <v>2524</v>
      </c>
      <c r="J1335" s="123" t="s">
        <v>1899</v>
      </c>
      <c r="K1335" s="123" t="s">
        <v>1440</v>
      </c>
      <c r="L1335" s="123" t="s">
        <v>2524</v>
      </c>
      <c r="M1335" s="124">
        <v>3222415</v>
      </c>
      <c r="N1335" s="123"/>
      <c r="O1335" s="123"/>
    </row>
    <row r="1336" spans="1:15" ht="16" x14ac:dyDescent="0.45">
      <c r="A1336" s="123" t="s">
        <v>1432</v>
      </c>
      <c r="B1336" s="123" t="s">
        <v>6836</v>
      </c>
      <c r="C1336" s="123" t="s">
        <v>6837</v>
      </c>
      <c r="D1336" s="123" t="s">
        <v>185</v>
      </c>
      <c r="E1336" s="123" t="s">
        <v>2524</v>
      </c>
      <c r="F1336" s="123" t="s">
        <v>2798</v>
      </c>
      <c r="G1336" s="123" t="s">
        <v>2524</v>
      </c>
      <c r="H1336" s="123" t="s">
        <v>2524</v>
      </c>
      <c r="I1336" s="123" t="s">
        <v>2524</v>
      </c>
      <c r="J1336" s="123" t="s">
        <v>1898</v>
      </c>
      <c r="K1336" s="123" t="s">
        <v>1432</v>
      </c>
      <c r="L1336" s="123" t="s">
        <v>2524</v>
      </c>
      <c r="M1336" s="124">
        <v>3222421</v>
      </c>
      <c r="N1336" s="123"/>
      <c r="O1336" s="123"/>
    </row>
    <row r="1337" spans="1:15" ht="16" x14ac:dyDescent="0.45">
      <c r="A1337" s="123" t="s">
        <v>4877</v>
      </c>
      <c r="B1337" s="123" t="s">
        <v>6838</v>
      </c>
      <c r="C1337" s="123" t="s">
        <v>6827</v>
      </c>
      <c r="D1337" s="123" t="s">
        <v>185</v>
      </c>
      <c r="E1337" s="123" t="s">
        <v>2524</v>
      </c>
      <c r="F1337" s="123" t="s">
        <v>366</v>
      </c>
      <c r="G1337" s="123" t="s">
        <v>2524</v>
      </c>
      <c r="H1337" s="123" t="s">
        <v>2524</v>
      </c>
      <c r="I1337" s="123" t="s">
        <v>2524</v>
      </c>
      <c r="J1337" s="123" t="s">
        <v>2524</v>
      </c>
      <c r="K1337" s="123" t="s">
        <v>4877</v>
      </c>
      <c r="L1337" s="123" t="s">
        <v>2524</v>
      </c>
      <c r="M1337" s="124">
        <v>90420</v>
      </c>
      <c r="N1337" s="123"/>
      <c r="O1337" s="123"/>
    </row>
    <row r="1338" spans="1:15" ht="16" x14ac:dyDescent="0.45">
      <c r="A1338" s="123" t="s">
        <v>4878</v>
      </c>
      <c r="B1338" s="123" t="s">
        <v>6839</v>
      </c>
      <c r="C1338" s="123" t="s">
        <v>6827</v>
      </c>
      <c r="D1338" s="123" t="s">
        <v>185</v>
      </c>
      <c r="E1338" s="123" t="s">
        <v>2524</v>
      </c>
      <c r="F1338" s="123" t="s">
        <v>366</v>
      </c>
      <c r="G1338" s="123" t="s">
        <v>2524</v>
      </c>
      <c r="H1338" s="123" t="s">
        <v>2524</v>
      </c>
      <c r="I1338" s="123" t="s">
        <v>2524</v>
      </c>
      <c r="J1338" s="123" t="s">
        <v>2524</v>
      </c>
      <c r="K1338" s="123" t="s">
        <v>4878</v>
      </c>
      <c r="L1338" s="123" t="s">
        <v>2524</v>
      </c>
      <c r="M1338" s="124">
        <v>90435</v>
      </c>
      <c r="N1338" s="123"/>
      <c r="O1338" s="123"/>
    </row>
    <row r="1339" spans="1:15" ht="16" x14ac:dyDescent="0.45">
      <c r="A1339" s="123" t="s">
        <v>4879</v>
      </c>
      <c r="B1339" s="123" t="s">
        <v>6840</v>
      </c>
      <c r="C1339" s="123" t="s">
        <v>6827</v>
      </c>
      <c r="D1339" s="123" t="s">
        <v>185</v>
      </c>
      <c r="E1339" s="123" t="s">
        <v>2524</v>
      </c>
      <c r="F1339" s="123" t="s">
        <v>366</v>
      </c>
      <c r="G1339" s="123" t="s">
        <v>2524</v>
      </c>
      <c r="H1339" s="123" t="s">
        <v>2524</v>
      </c>
      <c r="I1339" s="123" t="s">
        <v>2524</v>
      </c>
      <c r="J1339" s="123" t="s">
        <v>2524</v>
      </c>
      <c r="K1339" s="123" t="s">
        <v>4879</v>
      </c>
      <c r="L1339" s="123" t="s">
        <v>2524</v>
      </c>
      <c r="M1339" s="124">
        <v>90330</v>
      </c>
      <c r="N1339" s="123"/>
      <c r="O1339" s="123"/>
    </row>
    <row r="1340" spans="1:15" ht="16" x14ac:dyDescent="0.45">
      <c r="A1340" s="123" t="s">
        <v>4880</v>
      </c>
      <c r="B1340" s="123" t="s">
        <v>6841</v>
      </c>
      <c r="C1340" s="123" t="s">
        <v>6827</v>
      </c>
      <c r="D1340" s="123" t="s">
        <v>185</v>
      </c>
      <c r="E1340" s="123" t="s">
        <v>2524</v>
      </c>
      <c r="F1340" s="123" t="s">
        <v>366</v>
      </c>
      <c r="G1340" s="123" t="s">
        <v>2524</v>
      </c>
      <c r="H1340" s="123" t="s">
        <v>2524</v>
      </c>
      <c r="I1340" s="123" t="s">
        <v>2524</v>
      </c>
      <c r="J1340" s="123" t="s">
        <v>2524</v>
      </c>
      <c r="K1340" s="123" t="s">
        <v>4880</v>
      </c>
      <c r="L1340" s="123" t="s">
        <v>2524</v>
      </c>
      <c r="M1340" s="124">
        <v>90375</v>
      </c>
      <c r="N1340" s="123"/>
      <c r="O1340" s="123"/>
    </row>
    <row r="1341" spans="1:15" ht="16" x14ac:dyDescent="0.45">
      <c r="A1341" s="123" t="s">
        <v>4881</v>
      </c>
      <c r="B1341" s="123" t="s">
        <v>6842</v>
      </c>
      <c r="C1341" s="123" t="s">
        <v>6827</v>
      </c>
      <c r="D1341" s="123" t="s">
        <v>185</v>
      </c>
      <c r="E1341" s="123" t="s">
        <v>2524</v>
      </c>
      <c r="F1341" s="123" t="s">
        <v>366</v>
      </c>
      <c r="G1341" s="123" t="s">
        <v>2524</v>
      </c>
      <c r="H1341" s="123" t="s">
        <v>2524</v>
      </c>
      <c r="I1341" s="123" t="s">
        <v>2524</v>
      </c>
      <c r="J1341" s="123" t="s">
        <v>2524</v>
      </c>
      <c r="K1341" s="123" t="s">
        <v>4881</v>
      </c>
      <c r="L1341" s="123" t="s">
        <v>2524</v>
      </c>
      <c r="M1341" s="124">
        <v>90345</v>
      </c>
      <c r="N1341" s="123"/>
      <c r="O1341" s="123"/>
    </row>
    <row r="1342" spans="1:15" ht="16" x14ac:dyDescent="0.45">
      <c r="A1342" s="123" t="s">
        <v>4882</v>
      </c>
      <c r="B1342" s="123" t="s">
        <v>6843</v>
      </c>
      <c r="C1342" s="123" t="s">
        <v>6827</v>
      </c>
      <c r="D1342" s="123" t="s">
        <v>185</v>
      </c>
      <c r="E1342" s="123" t="s">
        <v>2524</v>
      </c>
      <c r="F1342" s="123" t="s">
        <v>366</v>
      </c>
      <c r="G1342" s="123" t="s">
        <v>2524</v>
      </c>
      <c r="H1342" s="123" t="s">
        <v>2524</v>
      </c>
      <c r="I1342" s="123" t="s">
        <v>2524</v>
      </c>
      <c r="J1342" s="123" t="s">
        <v>2524</v>
      </c>
      <c r="K1342" s="123" t="s">
        <v>4882</v>
      </c>
      <c r="L1342" s="123" t="s">
        <v>2524</v>
      </c>
      <c r="M1342" s="124">
        <v>90390</v>
      </c>
      <c r="N1342" s="123"/>
      <c r="O1342" s="123"/>
    </row>
    <row r="1343" spans="1:15" ht="16" x14ac:dyDescent="0.45">
      <c r="A1343" s="123" t="s">
        <v>4883</v>
      </c>
      <c r="B1343" s="123" t="s">
        <v>6844</v>
      </c>
      <c r="C1343" s="123" t="s">
        <v>6827</v>
      </c>
      <c r="D1343" s="123" t="s">
        <v>185</v>
      </c>
      <c r="E1343" s="123" t="s">
        <v>2524</v>
      </c>
      <c r="F1343" s="123" t="s">
        <v>366</v>
      </c>
      <c r="G1343" s="123" t="s">
        <v>2524</v>
      </c>
      <c r="H1343" s="123" t="s">
        <v>2524</v>
      </c>
      <c r="I1343" s="123" t="s">
        <v>2524</v>
      </c>
      <c r="J1343" s="123" t="s">
        <v>2524</v>
      </c>
      <c r="K1343" s="123" t="s">
        <v>4883</v>
      </c>
      <c r="L1343" s="123" t="s">
        <v>2524</v>
      </c>
      <c r="M1343" s="124">
        <v>90360</v>
      </c>
      <c r="N1343" s="123"/>
      <c r="O1343" s="123"/>
    </row>
    <row r="1344" spans="1:15" ht="16" x14ac:dyDescent="0.45">
      <c r="A1344" s="123" t="s">
        <v>4884</v>
      </c>
      <c r="B1344" s="123" t="s">
        <v>6845</v>
      </c>
      <c r="C1344" s="123" t="s">
        <v>6827</v>
      </c>
      <c r="D1344" s="123" t="s">
        <v>185</v>
      </c>
      <c r="E1344" s="123" t="s">
        <v>2524</v>
      </c>
      <c r="F1344" s="123" t="s">
        <v>366</v>
      </c>
      <c r="G1344" s="123" t="s">
        <v>2524</v>
      </c>
      <c r="H1344" s="123" t="s">
        <v>2524</v>
      </c>
      <c r="I1344" s="123" t="s">
        <v>2524</v>
      </c>
      <c r="J1344" s="123" t="s">
        <v>2524</v>
      </c>
      <c r="K1344" s="123" t="s">
        <v>4884</v>
      </c>
      <c r="L1344" s="123" t="s">
        <v>2524</v>
      </c>
      <c r="M1344" s="124">
        <v>90405</v>
      </c>
      <c r="N1344" s="123"/>
      <c r="O1344" s="123"/>
    </row>
    <row r="1345" spans="1:15" ht="16" x14ac:dyDescent="0.45">
      <c r="A1345" s="123" t="s">
        <v>8606</v>
      </c>
      <c r="B1345" s="123" t="s">
        <v>8775</v>
      </c>
      <c r="C1345" s="123" t="s">
        <v>8776</v>
      </c>
      <c r="D1345" s="123" t="s">
        <v>185</v>
      </c>
      <c r="E1345" s="123" t="s">
        <v>2524</v>
      </c>
      <c r="F1345" s="123" t="s">
        <v>2798</v>
      </c>
      <c r="G1345" s="123" t="s">
        <v>2524</v>
      </c>
      <c r="H1345" s="123" t="s">
        <v>2524</v>
      </c>
      <c r="I1345" s="123" t="s">
        <v>2524</v>
      </c>
      <c r="J1345" s="123" t="s">
        <v>8659</v>
      </c>
      <c r="K1345" s="123" t="s">
        <v>8606</v>
      </c>
      <c r="L1345" s="123" t="s">
        <v>2524</v>
      </c>
      <c r="M1345" s="124">
        <v>7931474</v>
      </c>
      <c r="N1345" s="123"/>
      <c r="O1345" s="123"/>
    </row>
    <row r="1346" spans="1:15" ht="16" x14ac:dyDescent="0.45">
      <c r="A1346" s="123" t="s">
        <v>8605</v>
      </c>
      <c r="B1346" s="123" t="s">
        <v>8777</v>
      </c>
      <c r="C1346" s="123" t="s">
        <v>8778</v>
      </c>
      <c r="D1346" s="123" t="s">
        <v>185</v>
      </c>
      <c r="E1346" s="123" t="s">
        <v>2524</v>
      </c>
      <c r="F1346" s="123" t="s">
        <v>2798</v>
      </c>
      <c r="G1346" s="123" t="s">
        <v>2524</v>
      </c>
      <c r="H1346" s="123" t="s">
        <v>2524</v>
      </c>
      <c r="I1346" s="123" t="s">
        <v>2524</v>
      </c>
      <c r="J1346" s="123" t="s">
        <v>8660</v>
      </c>
      <c r="K1346" s="123" t="s">
        <v>8605</v>
      </c>
      <c r="L1346" s="123" t="s">
        <v>2524</v>
      </c>
      <c r="M1346" s="124">
        <v>7931465</v>
      </c>
      <c r="N1346" s="123"/>
      <c r="O1346" s="123"/>
    </row>
    <row r="1347" spans="1:15" ht="16" x14ac:dyDescent="0.45">
      <c r="A1347" s="123" t="s">
        <v>2206</v>
      </c>
      <c r="B1347" s="123" t="s">
        <v>5039</v>
      </c>
      <c r="C1347" s="123" t="s">
        <v>3412</v>
      </c>
      <c r="D1347" s="123" t="s">
        <v>185</v>
      </c>
      <c r="E1347" s="123" t="s">
        <v>2524</v>
      </c>
      <c r="F1347" s="123" t="s">
        <v>2798</v>
      </c>
      <c r="G1347" s="123" t="s">
        <v>2524</v>
      </c>
      <c r="H1347" s="123" t="s">
        <v>2524</v>
      </c>
      <c r="I1347" s="123" t="s">
        <v>2524</v>
      </c>
      <c r="J1347" s="123" t="s">
        <v>8517</v>
      </c>
      <c r="K1347" s="123" t="s">
        <v>2206</v>
      </c>
      <c r="L1347" s="123" t="s">
        <v>2524</v>
      </c>
      <c r="M1347" s="124">
        <v>9410</v>
      </c>
      <c r="N1347" s="123"/>
      <c r="O1347" s="123"/>
    </row>
    <row r="1348" spans="1:15" ht="16" x14ac:dyDescent="0.45">
      <c r="A1348" s="123" t="s">
        <v>4886</v>
      </c>
      <c r="B1348" s="123" t="s">
        <v>6846</v>
      </c>
      <c r="C1348" s="123" t="s">
        <v>6847</v>
      </c>
      <c r="D1348" s="123" t="s">
        <v>185</v>
      </c>
      <c r="E1348" s="123" t="s">
        <v>2524</v>
      </c>
      <c r="F1348" s="123" t="s">
        <v>366</v>
      </c>
      <c r="G1348" s="123" t="s">
        <v>2524</v>
      </c>
      <c r="H1348" s="123" t="s">
        <v>2524</v>
      </c>
      <c r="I1348" s="123" t="s">
        <v>2524</v>
      </c>
      <c r="J1348" s="123" t="s">
        <v>2524</v>
      </c>
      <c r="K1348" s="123" t="s">
        <v>4886</v>
      </c>
      <c r="L1348" s="123" t="s">
        <v>2524</v>
      </c>
      <c r="M1348" s="124">
        <v>146796</v>
      </c>
      <c r="N1348" s="123"/>
      <c r="O1348" s="123"/>
    </row>
    <row r="1349" spans="1:15" ht="16" x14ac:dyDescent="0.45">
      <c r="A1349" s="123" t="s">
        <v>4887</v>
      </c>
      <c r="B1349" s="123" t="s">
        <v>6848</v>
      </c>
      <c r="C1349" s="123" t="s">
        <v>6849</v>
      </c>
      <c r="D1349" s="123" t="s">
        <v>185</v>
      </c>
      <c r="E1349" s="123" t="s">
        <v>2524</v>
      </c>
      <c r="F1349" s="123" t="s">
        <v>366</v>
      </c>
      <c r="G1349" s="123" t="s">
        <v>2524</v>
      </c>
      <c r="H1349" s="123" t="s">
        <v>2524</v>
      </c>
      <c r="I1349" s="123" t="s">
        <v>2524</v>
      </c>
      <c r="J1349" s="123" t="s">
        <v>2524</v>
      </c>
      <c r="K1349" s="123" t="s">
        <v>4887</v>
      </c>
      <c r="L1349" s="123" t="s">
        <v>2524</v>
      </c>
      <c r="M1349" s="124">
        <v>146800</v>
      </c>
      <c r="N1349" s="123"/>
      <c r="O1349" s="123"/>
    </row>
    <row r="1350" spans="1:15" ht="16" x14ac:dyDescent="0.45">
      <c r="A1350" s="123" t="s">
        <v>4888</v>
      </c>
      <c r="B1350" s="123" t="s">
        <v>6850</v>
      </c>
      <c r="C1350" s="123" t="s">
        <v>6851</v>
      </c>
      <c r="D1350" s="123" t="s">
        <v>185</v>
      </c>
      <c r="E1350" s="123" t="s">
        <v>2524</v>
      </c>
      <c r="F1350" s="123" t="s">
        <v>366</v>
      </c>
      <c r="G1350" s="123" t="s">
        <v>2524</v>
      </c>
      <c r="H1350" s="123" t="s">
        <v>2524</v>
      </c>
      <c r="I1350" s="123" t="s">
        <v>2524</v>
      </c>
      <c r="J1350" s="123" t="s">
        <v>2524</v>
      </c>
      <c r="K1350" s="123" t="s">
        <v>4888</v>
      </c>
      <c r="L1350" s="123" t="s">
        <v>2524</v>
      </c>
      <c r="M1350" s="124">
        <v>146804</v>
      </c>
      <c r="N1350" s="123"/>
      <c r="O1350" s="123"/>
    </row>
    <row r="1351" spans="1:15" ht="16" x14ac:dyDescent="0.45">
      <c r="A1351" s="123" t="s">
        <v>4889</v>
      </c>
      <c r="B1351" s="123" t="s">
        <v>6852</v>
      </c>
      <c r="C1351" s="123" t="s">
        <v>6853</v>
      </c>
      <c r="D1351" s="123" t="s">
        <v>1246</v>
      </c>
      <c r="E1351" s="123"/>
      <c r="F1351" s="123" t="s">
        <v>366</v>
      </c>
      <c r="G1351" s="123" t="s">
        <v>2524</v>
      </c>
      <c r="H1351" s="123" t="s">
        <v>2524</v>
      </c>
      <c r="I1351" s="123" t="s">
        <v>2524</v>
      </c>
      <c r="J1351" s="123" t="s">
        <v>2524</v>
      </c>
      <c r="K1351" s="123" t="s">
        <v>4889</v>
      </c>
      <c r="L1351" s="123" t="s">
        <v>2524</v>
      </c>
      <c r="M1351" s="124">
        <v>5130</v>
      </c>
      <c r="N1351" s="123"/>
      <c r="O1351" s="123"/>
    </row>
    <row r="1352" spans="1:15" ht="16" x14ac:dyDescent="0.45">
      <c r="A1352" s="123" t="s">
        <v>4890</v>
      </c>
      <c r="B1352" s="123" t="s">
        <v>4890</v>
      </c>
      <c r="C1352" s="123" t="s">
        <v>6854</v>
      </c>
      <c r="D1352" s="123" t="s">
        <v>185</v>
      </c>
      <c r="E1352" s="123" t="s">
        <v>2524</v>
      </c>
      <c r="F1352" s="123" t="s">
        <v>366</v>
      </c>
      <c r="G1352" s="123" t="s">
        <v>2524</v>
      </c>
      <c r="H1352" s="123" t="s">
        <v>2524</v>
      </c>
      <c r="I1352" s="123" t="s">
        <v>2524</v>
      </c>
      <c r="J1352" s="123" t="s">
        <v>2524</v>
      </c>
      <c r="K1352" s="123" t="s">
        <v>4890</v>
      </c>
      <c r="L1352" s="123" t="s">
        <v>2524</v>
      </c>
      <c r="M1352" s="124">
        <v>22068</v>
      </c>
      <c r="N1352" s="123"/>
      <c r="O1352" s="123"/>
    </row>
    <row r="1353" spans="1:15" ht="16" x14ac:dyDescent="0.45">
      <c r="A1353" s="123" t="s">
        <v>4891</v>
      </c>
      <c r="B1353" s="123" t="s">
        <v>4891</v>
      </c>
      <c r="C1353" s="123" t="s">
        <v>6855</v>
      </c>
      <c r="D1353" s="123" t="s">
        <v>185</v>
      </c>
      <c r="E1353" s="123" t="s">
        <v>2524</v>
      </c>
      <c r="F1353" s="123" t="s">
        <v>366</v>
      </c>
      <c r="G1353" s="123" t="s">
        <v>2524</v>
      </c>
      <c r="H1353" s="123" t="s">
        <v>2524</v>
      </c>
      <c r="I1353" s="123" t="s">
        <v>2524</v>
      </c>
      <c r="J1353" s="123" t="s">
        <v>2524</v>
      </c>
      <c r="K1353" s="123" t="s">
        <v>4891</v>
      </c>
      <c r="L1353" s="123" t="s">
        <v>2524</v>
      </c>
      <c r="M1353" s="124">
        <v>22071</v>
      </c>
      <c r="N1353" s="123"/>
      <c r="O1353" s="123"/>
    </row>
    <row r="1354" spans="1:15" ht="16" x14ac:dyDescent="0.45">
      <c r="A1354" s="123" t="s">
        <v>4892</v>
      </c>
      <c r="B1354" s="123" t="s">
        <v>4892</v>
      </c>
      <c r="C1354" s="123" t="s">
        <v>6856</v>
      </c>
      <c r="D1354" s="123" t="s">
        <v>1357</v>
      </c>
      <c r="E1354" s="123" t="s">
        <v>2524</v>
      </c>
      <c r="F1354" s="123" t="s">
        <v>366</v>
      </c>
      <c r="G1354" s="123" t="s">
        <v>2524</v>
      </c>
      <c r="H1354" s="123" t="s">
        <v>2524</v>
      </c>
      <c r="I1354" s="123" t="s">
        <v>2524</v>
      </c>
      <c r="J1354" s="123" t="s">
        <v>2524</v>
      </c>
      <c r="K1354" s="123" t="s">
        <v>4892</v>
      </c>
      <c r="L1354" s="123" t="s">
        <v>2524</v>
      </c>
      <c r="M1354" s="124">
        <v>3432836</v>
      </c>
      <c r="N1354" s="123"/>
      <c r="O1354" s="123"/>
    </row>
    <row r="1355" spans="1:15" ht="16" x14ac:dyDescent="0.45">
      <c r="A1355" s="123" t="s">
        <v>3157</v>
      </c>
      <c r="B1355" s="123" t="s">
        <v>3157</v>
      </c>
      <c r="C1355" s="123" t="s">
        <v>7968</v>
      </c>
      <c r="D1355" s="123" t="s">
        <v>185</v>
      </c>
      <c r="E1355" s="123" t="s">
        <v>2524</v>
      </c>
      <c r="F1355" s="123" t="s">
        <v>2798</v>
      </c>
      <c r="G1355" s="123" t="s">
        <v>2524</v>
      </c>
      <c r="H1355" s="123" t="s">
        <v>8851</v>
      </c>
      <c r="I1355" s="123" t="s">
        <v>2524</v>
      </c>
      <c r="J1355" s="123" t="s">
        <v>3158</v>
      </c>
      <c r="K1355" s="123" t="s">
        <v>3157</v>
      </c>
      <c r="L1355" s="123" t="s">
        <v>2524</v>
      </c>
      <c r="M1355" s="124">
        <v>7289411</v>
      </c>
      <c r="N1355" s="123"/>
      <c r="O1355" s="123"/>
    </row>
    <row r="1356" spans="1:15" ht="16" x14ac:dyDescent="0.45">
      <c r="A1356" s="123" t="s">
        <v>3155</v>
      </c>
      <c r="B1356" s="123" t="s">
        <v>3155</v>
      </c>
      <c r="C1356" s="123" t="s">
        <v>7981</v>
      </c>
      <c r="D1356" s="123" t="s">
        <v>185</v>
      </c>
      <c r="E1356" s="123" t="s">
        <v>2524</v>
      </c>
      <c r="F1356" s="123" t="s">
        <v>2798</v>
      </c>
      <c r="G1356" s="123" t="s">
        <v>2524</v>
      </c>
      <c r="H1356" s="123" t="s">
        <v>2524</v>
      </c>
      <c r="I1356" s="123" t="s">
        <v>2524</v>
      </c>
      <c r="J1356" s="123" t="s">
        <v>3156</v>
      </c>
      <c r="K1356" s="123" t="s">
        <v>3155</v>
      </c>
      <c r="L1356" s="123" t="s">
        <v>2524</v>
      </c>
      <c r="M1356" s="124">
        <v>7289614</v>
      </c>
      <c r="N1356" s="123"/>
      <c r="O1356" s="123"/>
    </row>
    <row r="1357" spans="1:15" ht="16" x14ac:dyDescent="0.45">
      <c r="A1357" s="123" t="s">
        <v>3161</v>
      </c>
      <c r="B1357" s="123" t="s">
        <v>3161</v>
      </c>
      <c r="C1357" s="123" t="s">
        <v>7969</v>
      </c>
      <c r="D1357" s="123" t="s">
        <v>185</v>
      </c>
      <c r="E1357" s="123" t="s">
        <v>2524</v>
      </c>
      <c r="F1357" s="123" t="s">
        <v>2798</v>
      </c>
      <c r="G1357" s="123" t="s">
        <v>2524</v>
      </c>
      <c r="H1357" s="123" t="s">
        <v>8851</v>
      </c>
      <c r="I1357" s="123" t="s">
        <v>2524</v>
      </c>
      <c r="J1357" s="123" t="s">
        <v>3162</v>
      </c>
      <c r="K1357" s="123" t="s">
        <v>3161</v>
      </c>
      <c r="L1357" s="123" t="s">
        <v>2524</v>
      </c>
      <c r="M1357" s="124">
        <v>7289444</v>
      </c>
      <c r="N1357" s="123"/>
      <c r="O1357" s="123"/>
    </row>
    <row r="1358" spans="1:15" ht="16" x14ac:dyDescent="0.45">
      <c r="A1358" s="123" t="s">
        <v>3159</v>
      </c>
      <c r="B1358" s="123" t="s">
        <v>3159</v>
      </c>
      <c r="C1358" s="123" t="s">
        <v>7982</v>
      </c>
      <c r="D1358" s="123" t="s">
        <v>185</v>
      </c>
      <c r="E1358" s="123" t="s">
        <v>2524</v>
      </c>
      <c r="F1358" s="123" t="s">
        <v>2798</v>
      </c>
      <c r="G1358" s="123" t="s">
        <v>2524</v>
      </c>
      <c r="H1358" s="123" t="s">
        <v>2524</v>
      </c>
      <c r="I1358" s="123" t="s">
        <v>2524</v>
      </c>
      <c r="J1358" s="123" t="s">
        <v>3160</v>
      </c>
      <c r="K1358" s="123" t="s">
        <v>3159</v>
      </c>
      <c r="L1358" s="123" t="s">
        <v>2524</v>
      </c>
      <c r="M1358" s="124">
        <v>7289629</v>
      </c>
      <c r="N1358" s="123"/>
      <c r="O1358" s="123"/>
    </row>
    <row r="1359" spans="1:15" ht="16" x14ac:dyDescent="0.45">
      <c r="A1359" s="123" t="s">
        <v>2126</v>
      </c>
      <c r="B1359" s="123" t="s">
        <v>2126</v>
      </c>
      <c r="C1359" s="123" t="s">
        <v>2974</v>
      </c>
      <c r="D1359" s="123" t="s">
        <v>185</v>
      </c>
      <c r="E1359" s="123" t="s">
        <v>2524</v>
      </c>
      <c r="F1359" s="123" t="s">
        <v>2798</v>
      </c>
      <c r="G1359" s="123" t="s">
        <v>5449</v>
      </c>
      <c r="H1359" s="123" t="s">
        <v>8852</v>
      </c>
      <c r="I1359" s="123" t="s">
        <v>2524</v>
      </c>
      <c r="J1359" s="123" t="s">
        <v>2975</v>
      </c>
      <c r="K1359" s="123" t="s">
        <v>2126</v>
      </c>
      <c r="L1359" s="123" t="s">
        <v>2524</v>
      </c>
      <c r="M1359" s="124">
        <v>3142</v>
      </c>
      <c r="N1359" s="123"/>
      <c r="O1359" s="123"/>
    </row>
    <row r="1360" spans="1:15" ht="16" x14ac:dyDescent="0.45">
      <c r="A1360" s="123" t="s">
        <v>2971</v>
      </c>
      <c r="B1360" s="123" t="s">
        <v>6857</v>
      </c>
      <c r="C1360" s="123" t="s">
        <v>2972</v>
      </c>
      <c r="D1360" s="123" t="s">
        <v>185</v>
      </c>
      <c r="E1360" s="123" t="s">
        <v>2524</v>
      </c>
      <c r="F1360" s="123" t="s">
        <v>2798</v>
      </c>
      <c r="G1360" s="123" t="s">
        <v>5449</v>
      </c>
      <c r="H1360" s="123" t="s">
        <v>2524</v>
      </c>
      <c r="I1360" s="123" t="s">
        <v>2524</v>
      </c>
      <c r="J1360" s="123" t="s">
        <v>2973</v>
      </c>
      <c r="K1360" s="123" t="s">
        <v>2971</v>
      </c>
      <c r="L1360" s="123" t="s">
        <v>2524</v>
      </c>
      <c r="M1360" s="124">
        <v>3203</v>
      </c>
      <c r="N1360" s="123"/>
      <c r="O1360" s="123"/>
    </row>
    <row r="1361" spans="1:15" ht="16" x14ac:dyDescent="0.45">
      <c r="A1361" s="123" t="s">
        <v>135</v>
      </c>
      <c r="B1361" s="123" t="s">
        <v>6858</v>
      </c>
      <c r="C1361" s="123" t="s">
        <v>1515</v>
      </c>
      <c r="D1361" s="123" t="s">
        <v>185</v>
      </c>
      <c r="E1361" s="123" t="s">
        <v>2524</v>
      </c>
      <c r="F1361" s="123" t="s">
        <v>2798</v>
      </c>
      <c r="G1361" s="123" t="s">
        <v>102</v>
      </c>
      <c r="H1361" s="123" t="s">
        <v>8852</v>
      </c>
      <c r="I1361" s="123" t="s">
        <v>2524</v>
      </c>
      <c r="J1361" s="123" t="s">
        <v>1920</v>
      </c>
      <c r="K1361" s="123" t="s">
        <v>135</v>
      </c>
      <c r="L1361" s="123" t="s">
        <v>2524</v>
      </c>
      <c r="M1361" s="124">
        <v>1477978</v>
      </c>
      <c r="N1361" s="123"/>
      <c r="O1361" s="123"/>
    </row>
    <row r="1362" spans="1:15" ht="16" x14ac:dyDescent="0.45">
      <c r="A1362" s="123" t="s">
        <v>1449</v>
      </c>
      <c r="B1362" s="123" t="s">
        <v>6859</v>
      </c>
      <c r="C1362" s="123" t="s">
        <v>1516</v>
      </c>
      <c r="D1362" s="123" t="s">
        <v>185</v>
      </c>
      <c r="E1362" s="123" t="s">
        <v>2524</v>
      </c>
      <c r="F1362" s="123" t="s">
        <v>2798</v>
      </c>
      <c r="G1362" s="123" t="s">
        <v>102</v>
      </c>
      <c r="H1362" s="123" t="s">
        <v>8852</v>
      </c>
      <c r="I1362" s="123" t="s">
        <v>2524</v>
      </c>
      <c r="J1362" s="123" t="s">
        <v>1921</v>
      </c>
      <c r="K1362" s="123" t="s">
        <v>1449</v>
      </c>
      <c r="L1362" s="123" t="s">
        <v>2524</v>
      </c>
      <c r="M1362" s="124">
        <v>3225293</v>
      </c>
      <c r="N1362" s="123"/>
      <c r="O1362" s="123"/>
    </row>
    <row r="1363" spans="1:15" ht="16" x14ac:dyDescent="0.45">
      <c r="A1363" s="123" t="s">
        <v>1436</v>
      </c>
      <c r="B1363" s="123" t="s">
        <v>6860</v>
      </c>
      <c r="C1363" s="123" t="s">
        <v>1578</v>
      </c>
      <c r="D1363" s="123" t="s">
        <v>185</v>
      </c>
      <c r="E1363" s="123" t="s">
        <v>2524</v>
      </c>
      <c r="F1363" s="123" t="s">
        <v>2798</v>
      </c>
      <c r="G1363" s="123" t="s">
        <v>2524</v>
      </c>
      <c r="H1363" s="123" t="s">
        <v>2524</v>
      </c>
      <c r="I1363" s="123" t="s">
        <v>2524</v>
      </c>
      <c r="J1363" s="123" t="s">
        <v>1891</v>
      </c>
      <c r="K1363" s="123" t="s">
        <v>1436</v>
      </c>
      <c r="L1363" s="123" t="s">
        <v>2524</v>
      </c>
      <c r="M1363" s="124">
        <v>3222360</v>
      </c>
      <c r="N1363" s="123"/>
      <c r="O1363" s="123"/>
    </row>
    <row r="1364" spans="1:15" ht="16" x14ac:dyDescent="0.45">
      <c r="A1364" s="123" t="s">
        <v>1429</v>
      </c>
      <c r="B1364" s="123" t="s">
        <v>6861</v>
      </c>
      <c r="C1364" s="123" t="s">
        <v>6862</v>
      </c>
      <c r="D1364" s="123" t="s">
        <v>185</v>
      </c>
      <c r="E1364" s="123" t="s">
        <v>2524</v>
      </c>
      <c r="F1364" s="123" t="s">
        <v>2798</v>
      </c>
      <c r="G1364" s="123" t="s">
        <v>2524</v>
      </c>
      <c r="H1364" s="123" t="s">
        <v>2524</v>
      </c>
      <c r="I1364" s="123" t="s">
        <v>2524</v>
      </c>
      <c r="J1364" s="123" t="s">
        <v>1890</v>
      </c>
      <c r="K1364" s="123" t="s">
        <v>1429</v>
      </c>
      <c r="L1364" s="123" t="s">
        <v>2524</v>
      </c>
      <c r="M1364" s="124">
        <v>3222351</v>
      </c>
      <c r="N1364" s="123"/>
      <c r="O1364" s="123"/>
    </row>
    <row r="1365" spans="1:15" ht="16" x14ac:dyDescent="0.45">
      <c r="A1365" s="123" t="s">
        <v>2127</v>
      </c>
      <c r="B1365" s="123" t="s">
        <v>2127</v>
      </c>
      <c r="C1365" s="123" t="s">
        <v>2979</v>
      </c>
      <c r="D1365" s="123" t="s">
        <v>185</v>
      </c>
      <c r="E1365" s="123" t="s">
        <v>2524</v>
      </c>
      <c r="F1365" s="123" t="s">
        <v>2798</v>
      </c>
      <c r="G1365" s="123" t="s">
        <v>5449</v>
      </c>
      <c r="H1365" s="123" t="s">
        <v>8852</v>
      </c>
      <c r="I1365" s="123" t="s">
        <v>2524</v>
      </c>
      <c r="J1365" s="123" t="s">
        <v>2980</v>
      </c>
      <c r="K1365" s="123" t="s">
        <v>2127</v>
      </c>
      <c r="L1365" s="123" t="s">
        <v>2524</v>
      </c>
      <c r="M1365" s="124">
        <v>3145</v>
      </c>
      <c r="N1365" s="123"/>
      <c r="O1365" s="123"/>
    </row>
    <row r="1366" spans="1:15" ht="16" x14ac:dyDescent="0.45">
      <c r="A1366" s="123" t="s">
        <v>2976</v>
      </c>
      <c r="B1366" s="123" t="s">
        <v>6863</v>
      </c>
      <c r="C1366" s="123" t="s">
        <v>2977</v>
      </c>
      <c r="D1366" s="123" t="s">
        <v>185</v>
      </c>
      <c r="E1366" s="123" t="s">
        <v>2524</v>
      </c>
      <c r="F1366" s="123" t="s">
        <v>2798</v>
      </c>
      <c r="G1366" s="123" t="s">
        <v>5449</v>
      </c>
      <c r="H1366" s="123" t="s">
        <v>2524</v>
      </c>
      <c r="I1366" s="123" t="s">
        <v>2524</v>
      </c>
      <c r="J1366" s="123" t="s">
        <v>2978</v>
      </c>
      <c r="K1366" s="123" t="s">
        <v>2976</v>
      </c>
      <c r="L1366" s="123" t="s">
        <v>2524</v>
      </c>
      <c r="M1366" s="124">
        <v>3207</v>
      </c>
      <c r="N1366" s="123"/>
      <c r="O1366" s="123"/>
    </row>
    <row r="1367" spans="1:15" ht="16" x14ac:dyDescent="0.45">
      <c r="A1367" s="123" t="s">
        <v>136</v>
      </c>
      <c r="B1367" s="123" t="s">
        <v>6864</v>
      </c>
      <c r="C1367" s="123" t="s">
        <v>1517</v>
      </c>
      <c r="D1367" s="123" t="s">
        <v>185</v>
      </c>
      <c r="E1367" s="123" t="s">
        <v>2524</v>
      </c>
      <c r="F1367" s="123" t="s">
        <v>2798</v>
      </c>
      <c r="G1367" s="123" t="s">
        <v>102</v>
      </c>
      <c r="H1367" s="123" t="s">
        <v>8852</v>
      </c>
      <c r="I1367" s="123" t="s">
        <v>2524</v>
      </c>
      <c r="J1367" s="123" t="s">
        <v>1922</v>
      </c>
      <c r="K1367" s="123" t="s">
        <v>136</v>
      </c>
      <c r="L1367" s="123" t="s">
        <v>2524</v>
      </c>
      <c r="M1367" s="124">
        <v>1477999</v>
      </c>
      <c r="N1367" s="123"/>
      <c r="O1367" s="123"/>
    </row>
    <row r="1368" spans="1:15" ht="16" x14ac:dyDescent="0.45">
      <c r="A1368" s="123" t="s">
        <v>1450</v>
      </c>
      <c r="B1368" s="123" t="s">
        <v>6865</v>
      </c>
      <c r="C1368" s="123" t="s">
        <v>1518</v>
      </c>
      <c r="D1368" s="123" t="s">
        <v>185</v>
      </c>
      <c r="E1368" s="123" t="s">
        <v>2524</v>
      </c>
      <c r="F1368" s="123" t="s">
        <v>2798</v>
      </c>
      <c r="G1368" s="123" t="s">
        <v>102</v>
      </c>
      <c r="H1368" s="123" t="s">
        <v>8852</v>
      </c>
      <c r="I1368" s="123" t="s">
        <v>2524</v>
      </c>
      <c r="J1368" s="123" t="s">
        <v>1924</v>
      </c>
      <c r="K1368" s="123" t="s">
        <v>1450</v>
      </c>
      <c r="L1368" s="123" t="s">
        <v>2524</v>
      </c>
      <c r="M1368" s="124">
        <v>3225299</v>
      </c>
      <c r="N1368" s="123"/>
      <c r="O1368" s="123"/>
    </row>
    <row r="1369" spans="1:15" ht="16" x14ac:dyDescent="0.45">
      <c r="A1369" s="123" t="s">
        <v>1437</v>
      </c>
      <c r="B1369" s="123" t="s">
        <v>6866</v>
      </c>
      <c r="C1369" s="123" t="s">
        <v>1579</v>
      </c>
      <c r="D1369" s="123" t="s">
        <v>185</v>
      </c>
      <c r="E1369" s="123" t="s">
        <v>2524</v>
      </c>
      <c r="F1369" s="123" t="s">
        <v>2798</v>
      </c>
      <c r="G1369" s="123" t="s">
        <v>2524</v>
      </c>
      <c r="H1369" s="123" t="s">
        <v>2524</v>
      </c>
      <c r="I1369" s="123" t="s">
        <v>2524</v>
      </c>
      <c r="J1369" s="123" t="s">
        <v>1893</v>
      </c>
      <c r="K1369" s="123" t="s">
        <v>1437</v>
      </c>
      <c r="L1369" s="123" t="s">
        <v>2524</v>
      </c>
      <c r="M1369" s="124">
        <v>3222373</v>
      </c>
      <c r="N1369" s="123"/>
      <c r="O1369" s="123"/>
    </row>
    <row r="1370" spans="1:15" ht="16" x14ac:dyDescent="0.45">
      <c r="A1370" s="123" t="s">
        <v>1430</v>
      </c>
      <c r="B1370" s="123" t="s">
        <v>6867</v>
      </c>
      <c r="C1370" s="123" t="s">
        <v>6868</v>
      </c>
      <c r="D1370" s="123" t="s">
        <v>185</v>
      </c>
      <c r="E1370" s="123" t="s">
        <v>2524</v>
      </c>
      <c r="F1370" s="123" t="s">
        <v>2798</v>
      </c>
      <c r="G1370" s="123" t="s">
        <v>2524</v>
      </c>
      <c r="H1370" s="123" t="s">
        <v>2524</v>
      </c>
      <c r="I1370" s="123" t="s">
        <v>2524</v>
      </c>
      <c r="J1370" s="123" t="s">
        <v>1892</v>
      </c>
      <c r="K1370" s="123" t="s">
        <v>1430</v>
      </c>
      <c r="L1370" s="123" t="s">
        <v>2524</v>
      </c>
      <c r="M1370" s="124">
        <v>3222378</v>
      </c>
      <c r="N1370" s="123"/>
      <c r="O1370" s="123"/>
    </row>
    <row r="1371" spans="1:15" ht="16" x14ac:dyDescent="0.45">
      <c r="A1371" s="123" t="s">
        <v>2770</v>
      </c>
      <c r="B1371" s="123" t="s">
        <v>7787</v>
      </c>
      <c r="C1371" s="123" t="s">
        <v>2769</v>
      </c>
      <c r="D1371" s="123" t="s">
        <v>185</v>
      </c>
      <c r="E1371" s="123" t="s">
        <v>2524</v>
      </c>
      <c r="F1371" s="123" t="s">
        <v>2798</v>
      </c>
      <c r="G1371" s="123" t="s">
        <v>2524</v>
      </c>
      <c r="H1371" s="123" t="s">
        <v>8852</v>
      </c>
      <c r="I1371" s="123" t="s">
        <v>2524</v>
      </c>
      <c r="J1371" s="123" t="s">
        <v>2773</v>
      </c>
      <c r="K1371" s="123" t="s">
        <v>7788</v>
      </c>
      <c r="L1371" s="123" t="s">
        <v>2524</v>
      </c>
      <c r="M1371" s="124">
        <v>7099113</v>
      </c>
      <c r="N1371" s="123"/>
      <c r="O1371" s="123"/>
    </row>
    <row r="1372" spans="1:15" ht="16" x14ac:dyDescent="0.45">
      <c r="A1372" s="123" t="s">
        <v>2771</v>
      </c>
      <c r="B1372" s="123" t="s">
        <v>7789</v>
      </c>
      <c r="C1372" s="123" t="s">
        <v>7790</v>
      </c>
      <c r="D1372" s="123" t="s">
        <v>185</v>
      </c>
      <c r="E1372" s="123" t="s">
        <v>2524</v>
      </c>
      <c r="F1372" s="123" t="s">
        <v>2798</v>
      </c>
      <c r="G1372" s="123" t="s">
        <v>2524</v>
      </c>
      <c r="H1372" s="123" t="s">
        <v>2524</v>
      </c>
      <c r="I1372" s="123" t="s">
        <v>2524</v>
      </c>
      <c r="J1372" s="123" t="s">
        <v>8518</v>
      </c>
      <c r="K1372" s="123" t="s">
        <v>7791</v>
      </c>
      <c r="L1372" s="123" t="s">
        <v>2524</v>
      </c>
      <c r="M1372" s="124">
        <v>7099118</v>
      </c>
      <c r="N1372" s="123"/>
      <c r="O1372" s="123"/>
    </row>
    <row r="1373" spans="1:15" ht="16" x14ac:dyDescent="0.45">
      <c r="A1373" s="123" t="s">
        <v>2772</v>
      </c>
      <c r="B1373" s="123" t="s">
        <v>7792</v>
      </c>
      <c r="C1373" s="123" t="s">
        <v>7793</v>
      </c>
      <c r="D1373" s="123" t="s">
        <v>185</v>
      </c>
      <c r="E1373" s="123" t="s">
        <v>2524</v>
      </c>
      <c r="F1373" s="123" t="s">
        <v>2798</v>
      </c>
      <c r="G1373" s="123" t="s">
        <v>2524</v>
      </c>
      <c r="H1373" s="123" t="s">
        <v>8852</v>
      </c>
      <c r="I1373" s="123" t="s">
        <v>2524</v>
      </c>
      <c r="J1373" s="123" t="s">
        <v>2774</v>
      </c>
      <c r="K1373" s="123" t="s">
        <v>7794</v>
      </c>
      <c r="L1373" s="123" t="s">
        <v>2524</v>
      </c>
      <c r="M1373" s="124">
        <v>7099124</v>
      </c>
      <c r="N1373" s="123"/>
      <c r="O1373" s="123"/>
    </row>
    <row r="1374" spans="1:15" ht="16" x14ac:dyDescent="0.45">
      <c r="A1374" s="123" t="s">
        <v>2141</v>
      </c>
      <c r="B1374" s="123" t="s">
        <v>2141</v>
      </c>
      <c r="C1374" s="123" t="s">
        <v>6869</v>
      </c>
      <c r="D1374" s="123" t="s">
        <v>185</v>
      </c>
      <c r="E1374" s="123" t="s">
        <v>2524</v>
      </c>
      <c r="F1374" s="123" t="s">
        <v>2798</v>
      </c>
      <c r="G1374" s="123" t="s">
        <v>5449</v>
      </c>
      <c r="H1374" s="123" t="s">
        <v>8851</v>
      </c>
      <c r="I1374" s="123" t="s">
        <v>2524</v>
      </c>
      <c r="J1374" s="123" t="s">
        <v>3060</v>
      </c>
      <c r="K1374" s="123" t="s">
        <v>2141</v>
      </c>
      <c r="L1374" s="123" t="s">
        <v>2524</v>
      </c>
      <c r="M1374" s="124">
        <v>142396</v>
      </c>
      <c r="N1374" s="123"/>
      <c r="O1374" s="123"/>
    </row>
    <row r="1375" spans="1:15" ht="16" x14ac:dyDescent="0.45">
      <c r="A1375" s="123" t="s">
        <v>3057</v>
      </c>
      <c r="B1375" s="123" t="s">
        <v>6870</v>
      </c>
      <c r="C1375" s="123" t="s">
        <v>3058</v>
      </c>
      <c r="D1375" s="123" t="s">
        <v>185</v>
      </c>
      <c r="E1375" s="123" t="s">
        <v>2524</v>
      </c>
      <c r="F1375" s="123" t="s">
        <v>2798</v>
      </c>
      <c r="G1375" s="123" t="s">
        <v>5449</v>
      </c>
      <c r="H1375" s="123" t="s">
        <v>2524</v>
      </c>
      <c r="I1375" s="123" t="s">
        <v>2524</v>
      </c>
      <c r="J1375" s="123" t="s">
        <v>3059</v>
      </c>
      <c r="K1375" s="123" t="s">
        <v>3056</v>
      </c>
      <c r="L1375" s="123" t="s">
        <v>2524</v>
      </c>
      <c r="M1375" s="124">
        <v>142409</v>
      </c>
      <c r="N1375" s="123"/>
      <c r="O1375" s="123"/>
    </row>
    <row r="1376" spans="1:15" ht="16" x14ac:dyDescent="0.45">
      <c r="A1376" s="123" t="s">
        <v>72</v>
      </c>
      <c r="B1376" s="123" t="s">
        <v>6871</v>
      </c>
      <c r="C1376" s="123" t="s">
        <v>6872</v>
      </c>
      <c r="D1376" s="123" t="s">
        <v>1246</v>
      </c>
      <c r="E1376" s="123"/>
      <c r="F1376" s="123" t="s">
        <v>366</v>
      </c>
      <c r="G1376" s="123" t="s">
        <v>2524</v>
      </c>
      <c r="H1376" s="123" t="s">
        <v>2524</v>
      </c>
      <c r="I1376" s="123" t="s">
        <v>2524</v>
      </c>
      <c r="J1376" s="123" t="s">
        <v>1845</v>
      </c>
      <c r="K1376" s="123" t="s">
        <v>72</v>
      </c>
      <c r="L1376" s="123" t="s">
        <v>2524</v>
      </c>
      <c r="M1376" s="124">
        <v>1640</v>
      </c>
      <c r="N1376" s="123"/>
      <c r="O1376" s="123"/>
    </row>
    <row r="1377" spans="1:15" ht="16" x14ac:dyDescent="0.45">
      <c r="A1377" s="123" t="s">
        <v>73</v>
      </c>
      <c r="B1377" s="123" t="s">
        <v>6873</v>
      </c>
      <c r="C1377" s="123" t="s">
        <v>1423</v>
      </c>
      <c r="D1377" s="123" t="s">
        <v>185</v>
      </c>
      <c r="E1377" s="123" t="s">
        <v>2524</v>
      </c>
      <c r="F1377" s="123" t="s">
        <v>2798</v>
      </c>
      <c r="G1377" s="123" t="s">
        <v>404</v>
      </c>
      <c r="H1377" s="123" t="s">
        <v>8851</v>
      </c>
      <c r="I1377" s="123" t="s">
        <v>8851</v>
      </c>
      <c r="J1377" s="123" t="s">
        <v>1846</v>
      </c>
      <c r="K1377" s="123">
        <v>9094</v>
      </c>
      <c r="L1377" s="123" t="s">
        <v>2524</v>
      </c>
      <c r="M1377" s="124">
        <v>1855</v>
      </c>
      <c r="N1377" s="123"/>
      <c r="O1377" s="123"/>
    </row>
    <row r="1378" spans="1:15" ht="16" x14ac:dyDescent="0.45">
      <c r="A1378" s="123" t="s">
        <v>2157</v>
      </c>
      <c r="B1378" s="123" t="s">
        <v>2157</v>
      </c>
      <c r="C1378" s="123" t="s">
        <v>6874</v>
      </c>
      <c r="D1378" s="123" t="s">
        <v>185</v>
      </c>
      <c r="E1378" s="123" t="s">
        <v>2524</v>
      </c>
      <c r="F1378" s="123" t="s">
        <v>2798</v>
      </c>
      <c r="G1378" s="123" t="s">
        <v>5449</v>
      </c>
      <c r="H1378" s="123" t="s">
        <v>8851</v>
      </c>
      <c r="I1378" s="123" t="s">
        <v>2524</v>
      </c>
      <c r="J1378" s="123" t="s">
        <v>3125</v>
      </c>
      <c r="K1378" s="123" t="s">
        <v>2157</v>
      </c>
      <c r="L1378" s="123" t="s">
        <v>2524</v>
      </c>
      <c r="M1378" s="124">
        <v>280309</v>
      </c>
      <c r="N1378" s="123"/>
      <c r="O1378" s="123"/>
    </row>
    <row r="1379" spans="1:15" ht="16" x14ac:dyDescent="0.45">
      <c r="A1379" s="123" t="s">
        <v>3122</v>
      </c>
      <c r="B1379" s="123" t="s">
        <v>6875</v>
      </c>
      <c r="C1379" s="123" t="s">
        <v>3123</v>
      </c>
      <c r="D1379" s="123" t="s">
        <v>185</v>
      </c>
      <c r="E1379" s="123" t="s">
        <v>2524</v>
      </c>
      <c r="F1379" s="123" t="s">
        <v>2798</v>
      </c>
      <c r="G1379" s="123" t="s">
        <v>5449</v>
      </c>
      <c r="H1379" s="123" t="s">
        <v>2524</v>
      </c>
      <c r="I1379" s="123" t="s">
        <v>2524</v>
      </c>
      <c r="J1379" s="123" t="s">
        <v>3124</v>
      </c>
      <c r="K1379" s="123" t="s">
        <v>3122</v>
      </c>
      <c r="L1379" s="123" t="s">
        <v>2524</v>
      </c>
      <c r="M1379" s="124">
        <v>280313</v>
      </c>
      <c r="N1379" s="123"/>
      <c r="O1379" s="123"/>
    </row>
    <row r="1380" spans="1:15" ht="16" x14ac:dyDescent="0.45">
      <c r="A1380" s="123" t="s">
        <v>2025</v>
      </c>
      <c r="B1380" s="123" t="s">
        <v>2025</v>
      </c>
      <c r="C1380" s="123" t="s">
        <v>3134</v>
      </c>
      <c r="D1380" s="123" t="s">
        <v>185</v>
      </c>
      <c r="E1380" s="123" t="s">
        <v>2524</v>
      </c>
      <c r="F1380" s="123" t="s">
        <v>2798</v>
      </c>
      <c r="G1380" s="123" t="s">
        <v>5449</v>
      </c>
      <c r="H1380" s="123" t="s">
        <v>8851</v>
      </c>
      <c r="I1380" s="123" t="s">
        <v>2524</v>
      </c>
      <c r="J1380" s="123" t="s">
        <v>3135</v>
      </c>
      <c r="K1380" s="123" t="s">
        <v>3133</v>
      </c>
      <c r="L1380" s="123" t="s">
        <v>2524</v>
      </c>
      <c r="M1380" s="124">
        <v>887796</v>
      </c>
      <c r="N1380" s="123"/>
      <c r="O1380" s="123"/>
    </row>
    <row r="1381" spans="1:15" ht="16" x14ac:dyDescent="0.45">
      <c r="A1381" s="123" t="s">
        <v>4898</v>
      </c>
      <c r="B1381" s="123" t="s">
        <v>6876</v>
      </c>
      <c r="C1381" s="123" t="s">
        <v>6877</v>
      </c>
      <c r="D1381" s="123" t="s">
        <v>185</v>
      </c>
      <c r="E1381" s="123" t="s">
        <v>2524</v>
      </c>
      <c r="F1381" s="123" t="s">
        <v>2798</v>
      </c>
      <c r="G1381" s="123" t="s">
        <v>6878</v>
      </c>
      <c r="H1381" s="123" t="s">
        <v>2524</v>
      </c>
      <c r="I1381" s="123" t="s">
        <v>2524</v>
      </c>
      <c r="J1381" s="123" t="s">
        <v>2524</v>
      </c>
      <c r="K1381" s="123" t="s">
        <v>4898</v>
      </c>
      <c r="L1381" s="123" t="s">
        <v>2524</v>
      </c>
      <c r="M1381" s="124">
        <v>36548</v>
      </c>
      <c r="N1381" s="123"/>
      <c r="O1381" s="123"/>
    </row>
    <row r="1382" spans="1:15" ht="16" x14ac:dyDescent="0.45">
      <c r="A1382" s="123" t="s">
        <v>4899</v>
      </c>
      <c r="B1382" s="123" t="s">
        <v>6879</v>
      </c>
      <c r="C1382" s="123" t="s">
        <v>6880</v>
      </c>
      <c r="D1382" s="123" t="s">
        <v>185</v>
      </c>
      <c r="E1382" s="123" t="s">
        <v>2524</v>
      </c>
      <c r="F1382" s="123" t="s">
        <v>2798</v>
      </c>
      <c r="G1382" s="123" t="s">
        <v>6878</v>
      </c>
      <c r="H1382" s="123" t="s">
        <v>2524</v>
      </c>
      <c r="I1382" s="123" t="s">
        <v>2524</v>
      </c>
      <c r="J1382" s="123" t="s">
        <v>2524</v>
      </c>
      <c r="K1382" s="123" t="s">
        <v>4899</v>
      </c>
      <c r="L1382" s="123" t="s">
        <v>2524</v>
      </c>
      <c r="M1382" s="124">
        <v>36539</v>
      </c>
      <c r="N1382" s="123"/>
      <c r="O1382" s="123"/>
    </row>
    <row r="1383" spans="1:15" ht="16" x14ac:dyDescent="0.45">
      <c r="A1383" s="123" t="s">
        <v>2191</v>
      </c>
      <c r="B1383" s="123" t="s">
        <v>3352</v>
      </c>
      <c r="C1383" s="123" t="s">
        <v>6881</v>
      </c>
      <c r="D1383" s="123" t="s">
        <v>185</v>
      </c>
      <c r="E1383" s="123" t="s">
        <v>2524</v>
      </c>
      <c r="F1383" s="123" t="s">
        <v>2798</v>
      </c>
      <c r="G1383" s="123" t="s">
        <v>2524</v>
      </c>
      <c r="H1383" s="123" t="s">
        <v>2524</v>
      </c>
      <c r="I1383" s="123" t="s">
        <v>2524</v>
      </c>
      <c r="J1383" s="123" t="s">
        <v>3354</v>
      </c>
      <c r="K1383" s="123" t="s">
        <v>2191</v>
      </c>
      <c r="L1383" s="123" t="s">
        <v>2524</v>
      </c>
      <c r="M1383" s="124">
        <v>1864753</v>
      </c>
      <c r="N1383" s="123"/>
      <c r="O1383" s="123"/>
    </row>
    <row r="1384" spans="1:15" ht="16" x14ac:dyDescent="0.45">
      <c r="A1384" s="123" t="s">
        <v>4901</v>
      </c>
      <c r="B1384" s="123" t="s">
        <v>4901</v>
      </c>
      <c r="C1384" s="123" t="s">
        <v>6882</v>
      </c>
      <c r="D1384" s="123" t="s">
        <v>185</v>
      </c>
      <c r="E1384" s="123" t="s">
        <v>2524</v>
      </c>
      <c r="F1384" s="123" t="s">
        <v>366</v>
      </c>
      <c r="G1384" s="123" t="s">
        <v>2524</v>
      </c>
      <c r="H1384" s="123" t="s">
        <v>2524</v>
      </c>
      <c r="I1384" s="123" t="s">
        <v>2524</v>
      </c>
      <c r="J1384" s="123" t="s">
        <v>2524</v>
      </c>
      <c r="K1384" s="123" t="s">
        <v>4901</v>
      </c>
      <c r="L1384" s="123" t="s">
        <v>2524</v>
      </c>
      <c r="M1384" s="124">
        <v>2312117</v>
      </c>
      <c r="N1384" s="123"/>
      <c r="O1384" s="123"/>
    </row>
    <row r="1385" spans="1:15" ht="16" x14ac:dyDescent="0.45">
      <c r="A1385" s="123" t="s">
        <v>4902</v>
      </c>
      <c r="B1385" s="123" t="s">
        <v>6883</v>
      </c>
      <c r="C1385" s="123" t="s">
        <v>6884</v>
      </c>
      <c r="D1385" s="123" t="s">
        <v>185</v>
      </c>
      <c r="E1385" s="123" t="s">
        <v>2524</v>
      </c>
      <c r="F1385" s="123" t="s">
        <v>2798</v>
      </c>
      <c r="G1385" s="123" t="s">
        <v>6878</v>
      </c>
      <c r="H1385" s="123" t="s">
        <v>2524</v>
      </c>
      <c r="I1385" s="123" t="s">
        <v>2524</v>
      </c>
      <c r="J1385" s="123" t="s">
        <v>2524</v>
      </c>
      <c r="K1385" s="123" t="s">
        <v>4902</v>
      </c>
      <c r="L1385" s="123" t="s">
        <v>2524</v>
      </c>
      <c r="M1385" s="124">
        <v>36526</v>
      </c>
      <c r="N1385" s="123"/>
      <c r="O1385" s="123"/>
    </row>
    <row r="1386" spans="1:15" ht="16" x14ac:dyDescent="0.45">
      <c r="A1386" s="123" t="s">
        <v>4903</v>
      </c>
      <c r="B1386" s="123" t="s">
        <v>4903</v>
      </c>
      <c r="C1386" s="123" t="s">
        <v>6885</v>
      </c>
      <c r="D1386" s="123" t="s">
        <v>1357</v>
      </c>
      <c r="E1386" s="123" t="s">
        <v>2524</v>
      </c>
      <c r="F1386" s="123" t="s">
        <v>366</v>
      </c>
      <c r="G1386" s="123" t="s">
        <v>2524</v>
      </c>
      <c r="H1386" s="123" t="s">
        <v>2524</v>
      </c>
      <c r="I1386" s="123" t="s">
        <v>2524</v>
      </c>
      <c r="J1386" s="123" t="s">
        <v>2524</v>
      </c>
      <c r="K1386" s="123" t="s">
        <v>4903</v>
      </c>
      <c r="L1386" s="123" t="s">
        <v>2524</v>
      </c>
      <c r="M1386" s="124">
        <v>123439</v>
      </c>
      <c r="N1386" s="123"/>
      <c r="O1386" s="123"/>
    </row>
    <row r="1387" spans="1:15" ht="16" x14ac:dyDescent="0.45">
      <c r="A1387" s="123" t="s">
        <v>8112</v>
      </c>
      <c r="B1387" s="123" t="s">
        <v>8112</v>
      </c>
      <c r="C1387" s="123" t="s">
        <v>8880</v>
      </c>
      <c r="D1387" s="123" t="s">
        <v>185</v>
      </c>
      <c r="E1387" s="123" t="s">
        <v>2524</v>
      </c>
      <c r="F1387" s="123" t="s">
        <v>2798</v>
      </c>
      <c r="G1387" s="123" t="s">
        <v>2524</v>
      </c>
      <c r="H1387" s="123" t="s">
        <v>2524</v>
      </c>
      <c r="I1387" s="123" t="s">
        <v>2524</v>
      </c>
      <c r="J1387" s="123" t="s">
        <v>8092</v>
      </c>
      <c r="K1387" s="123" t="s">
        <v>8112</v>
      </c>
      <c r="L1387" s="123" t="s">
        <v>2524</v>
      </c>
      <c r="M1387" s="124">
        <v>7345852</v>
      </c>
      <c r="N1387" s="123"/>
      <c r="O1387" s="123"/>
    </row>
    <row r="1388" spans="1:15" ht="16" x14ac:dyDescent="0.45">
      <c r="A1388" s="123" t="s">
        <v>8114</v>
      </c>
      <c r="B1388" s="123" t="s">
        <v>8114</v>
      </c>
      <c r="C1388" s="123" t="s">
        <v>8881</v>
      </c>
      <c r="D1388" s="123" t="s">
        <v>185</v>
      </c>
      <c r="E1388" s="123" t="s">
        <v>2524</v>
      </c>
      <c r="F1388" s="123" t="s">
        <v>2798</v>
      </c>
      <c r="G1388" s="123" t="s">
        <v>2524</v>
      </c>
      <c r="H1388" s="123" t="s">
        <v>2524</v>
      </c>
      <c r="I1388" s="123" t="s">
        <v>2524</v>
      </c>
      <c r="J1388" s="123" t="s">
        <v>8096</v>
      </c>
      <c r="K1388" s="123" t="s">
        <v>8114</v>
      </c>
      <c r="L1388" s="123" t="s">
        <v>2524</v>
      </c>
      <c r="M1388" s="124">
        <v>7345863</v>
      </c>
      <c r="N1388" s="123"/>
      <c r="O1388" s="123"/>
    </row>
    <row r="1389" spans="1:15" ht="16" x14ac:dyDescent="0.45">
      <c r="A1389" s="123" t="s">
        <v>8113</v>
      </c>
      <c r="B1389" s="123" t="s">
        <v>8113</v>
      </c>
      <c r="C1389" s="123" t="s">
        <v>8882</v>
      </c>
      <c r="D1389" s="123" t="s">
        <v>185</v>
      </c>
      <c r="E1389" s="123" t="s">
        <v>2524</v>
      </c>
      <c r="F1389" s="123" t="s">
        <v>2798</v>
      </c>
      <c r="G1389" s="123" t="s">
        <v>2524</v>
      </c>
      <c r="H1389" s="123" t="s">
        <v>2524</v>
      </c>
      <c r="I1389" s="123" t="s">
        <v>2524</v>
      </c>
      <c r="J1389" s="123" t="s">
        <v>8095</v>
      </c>
      <c r="K1389" s="123" t="s">
        <v>8113</v>
      </c>
      <c r="L1389" s="123" t="s">
        <v>2524</v>
      </c>
      <c r="M1389" s="124">
        <v>7345844</v>
      </c>
      <c r="N1389" s="123"/>
      <c r="O1389" s="123"/>
    </row>
    <row r="1390" spans="1:15" ht="16" x14ac:dyDescent="0.45">
      <c r="A1390" s="123" t="s">
        <v>8115</v>
      </c>
      <c r="B1390" s="123" t="s">
        <v>8115</v>
      </c>
      <c r="C1390" s="123" t="s">
        <v>8883</v>
      </c>
      <c r="D1390" s="123" t="s">
        <v>185</v>
      </c>
      <c r="E1390" s="123" t="s">
        <v>2524</v>
      </c>
      <c r="F1390" s="123" t="s">
        <v>2798</v>
      </c>
      <c r="G1390" s="123" t="s">
        <v>2524</v>
      </c>
      <c r="H1390" s="123" t="s">
        <v>2524</v>
      </c>
      <c r="I1390" s="123" t="s">
        <v>2524</v>
      </c>
      <c r="J1390" s="123" t="s">
        <v>8097</v>
      </c>
      <c r="K1390" s="123" t="s">
        <v>8115</v>
      </c>
      <c r="L1390" s="123" t="s">
        <v>2524</v>
      </c>
      <c r="M1390" s="124">
        <v>7345869</v>
      </c>
      <c r="N1390" s="123"/>
      <c r="O1390" s="123"/>
    </row>
    <row r="1391" spans="1:15" ht="16" x14ac:dyDescent="0.45">
      <c r="A1391" s="123" t="s">
        <v>8116</v>
      </c>
      <c r="B1391" s="123" t="s">
        <v>8116</v>
      </c>
      <c r="C1391" s="123" t="s">
        <v>8884</v>
      </c>
      <c r="D1391" s="123" t="s">
        <v>185</v>
      </c>
      <c r="E1391" s="123" t="s">
        <v>2524</v>
      </c>
      <c r="F1391" s="123" t="s">
        <v>2798</v>
      </c>
      <c r="G1391" s="123" t="s">
        <v>2524</v>
      </c>
      <c r="H1391" s="123" t="s">
        <v>2524</v>
      </c>
      <c r="I1391" s="123" t="s">
        <v>2524</v>
      </c>
      <c r="J1391" s="123" t="s">
        <v>8098</v>
      </c>
      <c r="K1391" s="123" t="s">
        <v>8116</v>
      </c>
      <c r="L1391" s="123" t="s">
        <v>2524</v>
      </c>
      <c r="M1391" s="124">
        <v>7345876</v>
      </c>
      <c r="N1391" s="123"/>
      <c r="O1391" s="123"/>
    </row>
    <row r="1392" spans="1:15" ht="16" x14ac:dyDescent="0.45">
      <c r="A1392" s="123" t="s">
        <v>8118</v>
      </c>
      <c r="B1392" s="123" t="s">
        <v>8118</v>
      </c>
      <c r="C1392" s="123" t="s">
        <v>8885</v>
      </c>
      <c r="D1392" s="123" t="s">
        <v>185</v>
      </c>
      <c r="E1392" s="123" t="s">
        <v>2524</v>
      </c>
      <c r="F1392" s="123" t="s">
        <v>2798</v>
      </c>
      <c r="G1392" s="123" t="s">
        <v>2524</v>
      </c>
      <c r="H1392" s="123" t="s">
        <v>2524</v>
      </c>
      <c r="I1392" s="123" t="s">
        <v>2524</v>
      </c>
      <c r="J1392" s="123" t="s">
        <v>8100</v>
      </c>
      <c r="K1392" s="123" t="s">
        <v>8118</v>
      </c>
      <c r="L1392" s="123" t="s">
        <v>2524</v>
      </c>
      <c r="M1392" s="124">
        <v>7345892</v>
      </c>
      <c r="N1392" s="123"/>
      <c r="O1392" s="123"/>
    </row>
    <row r="1393" spans="1:15" ht="16" x14ac:dyDescent="0.45">
      <c r="A1393" s="123" t="s">
        <v>8117</v>
      </c>
      <c r="B1393" s="123" t="s">
        <v>8117</v>
      </c>
      <c r="C1393" s="123" t="s">
        <v>8886</v>
      </c>
      <c r="D1393" s="123" t="s">
        <v>185</v>
      </c>
      <c r="E1393" s="123" t="s">
        <v>2524</v>
      </c>
      <c r="F1393" s="123" t="s">
        <v>2798</v>
      </c>
      <c r="G1393" s="123" t="s">
        <v>2524</v>
      </c>
      <c r="H1393" s="123" t="s">
        <v>2524</v>
      </c>
      <c r="I1393" s="123" t="s">
        <v>2524</v>
      </c>
      <c r="J1393" s="123" t="s">
        <v>8099</v>
      </c>
      <c r="K1393" s="123" t="s">
        <v>8117</v>
      </c>
      <c r="L1393" s="123" t="s">
        <v>2524</v>
      </c>
      <c r="M1393" s="124">
        <v>7345883</v>
      </c>
      <c r="N1393" s="123"/>
      <c r="O1393" s="123"/>
    </row>
    <row r="1394" spans="1:15" ht="16" x14ac:dyDescent="0.45">
      <c r="A1394" s="123" t="s">
        <v>8119</v>
      </c>
      <c r="B1394" s="123" t="s">
        <v>8119</v>
      </c>
      <c r="C1394" s="123" t="s">
        <v>8887</v>
      </c>
      <c r="D1394" s="123" t="s">
        <v>185</v>
      </c>
      <c r="E1394" s="123" t="s">
        <v>2524</v>
      </c>
      <c r="F1394" s="123" t="s">
        <v>2798</v>
      </c>
      <c r="G1394" s="123" t="s">
        <v>2524</v>
      </c>
      <c r="H1394" s="123" t="s">
        <v>2524</v>
      </c>
      <c r="I1394" s="123" t="s">
        <v>2524</v>
      </c>
      <c r="J1394" s="123" t="s">
        <v>8101</v>
      </c>
      <c r="K1394" s="123" t="s">
        <v>8119</v>
      </c>
      <c r="L1394" s="123" t="s">
        <v>2524</v>
      </c>
      <c r="M1394" s="124">
        <v>7345897</v>
      </c>
      <c r="N1394" s="123"/>
      <c r="O1394" s="123"/>
    </row>
    <row r="1395" spans="1:15" ht="16" x14ac:dyDescent="0.45">
      <c r="A1395" s="123" t="s">
        <v>8383</v>
      </c>
      <c r="B1395" s="123" t="s">
        <v>8383</v>
      </c>
      <c r="C1395" s="123" t="s">
        <v>8888</v>
      </c>
      <c r="D1395" s="123" t="s">
        <v>185</v>
      </c>
      <c r="E1395" s="123" t="s">
        <v>2524</v>
      </c>
      <c r="F1395" s="123" t="s">
        <v>2798</v>
      </c>
      <c r="G1395" s="123" t="s">
        <v>2524</v>
      </c>
      <c r="H1395" s="123" t="s">
        <v>2524</v>
      </c>
      <c r="I1395" s="123" t="s">
        <v>2524</v>
      </c>
      <c r="J1395" s="123" t="s">
        <v>8102</v>
      </c>
      <c r="K1395" s="123" t="s">
        <v>8383</v>
      </c>
      <c r="L1395" s="123" t="s">
        <v>2524</v>
      </c>
      <c r="M1395" s="124">
        <v>7347877</v>
      </c>
      <c r="N1395" s="123"/>
      <c r="O1395" s="123"/>
    </row>
    <row r="1396" spans="1:15" ht="16" x14ac:dyDescent="0.45">
      <c r="A1396" s="123" t="s">
        <v>8121</v>
      </c>
      <c r="B1396" s="123" t="s">
        <v>8121</v>
      </c>
      <c r="C1396" s="123" t="s">
        <v>8889</v>
      </c>
      <c r="D1396" s="123" t="s">
        <v>185</v>
      </c>
      <c r="E1396" s="123" t="s">
        <v>2524</v>
      </c>
      <c r="F1396" s="123" t="s">
        <v>2798</v>
      </c>
      <c r="G1396" s="123" t="s">
        <v>2524</v>
      </c>
      <c r="H1396" s="123" t="s">
        <v>2524</v>
      </c>
      <c r="I1396" s="123" t="s">
        <v>2524</v>
      </c>
      <c r="J1396" s="123" t="s">
        <v>8103</v>
      </c>
      <c r="K1396" s="123" t="s">
        <v>8121</v>
      </c>
      <c r="L1396" s="123" t="s">
        <v>2524</v>
      </c>
      <c r="M1396" s="124">
        <v>7347884</v>
      </c>
      <c r="N1396" s="123"/>
      <c r="O1396" s="123"/>
    </row>
    <row r="1397" spans="1:15" ht="16" x14ac:dyDescent="0.45">
      <c r="A1397" s="123" t="s">
        <v>8126</v>
      </c>
      <c r="B1397" s="123" t="s">
        <v>8126</v>
      </c>
      <c r="C1397" s="123" t="s">
        <v>8890</v>
      </c>
      <c r="D1397" s="123" t="s">
        <v>185</v>
      </c>
      <c r="E1397" s="123" t="s">
        <v>2524</v>
      </c>
      <c r="F1397" s="123" t="s">
        <v>2798</v>
      </c>
      <c r="G1397" s="123" t="s">
        <v>2524</v>
      </c>
      <c r="H1397" s="123" t="s">
        <v>2524</v>
      </c>
      <c r="I1397" s="123" t="s">
        <v>2524</v>
      </c>
      <c r="J1397" s="123" t="s">
        <v>8108</v>
      </c>
      <c r="K1397" s="123" t="s">
        <v>8126</v>
      </c>
      <c r="L1397" s="123" t="s">
        <v>2524</v>
      </c>
      <c r="M1397" s="124">
        <v>7347914</v>
      </c>
      <c r="N1397" s="123"/>
      <c r="O1397" s="123"/>
    </row>
    <row r="1398" spans="1:15" ht="16" x14ac:dyDescent="0.45">
      <c r="A1398" s="123" t="s">
        <v>8127</v>
      </c>
      <c r="B1398" s="123" t="s">
        <v>8127</v>
      </c>
      <c r="C1398" s="123" t="s">
        <v>8891</v>
      </c>
      <c r="D1398" s="123" t="s">
        <v>185</v>
      </c>
      <c r="E1398" s="123" t="s">
        <v>2524</v>
      </c>
      <c r="F1398" s="123" t="s">
        <v>2798</v>
      </c>
      <c r="G1398" s="123" t="s">
        <v>2524</v>
      </c>
      <c r="H1398" s="123" t="s">
        <v>2524</v>
      </c>
      <c r="I1398" s="123" t="s">
        <v>2524</v>
      </c>
      <c r="J1398" s="123" t="s">
        <v>8109</v>
      </c>
      <c r="K1398" s="123" t="s">
        <v>8127</v>
      </c>
      <c r="L1398" s="123" t="s">
        <v>2524</v>
      </c>
      <c r="M1398" s="124">
        <v>7347923</v>
      </c>
      <c r="N1398" s="123"/>
      <c r="O1398" s="123"/>
    </row>
    <row r="1399" spans="1:15" ht="16" x14ac:dyDescent="0.45">
      <c r="A1399" s="123" t="s">
        <v>8124</v>
      </c>
      <c r="B1399" s="123" t="s">
        <v>8124</v>
      </c>
      <c r="C1399" s="123" t="s">
        <v>8892</v>
      </c>
      <c r="D1399" s="123" t="s">
        <v>185</v>
      </c>
      <c r="E1399" s="123" t="s">
        <v>2524</v>
      </c>
      <c r="F1399" s="123" t="s">
        <v>2798</v>
      </c>
      <c r="G1399" s="123" t="s">
        <v>2524</v>
      </c>
      <c r="H1399" s="123" t="s">
        <v>2524</v>
      </c>
      <c r="I1399" s="123" t="s">
        <v>2524</v>
      </c>
      <c r="J1399" s="123" t="s">
        <v>8106</v>
      </c>
      <c r="K1399" s="123" t="s">
        <v>8124</v>
      </c>
      <c r="L1399" s="123" t="s">
        <v>2524</v>
      </c>
      <c r="M1399" s="124">
        <v>7347903</v>
      </c>
      <c r="N1399" s="123"/>
      <c r="O1399" s="123"/>
    </row>
    <row r="1400" spans="1:15" ht="16" x14ac:dyDescent="0.45">
      <c r="A1400" s="123" t="s">
        <v>8125</v>
      </c>
      <c r="B1400" s="123" t="s">
        <v>8125</v>
      </c>
      <c r="C1400" s="123" t="s">
        <v>8893</v>
      </c>
      <c r="D1400" s="123" t="s">
        <v>185</v>
      </c>
      <c r="E1400" s="123" t="s">
        <v>2524</v>
      </c>
      <c r="F1400" s="123" t="s">
        <v>2798</v>
      </c>
      <c r="G1400" s="123" t="s">
        <v>2524</v>
      </c>
      <c r="H1400" s="123" t="s">
        <v>2524</v>
      </c>
      <c r="I1400" s="123" t="s">
        <v>2524</v>
      </c>
      <c r="J1400" s="123" t="s">
        <v>8107</v>
      </c>
      <c r="K1400" s="123" t="s">
        <v>8125</v>
      </c>
      <c r="L1400" s="123" t="s">
        <v>2524</v>
      </c>
      <c r="M1400" s="124">
        <v>7347909</v>
      </c>
      <c r="N1400" s="123"/>
      <c r="O1400" s="123"/>
    </row>
    <row r="1401" spans="1:15" ht="16" x14ac:dyDescent="0.45">
      <c r="A1401" s="123" t="s">
        <v>8122</v>
      </c>
      <c r="B1401" s="123" t="s">
        <v>8122</v>
      </c>
      <c r="C1401" s="123" t="s">
        <v>8894</v>
      </c>
      <c r="D1401" s="123" t="s">
        <v>185</v>
      </c>
      <c r="E1401" s="123" t="s">
        <v>2524</v>
      </c>
      <c r="F1401" s="123" t="s">
        <v>2798</v>
      </c>
      <c r="G1401" s="123" t="s">
        <v>2524</v>
      </c>
      <c r="H1401" s="123" t="s">
        <v>2524</v>
      </c>
      <c r="I1401" s="123" t="s">
        <v>2524</v>
      </c>
      <c r="J1401" s="123" t="s">
        <v>8104</v>
      </c>
      <c r="K1401" s="123" t="s">
        <v>8122</v>
      </c>
      <c r="L1401" s="123" t="s">
        <v>2524</v>
      </c>
      <c r="M1401" s="124">
        <v>7347890</v>
      </c>
      <c r="N1401" s="123"/>
      <c r="O1401" s="123"/>
    </row>
    <row r="1402" spans="1:15" ht="16" x14ac:dyDescent="0.45">
      <c r="A1402" s="123" t="s">
        <v>8123</v>
      </c>
      <c r="B1402" s="123" t="s">
        <v>8123</v>
      </c>
      <c r="C1402" s="123" t="s">
        <v>8895</v>
      </c>
      <c r="D1402" s="123" t="s">
        <v>185</v>
      </c>
      <c r="E1402" s="123" t="s">
        <v>2524</v>
      </c>
      <c r="F1402" s="123" t="s">
        <v>2798</v>
      </c>
      <c r="G1402" s="123" t="s">
        <v>2524</v>
      </c>
      <c r="H1402" s="123" t="s">
        <v>2524</v>
      </c>
      <c r="I1402" s="123" t="s">
        <v>2524</v>
      </c>
      <c r="J1402" s="123" t="s">
        <v>8105</v>
      </c>
      <c r="K1402" s="123" t="s">
        <v>8123</v>
      </c>
      <c r="L1402" s="123" t="s">
        <v>2524</v>
      </c>
      <c r="M1402" s="124">
        <v>7347898</v>
      </c>
      <c r="N1402" s="123"/>
      <c r="O1402" s="123"/>
    </row>
    <row r="1403" spans="1:15" ht="16" x14ac:dyDescent="0.45">
      <c r="A1403" s="123" t="s">
        <v>8128</v>
      </c>
      <c r="B1403" s="123" t="s">
        <v>8128</v>
      </c>
      <c r="C1403" s="123" t="s">
        <v>8093</v>
      </c>
      <c r="D1403" s="123" t="s">
        <v>1357</v>
      </c>
      <c r="E1403" s="123" t="s">
        <v>2524</v>
      </c>
      <c r="F1403" s="123" t="s">
        <v>366</v>
      </c>
      <c r="G1403" s="123" t="s">
        <v>2524</v>
      </c>
      <c r="H1403" s="123" t="s">
        <v>2524</v>
      </c>
      <c r="I1403" s="123" t="s">
        <v>2524</v>
      </c>
      <c r="J1403" s="123" t="s">
        <v>8110</v>
      </c>
      <c r="K1403" s="123" t="s">
        <v>8128</v>
      </c>
      <c r="L1403" s="123" t="s">
        <v>2524</v>
      </c>
      <c r="M1403" s="124">
        <v>7347935</v>
      </c>
      <c r="N1403" s="123"/>
      <c r="O1403" s="123"/>
    </row>
    <row r="1404" spans="1:15" ht="16" x14ac:dyDescent="0.45">
      <c r="A1404" s="123" t="s">
        <v>8129</v>
      </c>
      <c r="B1404" s="123" t="s">
        <v>8129</v>
      </c>
      <c r="C1404" s="123" t="s">
        <v>8094</v>
      </c>
      <c r="D1404" s="123" t="s">
        <v>1357</v>
      </c>
      <c r="E1404" s="123" t="s">
        <v>2524</v>
      </c>
      <c r="F1404" s="123" t="s">
        <v>366</v>
      </c>
      <c r="G1404" s="123" t="s">
        <v>2524</v>
      </c>
      <c r="H1404" s="123" t="s">
        <v>2524</v>
      </c>
      <c r="I1404" s="123" t="s">
        <v>2524</v>
      </c>
      <c r="J1404" s="123" t="s">
        <v>8111</v>
      </c>
      <c r="K1404" s="123" t="s">
        <v>8129</v>
      </c>
      <c r="L1404" s="123" t="s">
        <v>2524</v>
      </c>
      <c r="M1404" s="124">
        <v>7347940</v>
      </c>
      <c r="N1404" s="123"/>
      <c r="O1404" s="123"/>
    </row>
    <row r="1405" spans="1:15" ht="16" x14ac:dyDescent="0.45">
      <c r="A1405" s="123" t="s">
        <v>4904</v>
      </c>
      <c r="B1405" s="123" t="s">
        <v>4904</v>
      </c>
      <c r="C1405" s="123" t="s">
        <v>6886</v>
      </c>
      <c r="D1405" s="123" t="s">
        <v>185</v>
      </c>
      <c r="E1405" s="123" t="s">
        <v>2524</v>
      </c>
      <c r="F1405" s="123" t="s">
        <v>366</v>
      </c>
      <c r="G1405" s="123" t="s">
        <v>2524</v>
      </c>
      <c r="H1405" s="123" t="s">
        <v>2524</v>
      </c>
      <c r="I1405" s="123" t="s">
        <v>2524</v>
      </c>
      <c r="J1405" s="123" t="s">
        <v>2524</v>
      </c>
      <c r="K1405" s="123" t="s">
        <v>6887</v>
      </c>
      <c r="L1405" s="123" t="s">
        <v>2524</v>
      </c>
      <c r="M1405" s="124">
        <v>10790</v>
      </c>
      <c r="N1405" s="123"/>
      <c r="O1405" s="123"/>
    </row>
    <row r="1406" spans="1:15" ht="16" x14ac:dyDescent="0.45">
      <c r="A1406" s="123" t="s">
        <v>4905</v>
      </c>
      <c r="B1406" s="123" t="s">
        <v>4905</v>
      </c>
      <c r="C1406" s="123" t="s">
        <v>6888</v>
      </c>
      <c r="D1406" s="123" t="s">
        <v>185</v>
      </c>
      <c r="E1406" s="123" t="s">
        <v>2524</v>
      </c>
      <c r="F1406" s="123" t="s">
        <v>366</v>
      </c>
      <c r="G1406" s="123" t="s">
        <v>2524</v>
      </c>
      <c r="H1406" s="123" t="s">
        <v>2524</v>
      </c>
      <c r="I1406" s="123" t="s">
        <v>2524</v>
      </c>
      <c r="J1406" s="123" t="s">
        <v>2524</v>
      </c>
      <c r="K1406" s="123" t="s">
        <v>6889</v>
      </c>
      <c r="L1406" s="123" t="s">
        <v>2524</v>
      </c>
      <c r="M1406" s="124">
        <v>10798</v>
      </c>
      <c r="N1406" s="123"/>
      <c r="O1406" s="123"/>
    </row>
    <row r="1407" spans="1:15" ht="16" x14ac:dyDescent="0.45">
      <c r="A1407" s="123" t="s">
        <v>49</v>
      </c>
      <c r="B1407" s="123" t="s">
        <v>91</v>
      </c>
      <c r="C1407" s="123" t="s">
        <v>4906</v>
      </c>
      <c r="D1407" s="123" t="s">
        <v>185</v>
      </c>
      <c r="E1407" s="123" t="s">
        <v>2524</v>
      </c>
      <c r="F1407" s="123" t="s">
        <v>366</v>
      </c>
      <c r="G1407" s="123" t="s">
        <v>102</v>
      </c>
      <c r="H1407" s="123" t="s">
        <v>2524</v>
      </c>
      <c r="I1407" s="123" t="s">
        <v>2524</v>
      </c>
      <c r="J1407" s="123" t="s">
        <v>2524</v>
      </c>
      <c r="K1407" s="123" t="s">
        <v>49</v>
      </c>
      <c r="L1407" s="123" t="s">
        <v>2524</v>
      </c>
      <c r="M1407" s="124">
        <v>194</v>
      </c>
      <c r="N1407" s="123"/>
      <c r="O1407" s="123"/>
    </row>
    <row r="1408" spans="1:15" ht="16" x14ac:dyDescent="0.45">
      <c r="A1408" s="123" t="s">
        <v>52</v>
      </c>
      <c r="B1408" s="123" t="s">
        <v>93</v>
      </c>
      <c r="C1408" s="123" t="s">
        <v>4907</v>
      </c>
      <c r="D1408" s="123" t="s">
        <v>185</v>
      </c>
      <c r="E1408" s="123" t="s">
        <v>2524</v>
      </c>
      <c r="F1408" s="123" t="s">
        <v>366</v>
      </c>
      <c r="G1408" s="123" t="s">
        <v>102</v>
      </c>
      <c r="H1408" s="123" t="s">
        <v>2524</v>
      </c>
      <c r="I1408" s="123" t="s">
        <v>2524</v>
      </c>
      <c r="J1408" s="123" t="s">
        <v>2524</v>
      </c>
      <c r="K1408" s="123" t="s">
        <v>52</v>
      </c>
      <c r="L1408" s="123" t="s">
        <v>2524</v>
      </c>
      <c r="M1408" s="124">
        <v>1512046</v>
      </c>
      <c r="N1408" s="123"/>
      <c r="O1408" s="123"/>
    </row>
    <row r="1409" spans="1:15" ht="16" x14ac:dyDescent="0.45">
      <c r="A1409" s="123" t="s">
        <v>266</v>
      </c>
      <c r="B1409" s="123" t="s">
        <v>6890</v>
      </c>
      <c r="C1409" s="123" t="s">
        <v>268</v>
      </c>
      <c r="D1409" s="123" t="s">
        <v>185</v>
      </c>
      <c r="E1409" s="123" t="s">
        <v>2524</v>
      </c>
      <c r="F1409" s="123" t="s">
        <v>366</v>
      </c>
      <c r="G1409" s="123" t="s">
        <v>2524</v>
      </c>
      <c r="H1409" s="123" t="s">
        <v>8851</v>
      </c>
      <c r="I1409" s="123" t="s">
        <v>8852</v>
      </c>
      <c r="J1409" s="123" t="s">
        <v>1855</v>
      </c>
      <c r="K1409" s="123" t="s">
        <v>266</v>
      </c>
      <c r="L1409" s="123" t="s">
        <v>2524</v>
      </c>
      <c r="M1409" s="124">
        <v>3099170</v>
      </c>
      <c r="N1409" s="123"/>
      <c r="O1409" s="123"/>
    </row>
    <row r="1410" spans="1:15" ht="16" x14ac:dyDescent="0.45">
      <c r="A1410" s="123" t="s">
        <v>267</v>
      </c>
      <c r="B1410" s="123" t="s">
        <v>6891</v>
      </c>
      <c r="C1410" s="123" t="s">
        <v>269</v>
      </c>
      <c r="D1410" s="123" t="s">
        <v>185</v>
      </c>
      <c r="E1410" s="123" t="s">
        <v>2524</v>
      </c>
      <c r="F1410" s="123" t="s">
        <v>366</v>
      </c>
      <c r="G1410" s="123" t="s">
        <v>2524</v>
      </c>
      <c r="H1410" s="123" t="s">
        <v>8851</v>
      </c>
      <c r="I1410" s="123" t="s">
        <v>8852</v>
      </c>
      <c r="J1410" s="123" t="s">
        <v>1856</v>
      </c>
      <c r="K1410" s="123" t="s">
        <v>267</v>
      </c>
      <c r="L1410" s="123" t="s">
        <v>2524</v>
      </c>
      <c r="M1410" s="124">
        <v>3099176</v>
      </c>
      <c r="N1410" s="123"/>
      <c r="O1410" s="123"/>
    </row>
    <row r="1411" spans="1:15" ht="16" x14ac:dyDescent="0.45">
      <c r="A1411" s="123" t="s">
        <v>258</v>
      </c>
      <c r="B1411" s="123" t="s">
        <v>6892</v>
      </c>
      <c r="C1411" s="123" t="s">
        <v>6893</v>
      </c>
      <c r="D1411" s="123" t="s">
        <v>185</v>
      </c>
      <c r="E1411" s="123" t="s">
        <v>2524</v>
      </c>
      <c r="F1411" s="123" t="s">
        <v>366</v>
      </c>
      <c r="G1411" s="123" t="s">
        <v>2524</v>
      </c>
      <c r="H1411" s="123" t="s">
        <v>8851</v>
      </c>
      <c r="I1411" s="123" t="s">
        <v>8852</v>
      </c>
      <c r="J1411" s="123" t="s">
        <v>1847</v>
      </c>
      <c r="K1411" s="123" t="s">
        <v>258</v>
      </c>
      <c r="L1411" s="123" t="s">
        <v>2524</v>
      </c>
      <c r="M1411" s="124">
        <v>3099085</v>
      </c>
      <c r="N1411" s="123"/>
      <c r="O1411" s="123"/>
    </row>
    <row r="1412" spans="1:15" ht="16" x14ac:dyDescent="0.45">
      <c r="A1412" s="123" t="s">
        <v>259</v>
      </c>
      <c r="B1412" s="123" t="s">
        <v>6894</v>
      </c>
      <c r="C1412" s="123" t="s">
        <v>6895</v>
      </c>
      <c r="D1412" s="123" t="s">
        <v>185</v>
      </c>
      <c r="E1412" s="123" t="s">
        <v>2524</v>
      </c>
      <c r="F1412" s="123" t="s">
        <v>366</v>
      </c>
      <c r="G1412" s="123" t="s">
        <v>2524</v>
      </c>
      <c r="H1412" s="123" t="s">
        <v>8851</v>
      </c>
      <c r="I1412" s="123" t="s">
        <v>8852</v>
      </c>
      <c r="J1412" s="123" t="s">
        <v>1848</v>
      </c>
      <c r="K1412" s="123" t="s">
        <v>259</v>
      </c>
      <c r="L1412" s="123" t="s">
        <v>2524</v>
      </c>
      <c r="M1412" s="124">
        <v>3099134</v>
      </c>
      <c r="N1412" s="123"/>
      <c r="O1412" s="123"/>
    </row>
    <row r="1413" spans="1:15" ht="16" x14ac:dyDescent="0.45">
      <c r="A1413" s="123" t="s">
        <v>50</v>
      </c>
      <c r="B1413" s="123" t="s">
        <v>94</v>
      </c>
      <c r="C1413" s="123" t="s">
        <v>4908</v>
      </c>
      <c r="D1413" s="123" t="s">
        <v>185</v>
      </c>
      <c r="E1413" s="123" t="s">
        <v>2524</v>
      </c>
      <c r="F1413" s="123" t="s">
        <v>366</v>
      </c>
      <c r="G1413" s="123" t="s">
        <v>102</v>
      </c>
      <c r="H1413" s="123" t="s">
        <v>2524</v>
      </c>
      <c r="I1413" s="123" t="s">
        <v>2524</v>
      </c>
      <c r="J1413" s="123" t="s">
        <v>2524</v>
      </c>
      <c r="K1413" s="123" t="s">
        <v>50</v>
      </c>
      <c r="L1413" s="123" t="s">
        <v>2524</v>
      </c>
      <c r="M1413" s="124">
        <v>1593</v>
      </c>
      <c r="N1413" s="123"/>
      <c r="O1413" s="123"/>
    </row>
    <row r="1414" spans="1:15" ht="16" x14ac:dyDescent="0.45">
      <c r="A1414" s="123" t="s">
        <v>260</v>
      </c>
      <c r="B1414" s="123" t="s">
        <v>6896</v>
      </c>
      <c r="C1414" s="123" t="s">
        <v>270</v>
      </c>
      <c r="D1414" s="123" t="s">
        <v>185</v>
      </c>
      <c r="E1414" s="123" t="s">
        <v>2524</v>
      </c>
      <c r="F1414" s="123" t="s">
        <v>366</v>
      </c>
      <c r="G1414" s="123" t="s">
        <v>2524</v>
      </c>
      <c r="H1414" s="123" t="s">
        <v>8851</v>
      </c>
      <c r="I1414" s="123" t="s">
        <v>8852</v>
      </c>
      <c r="J1414" s="123" t="s">
        <v>1849</v>
      </c>
      <c r="K1414" s="123" t="s">
        <v>260</v>
      </c>
      <c r="L1414" s="123" t="s">
        <v>2524</v>
      </c>
      <c r="M1414" s="124">
        <v>3099138</v>
      </c>
      <c r="N1414" s="123"/>
      <c r="O1414" s="123"/>
    </row>
    <row r="1415" spans="1:15" ht="16" x14ac:dyDescent="0.45">
      <c r="A1415" s="123" t="s">
        <v>261</v>
      </c>
      <c r="B1415" s="123" t="s">
        <v>6897</v>
      </c>
      <c r="C1415" s="123" t="s">
        <v>271</v>
      </c>
      <c r="D1415" s="123" t="s">
        <v>185</v>
      </c>
      <c r="E1415" s="123" t="s">
        <v>2524</v>
      </c>
      <c r="F1415" s="123" t="s">
        <v>366</v>
      </c>
      <c r="G1415" s="123" t="s">
        <v>2524</v>
      </c>
      <c r="H1415" s="123" t="s">
        <v>8851</v>
      </c>
      <c r="I1415" s="123" t="s">
        <v>8852</v>
      </c>
      <c r="J1415" s="123" t="s">
        <v>1850</v>
      </c>
      <c r="K1415" s="123" t="s">
        <v>261</v>
      </c>
      <c r="L1415" s="123" t="s">
        <v>2524</v>
      </c>
      <c r="M1415" s="124">
        <v>3099144</v>
      </c>
      <c r="N1415" s="123"/>
      <c r="O1415" s="123"/>
    </row>
    <row r="1416" spans="1:15" ht="16" x14ac:dyDescent="0.45">
      <c r="A1416" s="123" t="s">
        <v>51</v>
      </c>
      <c r="B1416" s="123" t="s">
        <v>92</v>
      </c>
      <c r="C1416" s="123" t="s">
        <v>4909</v>
      </c>
      <c r="D1416" s="123" t="s">
        <v>185</v>
      </c>
      <c r="E1416" s="123" t="s">
        <v>2524</v>
      </c>
      <c r="F1416" s="123" t="s">
        <v>366</v>
      </c>
      <c r="G1416" s="123" t="s">
        <v>102</v>
      </c>
      <c r="H1416" s="123" t="s">
        <v>2524</v>
      </c>
      <c r="I1416" s="123" t="s">
        <v>2524</v>
      </c>
      <c r="J1416" s="123" t="s">
        <v>2524</v>
      </c>
      <c r="K1416" s="123" t="s">
        <v>51</v>
      </c>
      <c r="L1416" s="123" t="s">
        <v>2524</v>
      </c>
      <c r="M1416" s="124">
        <v>1596</v>
      </c>
      <c r="N1416" s="123"/>
      <c r="O1416" s="123"/>
    </row>
    <row r="1417" spans="1:15" ht="16" x14ac:dyDescent="0.45">
      <c r="A1417" s="123" t="s">
        <v>262</v>
      </c>
      <c r="B1417" s="123" t="s">
        <v>6898</v>
      </c>
      <c r="C1417" s="123" t="s">
        <v>272</v>
      </c>
      <c r="D1417" s="123" t="s">
        <v>185</v>
      </c>
      <c r="E1417" s="123" t="s">
        <v>2524</v>
      </c>
      <c r="F1417" s="123" t="s">
        <v>366</v>
      </c>
      <c r="G1417" s="123" t="s">
        <v>2524</v>
      </c>
      <c r="H1417" s="123" t="s">
        <v>8851</v>
      </c>
      <c r="I1417" s="123" t="s">
        <v>8852</v>
      </c>
      <c r="J1417" s="123" t="s">
        <v>1851</v>
      </c>
      <c r="K1417" s="123" t="s">
        <v>262</v>
      </c>
      <c r="L1417" s="123" t="s">
        <v>2524</v>
      </c>
      <c r="M1417" s="124">
        <v>3099149</v>
      </c>
      <c r="N1417" s="123"/>
      <c r="O1417" s="123"/>
    </row>
    <row r="1418" spans="1:15" ht="16" x14ac:dyDescent="0.45">
      <c r="A1418" s="123" t="s">
        <v>263</v>
      </c>
      <c r="B1418" s="123" t="s">
        <v>6899</v>
      </c>
      <c r="C1418" s="123" t="s">
        <v>273</v>
      </c>
      <c r="D1418" s="123" t="s">
        <v>185</v>
      </c>
      <c r="E1418" s="123" t="s">
        <v>2524</v>
      </c>
      <c r="F1418" s="123" t="s">
        <v>366</v>
      </c>
      <c r="G1418" s="123" t="s">
        <v>2524</v>
      </c>
      <c r="H1418" s="123" t="s">
        <v>8851</v>
      </c>
      <c r="I1418" s="123" t="s">
        <v>8852</v>
      </c>
      <c r="J1418" s="123" t="s">
        <v>1852</v>
      </c>
      <c r="K1418" s="123" t="s">
        <v>263</v>
      </c>
      <c r="L1418" s="123" t="s">
        <v>2524</v>
      </c>
      <c r="M1418" s="124">
        <v>3099155</v>
      </c>
      <c r="N1418" s="123"/>
      <c r="O1418" s="123"/>
    </row>
    <row r="1419" spans="1:15" ht="16" x14ac:dyDescent="0.45">
      <c r="A1419" s="123" t="s">
        <v>264</v>
      </c>
      <c r="B1419" s="123" t="s">
        <v>6900</v>
      </c>
      <c r="C1419" s="123" t="s">
        <v>274</v>
      </c>
      <c r="D1419" s="123" t="s">
        <v>185</v>
      </c>
      <c r="E1419" s="123" t="s">
        <v>2524</v>
      </c>
      <c r="F1419" s="123" t="s">
        <v>366</v>
      </c>
      <c r="G1419" s="123" t="s">
        <v>2524</v>
      </c>
      <c r="H1419" s="123" t="s">
        <v>8851</v>
      </c>
      <c r="I1419" s="123" t="s">
        <v>8852</v>
      </c>
      <c r="J1419" s="123" t="s">
        <v>1853</v>
      </c>
      <c r="K1419" s="123" t="s">
        <v>264</v>
      </c>
      <c r="L1419" s="123" t="s">
        <v>2524</v>
      </c>
      <c r="M1419" s="124">
        <v>3099160</v>
      </c>
      <c r="N1419" s="123"/>
      <c r="O1419" s="123"/>
    </row>
    <row r="1420" spans="1:15" ht="16" x14ac:dyDescent="0.45">
      <c r="A1420" s="123" t="s">
        <v>265</v>
      </c>
      <c r="B1420" s="123" t="s">
        <v>6901</v>
      </c>
      <c r="C1420" s="123" t="s">
        <v>275</v>
      </c>
      <c r="D1420" s="123" t="s">
        <v>185</v>
      </c>
      <c r="E1420" s="123" t="s">
        <v>2524</v>
      </c>
      <c r="F1420" s="123" t="s">
        <v>366</v>
      </c>
      <c r="G1420" s="123" t="s">
        <v>2524</v>
      </c>
      <c r="H1420" s="123" t="s">
        <v>8851</v>
      </c>
      <c r="I1420" s="123" t="s">
        <v>8852</v>
      </c>
      <c r="J1420" s="123" t="s">
        <v>1854</v>
      </c>
      <c r="K1420" s="123" t="s">
        <v>265</v>
      </c>
      <c r="L1420" s="123" t="s">
        <v>2524</v>
      </c>
      <c r="M1420" s="124">
        <v>3099165</v>
      </c>
      <c r="N1420" s="123"/>
      <c r="O1420" s="123"/>
    </row>
    <row r="1421" spans="1:15" ht="16" x14ac:dyDescent="0.45">
      <c r="A1421" s="123" t="s">
        <v>4910</v>
      </c>
      <c r="B1421" s="123" t="s">
        <v>98</v>
      </c>
      <c r="C1421" s="123" t="s">
        <v>6902</v>
      </c>
      <c r="D1421" s="123" t="s">
        <v>1357</v>
      </c>
      <c r="E1421" s="123" t="s">
        <v>2524</v>
      </c>
      <c r="F1421" s="123" t="s">
        <v>366</v>
      </c>
      <c r="G1421" s="123" t="s">
        <v>102</v>
      </c>
      <c r="H1421" s="123" t="s">
        <v>2524</v>
      </c>
      <c r="I1421" s="123" t="s">
        <v>2524</v>
      </c>
      <c r="J1421" s="123" t="s">
        <v>2524</v>
      </c>
      <c r="K1421" s="123" t="s">
        <v>4910</v>
      </c>
      <c r="L1421" s="123" t="s">
        <v>2524</v>
      </c>
      <c r="M1421" s="124">
        <v>1599</v>
      </c>
      <c r="N1421" s="123"/>
      <c r="O1421" s="123"/>
    </row>
    <row r="1422" spans="1:15" ht="16" x14ac:dyDescent="0.45">
      <c r="A1422" s="123" t="s">
        <v>2211</v>
      </c>
      <c r="B1422" s="123" t="s">
        <v>6903</v>
      </c>
      <c r="C1422" s="123" t="s">
        <v>4911</v>
      </c>
      <c r="D1422" s="123" t="s">
        <v>185</v>
      </c>
      <c r="E1422" s="123" t="s">
        <v>2524</v>
      </c>
      <c r="F1422" s="123" t="s">
        <v>366</v>
      </c>
      <c r="G1422" s="123" t="s">
        <v>102</v>
      </c>
      <c r="H1422" s="123" t="s">
        <v>2524</v>
      </c>
      <c r="I1422" s="123" t="s">
        <v>2524</v>
      </c>
      <c r="J1422" s="123" t="s">
        <v>2524</v>
      </c>
      <c r="K1422" s="123" t="s">
        <v>2211</v>
      </c>
      <c r="L1422" s="123" t="s">
        <v>2524</v>
      </c>
      <c r="M1422" s="124">
        <v>24189</v>
      </c>
      <c r="N1422" s="123"/>
      <c r="O1422" s="123"/>
    </row>
    <row r="1423" spans="1:15" ht="16" x14ac:dyDescent="0.45">
      <c r="A1423" s="123" t="s">
        <v>202</v>
      </c>
      <c r="B1423" s="123" t="s">
        <v>6904</v>
      </c>
      <c r="C1423" s="123" t="s">
        <v>1550</v>
      </c>
      <c r="D1423" s="123" t="s">
        <v>185</v>
      </c>
      <c r="E1423" s="123" t="s">
        <v>2524</v>
      </c>
      <c r="F1423" s="123" t="s">
        <v>2798</v>
      </c>
      <c r="G1423" s="123" t="s">
        <v>2524</v>
      </c>
      <c r="H1423" s="123" t="s">
        <v>2524</v>
      </c>
      <c r="I1423" s="123" t="s">
        <v>2524</v>
      </c>
      <c r="J1423" s="123" t="s">
        <v>1956</v>
      </c>
      <c r="K1423" s="123" t="s">
        <v>202</v>
      </c>
      <c r="L1423" s="123" t="s">
        <v>2524</v>
      </c>
      <c r="M1423" s="124">
        <v>3099835</v>
      </c>
      <c r="N1423" s="123"/>
      <c r="O1423" s="123"/>
    </row>
    <row r="1424" spans="1:15" ht="16" x14ac:dyDescent="0.45">
      <c r="A1424" s="123" t="s">
        <v>1469</v>
      </c>
      <c r="B1424" s="123" t="s">
        <v>6905</v>
      </c>
      <c r="C1424" s="123" t="s">
        <v>1551</v>
      </c>
      <c r="D1424" s="123" t="s">
        <v>185</v>
      </c>
      <c r="E1424" s="123" t="s">
        <v>2524</v>
      </c>
      <c r="F1424" s="123" t="s">
        <v>2798</v>
      </c>
      <c r="G1424" s="123" t="s">
        <v>2524</v>
      </c>
      <c r="H1424" s="123" t="s">
        <v>2524</v>
      </c>
      <c r="I1424" s="123" t="s">
        <v>2524</v>
      </c>
      <c r="J1424" s="123" t="s">
        <v>1957</v>
      </c>
      <c r="K1424" s="123" t="s">
        <v>1469</v>
      </c>
      <c r="L1424" s="123" t="s">
        <v>2524</v>
      </c>
      <c r="M1424" s="124">
        <v>3225697</v>
      </c>
      <c r="N1424" s="123"/>
      <c r="O1424" s="123"/>
    </row>
    <row r="1425" spans="1:15" ht="16" x14ac:dyDescent="0.45">
      <c r="A1425" s="123" t="s">
        <v>88</v>
      </c>
      <c r="B1425" s="123" t="s">
        <v>6906</v>
      </c>
      <c r="C1425" s="123" t="s">
        <v>6907</v>
      </c>
      <c r="D1425" s="123" t="s">
        <v>1357</v>
      </c>
      <c r="E1425" s="123" t="s">
        <v>2524</v>
      </c>
      <c r="F1425" s="123" t="s">
        <v>366</v>
      </c>
      <c r="G1425" s="123" t="s">
        <v>2524</v>
      </c>
      <c r="H1425" s="123" t="s">
        <v>2524</v>
      </c>
      <c r="I1425" s="123" t="s">
        <v>2524</v>
      </c>
      <c r="J1425" s="123" t="s">
        <v>2060</v>
      </c>
      <c r="K1425" s="123" t="s">
        <v>88</v>
      </c>
      <c r="L1425" s="123" t="s">
        <v>2524</v>
      </c>
      <c r="M1425" s="124">
        <v>2369531</v>
      </c>
      <c r="N1425" s="123"/>
      <c r="O1425" s="123"/>
    </row>
    <row r="1426" spans="1:15" ht="16" x14ac:dyDescent="0.45">
      <c r="A1426" s="123" t="s">
        <v>89</v>
      </c>
      <c r="B1426" s="123" t="s">
        <v>6908</v>
      </c>
      <c r="C1426" s="123" t="s">
        <v>6909</v>
      </c>
      <c r="D1426" s="123" t="s">
        <v>1357</v>
      </c>
      <c r="E1426" s="123" t="s">
        <v>2524</v>
      </c>
      <c r="F1426" s="123" t="s">
        <v>366</v>
      </c>
      <c r="G1426" s="123" t="s">
        <v>2524</v>
      </c>
      <c r="H1426" s="123" t="s">
        <v>2524</v>
      </c>
      <c r="I1426" s="123" t="s">
        <v>2524</v>
      </c>
      <c r="J1426" s="123" t="s">
        <v>2524</v>
      </c>
      <c r="K1426" s="123" t="s">
        <v>89</v>
      </c>
      <c r="L1426" s="123" t="s">
        <v>2524</v>
      </c>
      <c r="M1426" s="124">
        <v>2369537</v>
      </c>
      <c r="N1426" s="123"/>
      <c r="O1426" s="123"/>
    </row>
    <row r="1427" spans="1:15" ht="16" x14ac:dyDescent="0.45">
      <c r="A1427" s="123" t="s">
        <v>90</v>
      </c>
      <c r="B1427" s="123" t="s">
        <v>1232</v>
      </c>
      <c r="C1427" s="123" t="s">
        <v>6910</v>
      </c>
      <c r="D1427" s="123" t="s">
        <v>185</v>
      </c>
      <c r="E1427" s="123" t="s">
        <v>2524</v>
      </c>
      <c r="F1427" s="123" t="s">
        <v>2798</v>
      </c>
      <c r="G1427" s="123" t="s">
        <v>2524</v>
      </c>
      <c r="H1427" s="123" t="s">
        <v>2524</v>
      </c>
      <c r="I1427" s="123" t="s">
        <v>2524</v>
      </c>
      <c r="J1427" s="123" t="s">
        <v>2524</v>
      </c>
      <c r="K1427" s="123" t="s">
        <v>90</v>
      </c>
      <c r="L1427" s="123" t="s">
        <v>2524</v>
      </c>
      <c r="M1427" s="124">
        <v>2369568</v>
      </c>
      <c r="N1427" s="123"/>
      <c r="O1427" s="123"/>
    </row>
    <row r="1428" spans="1:15" ht="16" x14ac:dyDescent="0.45">
      <c r="A1428" s="123" t="s">
        <v>368</v>
      </c>
      <c r="B1428" s="123" t="s">
        <v>6911</v>
      </c>
      <c r="C1428" s="123" t="s">
        <v>369</v>
      </c>
      <c r="D1428" s="123" t="s">
        <v>1357</v>
      </c>
      <c r="E1428" s="123" t="s">
        <v>2524</v>
      </c>
      <c r="F1428" s="123" t="s">
        <v>366</v>
      </c>
      <c r="G1428" s="123" t="s">
        <v>2524</v>
      </c>
      <c r="H1428" s="123" t="s">
        <v>2524</v>
      </c>
      <c r="I1428" s="123" t="s">
        <v>2524</v>
      </c>
      <c r="J1428" s="123" t="s">
        <v>1814</v>
      </c>
      <c r="K1428" s="123" t="s">
        <v>368</v>
      </c>
      <c r="L1428" s="123" t="s">
        <v>2524</v>
      </c>
      <c r="M1428" s="124">
        <v>2993293</v>
      </c>
      <c r="N1428" s="123"/>
      <c r="O1428" s="123"/>
    </row>
    <row r="1429" spans="1:15" ht="16" x14ac:dyDescent="0.45">
      <c r="A1429" s="123" t="s">
        <v>62</v>
      </c>
      <c r="B1429" s="123" t="s">
        <v>6912</v>
      </c>
      <c r="C1429" s="123" t="s">
        <v>169</v>
      </c>
      <c r="D1429" s="123" t="s">
        <v>1357</v>
      </c>
      <c r="E1429" s="123" t="s">
        <v>2524</v>
      </c>
      <c r="F1429" s="123" t="s">
        <v>366</v>
      </c>
      <c r="G1429" s="123" t="s">
        <v>2524</v>
      </c>
      <c r="H1429" s="123" t="s">
        <v>2524</v>
      </c>
      <c r="I1429" s="123" t="s">
        <v>2524</v>
      </c>
      <c r="J1429" s="123" t="s">
        <v>1816</v>
      </c>
      <c r="K1429" s="123" t="s">
        <v>62</v>
      </c>
      <c r="L1429" s="123" t="s">
        <v>2524</v>
      </c>
      <c r="M1429" s="124">
        <v>2369573</v>
      </c>
      <c r="N1429" s="123"/>
      <c r="O1429" s="123"/>
    </row>
    <row r="1430" spans="1:15" ht="16" x14ac:dyDescent="0.45">
      <c r="A1430" s="123" t="s">
        <v>4912</v>
      </c>
      <c r="B1430" s="123" t="s">
        <v>6913</v>
      </c>
      <c r="C1430" s="123" t="s">
        <v>6914</v>
      </c>
      <c r="D1430" s="123" t="s">
        <v>185</v>
      </c>
      <c r="E1430" s="123" t="s">
        <v>2524</v>
      </c>
      <c r="F1430" s="123" t="s">
        <v>366</v>
      </c>
      <c r="G1430" s="123" t="s">
        <v>2524</v>
      </c>
      <c r="H1430" s="123" t="s">
        <v>2524</v>
      </c>
      <c r="I1430" s="123" t="s">
        <v>2524</v>
      </c>
      <c r="J1430" s="123" t="s">
        <v>2524</v>
      </c>
      <c r="K1430" s="123" t="s">
        <v>4912</v>
      </c>
      <c r="L1430" s="123" t="s">
        <v>2524</v>
      </c>
      <c r="M1430" s="124">
        <v>2369584</v>
      </c>
      <c r="N1430" s="123"/>
      <c r="O1430" s="123"/>
    </row>
    <row r="1431" spans="1:15" ht="16" x14ac:dyDescent="0.45">
      <c r="A1431" s="123" t="s">
        <v>3130</v>
      </c>
      <c r="B1431" s="123" t="s">
        <v>3131</v>
      </c>
      <c r="C1431" s="123" t="s">
        <v>6915</v>
      </c>
      <c r="D1431" s="123" t="s">
        <v>185</v>
      </c>
      <c r="E1431" s="123" t="s">
        <v>2524</v>
      </c>
      <c r="F1431" s="123" t="s">
        <v>2798</v>
      </c>
      <c r="G1431" s="123" t="s">
        <v>5449</v>
      </c>
      <c r="H1431" s="123" t="s">
        <v>2524</v>
      </c>
      <c r="I1431" s="123" t="s">
        <v>2524</v>
      </c>
      <c r="J1431" s="123" t="s">
        <v>3132</v>
      </c>
      <c r="K1431" s="123" t="s">
        <v>3130</v>
      </c>
      <c r="L1431" s="123" t="s">
        <v>2524</v>
      </c>
      <c r="M1431" s="124">
        <v>886870</v>
      </c>
      <c r="N1431" s="123"/>
      <c r="O1431" s="123"/>
    </row>
    <row r="1432" spans="1:15" ht="16" x14ac:dyDescent="0.45">
      <c r="A1432" s="123" t="s">
        <v>2137</v>
      </c>
      <c r="B1432" s="123" t="s">
        <v>2137</v>
      </c>
      <c r="C1432" s="123" t="s">
        <v>6916</v>
      </c>
      <c r="D1432" s="123" t="s">
        <v>185</v>
      </c>
      <c r="E1432" s="123" t="s">
        <v>2524</v>
      </c>
      <c r="F1432" s="123" t="s">
        <v>2798</v>
      </c>
      <c r="G1432" s="123" t="s">
        <v>5449</v>
      </c>
      <c r="H1432" s="123" t="s">
        <v>8851</v>
      </c>
      <c r="I1432" s="123" t="s">
        <v>2524</v>
      </c>
      <c r="J1432" s="123" t="s">
        <v>3044</v>
      </c>
      <c r="K1432" s="123" t="s">
        <v>2137</v>
      </c>
      <c r="L1432" s="123" t="s">
        <v>2524</v>
      </c>
      <c r="M1432" s="124">
        <v>142752</v>
      </c>
      <c r="N1432" s="123"/>
      <c r="O1432" s="123"/>
    </row>
    <row r="1433" spans="1:15" ht="16" x14ac:dyDescent="0.45">
      <c r="A1433" s="123" t="s">
        <v>3320</v>
      </c>
      <c r="B1433" s="123" t="s">
        <v>6917</v>
      </c>
      <c r="C1433" s="123" t="s">
        <v>3321</v>
      </c>
      <c r="D1433" s="123" t="s">
        <v>185</v>
      </c>
      <c r="E1433" s="123" t="s">
        <v>2524</v>
      </c>
      <c r="F1433" s="123" t="s">
        <v>2798</v>
      </c>
      <c r="G1433" s="123" t="s">
        <v>2524</v>
      </c>
      <c r="H1433" s="123" t="s">
        <v>2524</v>
      </c>
      <c r="I1433" s="123" t="s">
        <v>2524</v>
      </c>
      <c r="J1433" s="123" t="s">
        <v>3322</v>
      </c>
      <c r="K1433" s="123" t="s">
        <v>3320</v>
      </c>
      <c r="L1433" s="123" t="s">
        <v>2524</v>
      </c>
      <c r="M1433" s="124">
        <v>4289</v>
      </c>
      <c r="N1433" s="123"/>
      <c r="O1433" s="123"/>
    </row>
    <row r="1434" spans="1:15" ht="16" x14ac:dyDescent="0.45">
      <c r="A1434" s="123" t="s">
        <v>4914</v>
      </c>
      <c r="B1434" s="123" t="s">
        <v>6917</v>
      </c>
      <c r="C1434" s="123" t="s">
        <v>3321</v>
      </c>
      <c r="D1434" s="123" t="s">
        <v>185</v>
      </c>
      <c r="E1434" s="123" t="s">
        <v>2524</v>
      </c>
      <c r="F1434" s="123" t="s">
        <v>366</v>
      </c>
      <c r="G1434" s="123" t="s">
        <v>2524</v>
      </c>
      <c r="H1434" s="123" t="s">
        <v>2524</v>
      </c>
      <c r="I1434" s="123" t="s">
        <v>2524</v>
      </c>
      <c r="J1434" s="123" t="s">
        <v>2524</v>
      </c>
      <c r="K1434" s="123" t="s">
        <v>4914</v>
      </c>
      <c r="L1434" s="123" t="s">
        <v>2524</v>
      </c>
      <c r="M1434" s="124">
        <v>4334</v>
      </c>
      <c r="N1434" s="123"/>
      <c r="O1434" s="123"/>
    </row>
    <row r="1435" spans="1:15" ht="16" x14ac:dyDescent="0.45">
      <c r="A1435" s="123" t="s">
        <v>4915</v>
      </c>
      <c r="B1435" s="123" t="s">
        <v>6917</v>
      </c>
      <c r="C1435" s="123" t="s">
        <v>3321</v>
      </c>
      <c r="D1435" s="123" t="s">
        <v>185</v>
      </c>
      <c r="E1435" s="123" t="s">
        <v>2524</v>
      </c>
      <c r="F1435" s="123" t="s">
        <v>366</v>
      </c>
      <c r="G1435" s="123" t="s">
        <v>5936</v>
      </c>
      <c r="H1435" s="123" t="s">
        <v>2524</v>
      </c>
      <c r="I1435" s="123" t="s">
        <v>2524</v>
      </c>
      <c r="J1435" s="123" t="s">
        <v>2524</v>
      </c>
      <c r="K1435" s="123" t="s">
        <v>4915</v>
      </c>
      <c r="L1435" s="123" t="s">
        <v>2524</v>
      </c>
      <c r="M1435" s="124">
        <v>7500</v>
      </c>
      <c r="N1435" s="123"/>
      <c r="O1435" s="123"/>
    </row>
    <row r="1436" spans="1:15" ht="16" x14ac:dyDescent="0.45">
      <c r="A1436" s="123" t="s">
        <v>4916</v>
      </c>
      <c r="B1436" s="123" t="s">
        <v>6917</v>
      </c>
      <c r="C1436" s="123" t="s">
        <v>3321</v>
      </c>
      <c r="D1436" s="123" t="s">
        <v>185</v>
      </c>
      <c r="E1436" s="123" t="s">
        <v>2524</v>
      </c>
      <c r="F1436" s="123" t="s">
        <v>366</v>
      </c>
      <c r="G1436" s="123" t="s">
        <v>2524</v>
      </c>
      <c r="H1436" s="123" t="s">
        <v>2524</v>
      </c>
      <c r="I1436" s="123" t="s">
        <v>2524</v>
      </c>
      <c r="J1436" s="123" t="s">
        <v>2524</v>
      </c>
      <c r="K1436" s="123" t="s">
        <v>4916</v>
      </c>
      <c r="L1436" s="123" t="s">
        <v>2524</v>
      </c>
      <c r="M1436" s="124">
        <v>4541</v>
      </c>
      <c r="N1436" s="123"/>
      <c r="O1436" s="123"/>
    </row>
    <row r="1437" spans="1:15" ht="16" x14ac:dyDescent="0.45">
      <c r="A1437" s="123" t="s">
        <v>4917</v>
      </c>
      <c r="B1437" s="123" t="s">
        <v>6917</v>
      </c>
      <c r="C1437" s="123" t="s">
        <v>3321</v>
      </c>
      <c r="D1437" s="123" t="s">
        <v>185</v>
      </c>
      <c r="E1437" s="123" t="s">
        <v>2524</v>
      </c>
      <c r="F1437" s="123" t="s">
        <v>366</v>
      </c>
      <c r="G1437" s="123" t="s">
        <v>2524</v>
      </c>
      <c r="H1437" s="123" t="s">
        <v>2524</v>
      </c>
      <c r="I1437" s="123" t="s">
        <v>2524</v>
      </c>
      <c r="J1437" s="123" t="s">
        <v>2524</v>
      </c>
      <c r="K1437" s="123" t="s">
        <v>4917</v>
      </c>
      <c r="L1437" s="123" t="s">
        <v>2524</v>
      </c>
      <c r="M1437" s="124">
        <v>4544</v>
      </c>
      <c r="N1437" s="123"/>
      <c r="O1437" s="123"/>
    </row>
    <row r="1438" spans="1:15" ht="16" x14ac:dyDescent="0.45">
      <c r="A1438" s="123" t="s">
        <v>4918</v>
      </c>
      <c r="B1438" s="123" t="s">
        <v>6917</v>
      </c>
      <c r="C1438" s="123" t="s">
        <v>3321</v>
      </c>
      <c r="D1438" s="123" t="s">
        <v>185</v>
      </c>
      <c r="E1438" s="123" t="s">
        <v>2524</v>
      </c>
      <c r="F1438" s="123" t="s">
        <v>366</v>
      </c>
      <c r="G1438" s="123" t="s">
        <v>2524</v>
      </c>
      <c r="H1438" s="123" t="s">
        <v>2524</v>
      </c>
      <c r="I1438" s="123" t="s">
        <v>2524</v>
      </c>
      <c r="J1438" s="123" t="s">
        <v>2524</v>
      </c>
      <c r="K1438" s="123" t="s">
        <v>4918</v>
      </c>
      <c r="L1438" s="123" t="s">
        <v>2524</v>
      </c>
      <c r="M1438" s="124">
        <v>4547</v>
      </c>
      <c r="N1438" s="123"/>
      <c r="O1438" s="123"/>
    </row>
    <row r="1439" spans="1:15" ht="16" x14ac:dyDescent="0.45">
      <c r="A1439" s="123" t="s">
        <v>4919</v>
      </c>
      <c r="B1439" s="123" t="s">
        <v>6917</v>
      </c>
      <c r="C1439" s="123" t="s">
        <v>3321</v>
      </c>
      <c r="D1439" s="123" t="s">
        <v>185</v>
      </c>
      <c r="E1439" s="123" t="s">
        <v>2524</v>
      </c>
      <c r="F1439" s="123" t="s">
        <v>366</v>
      </c>
      <c r="G1439" s="123" t="s">
        <v>2524</v>
      </c>
      <c r="H1439" s="123" t="s">
        <v>2524</v>
      </c>
      <c r="I1439" s="123" t="s">
        <v>2524</v>
      </c>
      <c r="J1439" s="123" t="s">
        <v>2524</v>
      </c>
      <c r="K1439" s="123" t="s">
        <v>4919</v>
      </c>
      <c r="L1439" s="123" t="s">
        <v>2524</v>
      </c>
      <c r="M1439" s="124">
        <v>4550</v>
      </c>
      <c r="N1439" s="123"/>
      <c r="O1439" s="123"/>
    </row>
    <row r="1440" spans="1:15" ht="16" x14ac:dyDescent="0.45">
      <c r="A1440" s="123" t="s">
        <v>4920</v>
      </c>
      <c r="B1440" s="123" t="s">
        <v>6917</v>
      </c>
      <c r="C1440" s="123" t="s">
        <v>3321</v>
      </c>
      <c r="D1440" s="123" t="s">
        <v>185</v>
      </c>
      <c r="E1440" s="123" t="s">
        <v>2524</v>
      </c>
      <c r="F1440" s="123" t="s">
        <v>366</v>
      </c>
      <c r="G1440" s="123" t="s">
        <v>2524</v>
      </c>
      <c r="H1440" s="123" t="s">
        <v>2524</v>
      </c>
      <c r="I1440" s="123" t="s">
        <v>2524</v>
      </c>
      <c r="J1440" s="123" t="s">
        <v>2524</v>
      </c>
      <c r="K1440" s="123" t="s">
        <v>4920</v>
      </c>
      <c r="L1440" s="123" t="s">
        <v>2524</v>
      </c>
      <c r="M1440" s="124">
        <v>4553</v>
      </c>
      <c r="N1440" s="123"/>
      <c r="O1440" s="123"/>
    </row>
    <row r="1441" spans="1:15" ht="16" x14ac:dyDescent="0.45">
      <c r="A1441" s="123" t="s">
        <v>4921</v>
      </c>
      <c r="B1441" s="123" t="s">
        <v>6917</v>
      </c>
      <c r="C1441" s="123" t="s">
        <v>3321</v>
      </c>
      <c r="D1441" s="123" t="s">
        <v>185</v>
      </c>
      <c r="E1441" s="123" t="s">
        <v>2524</v>
      </c>
      <c r="F1441" s="123" t="s">
        <v>366</v>
      </c>
      <c r="G1441" s="123" t="s">
        <v>2524</v>
      </c>
      <c r="H1441" s="123" t="s">
        <v>2524</v>
      </c>
      <c r="I1441" s="123" t="s">
        <v>2524</v>
      </c>
      <c r="J1441" s="123" t="s">
        <v>2524</v>
      </c>
      <c r="K1441" s="123" t="s">
        <v>4921</v>
      </c>
      <c r="L1441" s="123" t="s">
        <v>2524</v>
      </c>
      <c r="M1441" s="124">
        <v>4556</v>
      </c>
      <c r="N1441" s="123"/>
      <c r="O1441" s="123"/>
    </row>
    <row r="1442" spans="1:15" ht="16" x14ac:dyDescent="0.45">
      <c r="A1442" s="123" t="s">
        <v>4922</v>
      </c>
      <c r="B1442" s="123" t="s">
        <v>6917</v>
      </c>
      <c r="C1442" s="123" t="s">
        <v>3321</v>
      </c>
      <c r="D1442" s="123" t="s">
        <v>185</v>
      </c>
      <c r="E1442" s="123" t="s">
        <v>2524</v>
      </c>
      <c r="F1442" s="123" t="s">
        <v>366</v>
      </c>
      <c r="G1442" s="123" t="s">
        <v>2524</v>
      </c>
      <c r="H1442" s="123" t="s">
        <v>2524</v>
      </c>
      <c r="I1442" s="123" t="s">
        <v>2524</v>
      </c>
      <c r="J1442" s="123" t="s">
        <v>2524</v>
      </c>
      <c r="K1442" s="123" t="s">
        <v>4922</v>
      </c>
      <c r="L1442" s="123" t="s">
        <v>2524</v>
      </c>
      <c r="M1442" s="124">
        <v>4559</v>
      </c>
      <c r="N1442" s="123"/>
      <c r="O1442" s="123"/>
    </row>
    <row r="1443" spans="1:15" ht="16" x14ac:dyDescent="0.45">
      <c r="A1443" s="123" t="s">
        <v>4923</v>
      </c>
      <c r="B1443" s="123" t="s">
        <v>6917</v>
      </c>
      <c r="C1443" s="123" t="s">
        <v>3321</v>
      </c>
      <c r="D1443" s="123" t="s">
        <v>185</v>
      </c>
      <c r="E1443" s="123" t="s">
        <v>2524</v>
      </c>
      <c r="F1443" s="123" t="s">
        <v>366</v>
      </c>
      <c r="G1443" s="123" t="s">
        <v>2524</v>
      </c>
      <c r="H1443" s="123" t="s">
        <v>2524</v>
      </c>
      <c r="I1443" s="123" t="s">
        <v>2524</v>
      </c>
      <c r="J1443" s="123" t="s">
        <v>2524</v>
      </c>
      <c r="K1443" s="123" t="s">
        <v>4923</v>
      </c>
      <c r="L1443" s="123" t="s">
        <v>2524</v>
      </c>
      <c r="M1443" s="124">
        <v>4562</v>
      </c>
      <c r="N1443" s="123"/>
      <c r="O1443" s="123"/>
    </row>
    <row r="1444" spans="1:15" ht="16" x14ac:dyDescent="0.45">
      <c r="A1444" s="123" t="s">
        <v>3337</v>
      </c>
      <c r="B1444" s="123" t="s">
        <v>6917</v>
      </c>
      <c r="C1444" s="123" t="s">
        <v>3321</v>
      </c>
      <c r="D1444" s="123" t="s">
        <v>185</v>
      </c>
      <c r="E1444" s="123" t="s">
        <v>2524</v>
      </c>
      <c r="F1444" s="123" t="s">
        <v>2798</v>
      </c>
      <c r="G1444" s="123" t="s">
        <v>2524</v>
      </c>
      <c r="H1444" s="123" t="s">
        <v>2524</v>
      </c>
      <c r="I1444" s="123" t="s">
        <v>2524</v>
      </c>
      <c r="J1444" s="123" t="s">
        <v>3338</v>
      </c>
      <c r="K1444" s="123" t="s">
        <v>3337</v>
      </c>
      <c r="L1444" s="123" t="s">
        <v>2524</v>
      </c>
      <c r="M1444" s="124">
        <v>4310</v>
      </c>
      <c r="N1444" s="123"/>
      <c r="O1444" s="123"/>
    </row>
    <row r="1445" spans="1:15" ht="16" x14ac:dyDescent="0.45">
      <c r="A1445" s="123" t="s">
        <v>4924</v>
      </c>
      <c r="B1445" s="123" t="s">
        <v>6917</v>
      </c>
      <c r="C1445" s="123" t="s">
        <v>3321</v>
      </c>
      <c r="D1445" s="123" t="s">
        <v>185</v>
      </c>
      <c r="E1445" s="123" t="s">
        <v>2524</v>
      </c>
      <c r="F1445" s="123" t="s">
        <v>366</v>
      </c>
      <c r="G1445" s="123" t="s">
        <v>2524</v>
      </c>
      <c r="H1445" s="123" t="s">
        <v>2524</v>
      </c>
      <c r="I1445" s="123" t="s">
        <v>2524</v>
      </c>
      <c r="J1445" s="123" t="s">
        <v>2524</v>
      </c>
      <c r="K1445" s="123" t="s">
        <v>4924</v>
      </c>
      <c r="L1445" s="123" t="s">
        <v>2524</v>
      </c>
      <c r="M1445" s="124">
        <v>4565</v>
      </c>
      <c r="N1445" s="123"/>
      <c r="O1445" s="123"/>
    </row>
    <row r="1446" spans="1:15" ht="16" x14ac:dyDescent="0.45">
      <c r="A1446" s="123" t="s">
        <v>4925</v>
      </c>
      <c r="B1446" s="123" t="s">
        <v>6917</v>
      </c>
      <c r="C1446" s="123" t="s">
        <v>3321</v>
      </c>
      <c r="D1446" s="123" t="s">
        <v>185</v>
      </c>
      <c r="E1446" s="123" t="s">
        <v>2524</v>
      </c>
      <c r="F1446" s="123" t="s">
        <v>366</v>
      </c>
      <c r="G1446" s="123" t="s">
        <v>2524</v>
      </c>
      <c r="H1446" s="123" t="s">
        <v>2524</v>
      </c>
      <c r="I1446" s="123" t="s">
        <v>2524</v>
      </c>
      <c r="J1446" s="123" t="s">
        <v>2524</v>
      </c>
      <c r="K1446" s="123" t="s">
        <v>4925</v>
      </c>
      <c r="L1446" s="123" t="s">
        <v>2524</v>
      </c>
      <c r="M1446" s="124">
        <v>4568</v>
      </c>
      <c r="N1446" s="123"/>
      <c r="O1446" s="123"/>
    </row>
    <row r="1447" spans="1:15" ht="16" x14ac:dyDescent="0.45">
      <c r="A1447" s="123" t="s">
        <v>4926</v>
      </c>
      <c r="B1447" s="123" t="s">
        <v>6917</v>
      </c>
      <c r="C1447" s="123" t="s">
        <v>3321</v>
      </c>
      <c r="D1447" s="123" t="s">
        <v>185</v>
      </c>
      <c r="E1447" s="123" t="s">
        <v>2524</v>
      </c>
      <c r="F1447" s="123" t="s">
        <v>366</v>
      </c>
      <c r="G1447" s="123" t="s">
        <v>2524</v>
      </c>
      <c r="H1447" s="123" t="s">
        <v>2524</v>
      </c>
      <c r="I1447" s="123" t="s">
        <v>2524</v>
      </c>
      <c r="J1447" s="123" t="s">
        <v>2524</v>
      </c>
      <c r="K1447" s="123" t="s">
        <v>4926</v>
      </c>
      <c r="L1447" s="123" t="s">
        <v>2524</v>
      </c>
      <c r="M1447" s="124">
        <v>4571</v>
      </c>
      <c r="N1447" s="123"/>
      <c r="O1447" s="123"/>
    </row>
    <row r="1448" spans="1:15" ht="16" x14ac:dyDescent="0.45">
      <c r="A1448" s="123" t="s">
        <v>4927</v>
      </c>
      <c r="B1448" s="123" t="s">
        <v>6917</v>
      </c>
      <c r="C1448" s="123" t="s">
        <v>3321</v>
      </c>
      <c r="D1448" s="123" t="s">
        <v>185</v>
      </c>
      <c r="E1448" s="123" t="s">
        <v>2524</v>
      </c>
      <c r="F1448" s="123" t="s">
        <v>366</v>
      </c>
      <c r="G1448" s="123" t="s">
        <v>2524</v>
      </c>
      <c r="H1448" s="123" t="s">
        <v>2524</v>
      </c>
      <c r="I1448" s="123" t="s">
        <v>2524</v>
      </c>
      <c r="J1448" s="123" t="s">
        <v>2524</v>
      </c>
      <c r="K1448" s="123" t="s">
        <v>4927</v>
      </c>
      <c r="L1448" s="123" t="s">
        <v>2524</v>
      </c>
      <c r="M1448" s="124">
        <v>4574</v>
      </c>
      <c r="N1448" s="123"/>
      <c r="O1448" s="123"/>
    </row>
    <row r="1449" spans="1:15" ht="16" x14ac:dyDescent="0.45">
      <c r="A1449" s="123" t="s">
        <v>4928</v>
      </c>
      <c r="B1449" s="123" t="s">
        <v>6917</v>
      </c>
      <c r="C1449" s="123" t="s">
        <v>3321</v>
      </c>
      <c r="D1449" s="123" t="s">
        <v>185</v>
      </c>
      <c r="E1449" s="123" t="s">
        <v>2524</v>
      </c>
      <c r="F1449" s="123" t="s">
        <v>366</v>
      </c>
      <c r="G1449" s="123" t="s">
        <v>2524</v>
      </c>
      <c r="H1449" s="123" t="s">
        <v>2524</v>
      </c>
      <c r="I1449" s="123" t="s">
        <v>2524</v>
      </c>
      <c r="J1449" s="123" t="s">
        <v>2524</v>
      </c>
      <c r="K1449" s="123" t="s">
        <v>4928</v>
      </c>
      <c r="L1449" s="123" t="s">
        <v>2524</v>
      </c>
      <c r="M1449" s="124">
        <v>4577</v>
      </c>
      <c r="N1449" s="123"/>
      <c r="O1449" s="123"/>
    </row>
    <row r="1450" spans="1:15" ht="16" x14ac:dyDescent="0.45">
      <c r="A1450" s="123" t="s">
        <v>4929</v>
      </c>
      <c r="B1450" s="123" t="s">
        <v>6917</v>
      </c>
      <c r="C1450" s="123" t="s">
        <v>3321</v>
      </c>
      <c r="D1450" s="123" t="s">
        <v>185</v>
      </c>
      <c r="E1450" s="123" t="s">
        <v>2524</v>
      </c>
      <c r="F1450" s="123" t="s">
        <v>366</v>
      </c>
      <c r="G1450" s="123" t="s">
        <v>2524</v>
      </c>
      <c r="H1450" s="123" t="s">
        <v>2524</v>
      </c>
      <c r="I1450" s="123" t="s">
        <v>2524</v>
      </c>
      <c r="J1450" s="123" t="s">
        <v>2524</v>
      </c>
      <c r="K1450" s="123" t="s">
        <v>4929</v>
      </c>
      <c r="L1450" s="123" t="s">
        <v>2524</v>
      </c>
      <c r="M1450" s="124">
        <v>4580</v>
      </c>
      <c r="N1450" s="123"/>
      <c r="O1450" s="123"/>
    </row>
    <row r="1451" spans="1:15" ht="16" x14ac:dyDescent="0.45">
      <c r="A1451" s="123" t="s">
        <v>4930</v>
      </c>
      <c r="B1451" s="123" t="s">
        <v>6917</v>
      </c>
      <c r="C1451" s="123" t="s">
        <v>3321</v>
      </c>
      <c r="D1451" s="123" t="s">
        <v>185</v>
      </c>
      <c r="E1451" s="123" t="s">
        <v>2524</v>
      </c>
      <c r="F1451" s="123" t="s">
        <v>366</v>
      </c>
      <c r="G1451" s="123" t="s">
        <v>2524</v>
      </c>
      <c r="H1451" s="123" t="s">
        <v>2524</v>
      </c>
      <c r="I1451" s="123" t="s">
        <v>2524</v>
      </c>
      <c r="J1451" s="123" t="s">
        <v>2524</v>
      </c>
      <c r="K1451" s="123" t="s">
        <v>4930</v>
      </c>
      <c r="L1451" s="123" t="s">
        <v>2524</v>
      </c>
      <c r="M1451" s="124">
        <v>4583</v>
      </c>
      <c r="N1451" s="123"/>
      <c r="O1451" s="123"/>
    </row>
    <row r="1452" spans="1:15" ht="16" x14ac:dyDescent="0.45">
      <c r="A1452" s="123" t="s">
        <v>4931</v>
      </c>
      <c r="B1452" s="123" t="s">
        <v>6917</v>
      </c>
      <c r="C1452" s="123" t="s">
        <v>3321</v>
      </c>
      <c r="D1452" s="123" t="s">
        <v>185</v>
      </c>
      <c r="E1452" s="123" t="s">
        <v>2524</v>
      </c>
      <c r="F1452" s="123" t="s">
        <v>366</v>
      </c>
      <c r="G1452" s="123" t="s">
        <v>2524</v>
      </c>
      <c r="H1452" s="123" t="s">
        <v>2524</v>
      </c>
      <c r="I1452" s="123" t="s">
        <v>2524</v>
      </c>
      <c r="J1452" s="123" t="s">
        <v>2524</v>
      </c>
      <c r="K1452" s="123" t="s">
        <v>4931</v>
      </c>
      <c r="L1452" s="123" t="s">
        <v>2524</v>
      </c>
      <c r="M1452" s="124">
        <v>4586</v>
      </c>
      <c r="N1452" s="123"/>
      <c r="O1452" s="123"/>
    </row>
    <row r="1453" spans="1:15" ht="16" x14ac:dyDescent="0.45">
      <c r="A1453" s="123" t="s">
        <v>4932</v>
      </c>
      <c r="B1453" s="123" t="s">
        <v>6917</v>
      </c>
      <c r="C1453" s="123" t="s">
        <v>3321</v>
      </c>
      <c r="D1453" s="123" t="s">
        <v>185</v>
      </c>
      <c r="E1453" s="123" t="s">
        <v>2524</v>
      </c>
      <c r="F1453" s="123" t="s">
        <v>366</v>
      </c>
      <c r="G1453" s="123" t="s">
        <v>2524</v>
      </c>
      <c r="H1453" s="123" t="s">
        <v>2524</v>
      </c>
      <c r="I1453" s="123" t="s">
        <v>2524</v>
      </c>
      <c r="J1453" s="123" t="s">
        <v>2524</v>
      </c>
      <c r="K1453" s="123" t="s">
        <v>4932</v>
      </c>
      <c r="L1453" s="123" t="s">
        <v>2524</v>
      </c>
      <c r="M1453" s="124">
        <v>4589</v>
      </c>
      <c r="N1453" s="123"/>
      <c r="O1453" s="123"/>
    </row>
    <row r="1454" spans="1:15" ht="16" x14ac:dyDescent="0.45">
      <c r="A1454" s="123" t="s">
        <v>4933</v>
      </c>
      <c r="B1454" s="123" t="s">
        <v>6917</v>
      </c>
      <c r="C1454" s="123" t="s">
        <v>3321</v>
      </c>
      <c r="D1454" s="123" t="s">
        <v>185</v>
      </c>
      <c r="E1454" s="123" t="s">
        <v>2524</v>
      </c>
      <c r="F1454" s="123" t="s">
        <v>366</v>
      </c>
      <c r="G1454" s="123" t="s">
        <v>2524</v>
      </c>
      <c r="H1454" s="123" t="s">
        <v>2524</v>
      </c>
      <c r="I1454" s="123" t="s">
        <v>2524</v>
      </c>
      <c r="J1454" s="123" t="s">
        <v>2524</v>
      </c>
      <c r="K1454" s="123" t="s">
        <v>4933</v>
      </c>
      <c r="L1454" s="123" t="s">
        <v>2524</v>
      </c>
      <c r="M1454" s="124">
        <v>4592</v>
      </c>
      <c r="N1454" s="123"/>
      <c r="O1454" s="123"/>
    </row>
    <row r="1455" spans="1:15" ht="16" x14ac:dyDescent="0.45">
      <c r="A1455" s="123" t="s">
        <v>4934</v>
      </c>
      <c r="B1455" s="123" t="s">
        <v>6917</v>
      </c>
      <c r="C1455" s="123" t="s">
        <v>3321</v>
      </c>
      <c r="D1455" s="123" t="s">
        <v>185</v>
      </c>
      <c r="E1455" s="123" t="s">
        <v>2524</v>
      </c>
      <c r="F1455" s="123" t="s">
        <v>366</v>
      </c>
      <c r="G1455" s="123" t="s">
        <v>2524</v>
      </c>
      <c r="H1455" s="123" t="s">
        <v>2524</v>
      </c>
      <c r="I1455" s="123" t="s">
        <v>2524</v>
      </c>
      <c r="J1455" s="123" t="s">
        <v>2524</v>
      </c>
      <c r="K1455" s="123" t="s">
        <v>4934</v>
      </c>
      <c r="L1455" s="123" t="s">
        <v>2524</v>
      </c>
      <c r="M1455" s="124">
        <v>4313</v>
      </c>
      <c r="N1455" s="123"/>
      <c r="O1455" s="123"/>
    </row>
    <row r="1456" spans="1:15" ht="16" x14ac:dyDescent="0.45">
      <c r="A1456" s="123" t="s">
        <v>4935</v>
      </c>
      <c r="B1456" s="123" t="s">
        <v>6917</v>
      </c>
      <c r="C1456" s="123" t="s">
        <v>3321</v>
      </c>
      <c r="D1456" s="123" t="s">
        <v>185</v>
      </c>
      <c r="E1456" s="123" t="s">
        <v>2524</v>
      </c>
      <c r="F1456" s="123" t="s">
        <v>366</v>
      </c>
      <c r="G1456" s="123" t="s">
        <v>2524</v>
      </c>
      <c r="H1456" s="123" t="s">
        <v>2524</v>
      </c>
      <c r="I1456" s="123" t="s">
        <v>2524</v>
      </c>
      <c r="J1456" s="123" t="s">
        <v>2524</v>
      </c>
      <c r="K1456" s="123" t="s">
        <v>4935</v>
      </c>
      <c r="L1456" s="123" t="s">
        <v>2524</v>
      </c>
      <c r="M1456" s="124">
        <v>4596</v>
      </c>
      <c r="N1456" s="123"/>
      <c r="O1456" s="123"/>
    </row>
    <row r="1457" spans="1:15" ht="16" x14ac:dyDescent="0.45">
      <c r="A1457" s="123" t="s">
        <v>4936</v>
      </c>
      <c r="B1457" s="123" t="s">
        <v>6917</v>
      </c>
      <c r="C1457" s="123" t="s">
        <v>3321</v>
      </c>
      <c r="D1457" s="123" t="s">
        <v>185</v>
      </c>
      <c r="E1457" s="123" t="s">
        <v>2524</v>
      </c>
      <c r="F1457" s="123" t="s">
        <v>366</v>
      </c>
      <c r="G1457" s="123" t="s">
        <v>2524</v>
      </c>
      <c r="H1457" s="123" t="s">
        <v>2524</v>
      </c>
      <c r="I1457" s="123" t="s">
        <v>2524</v>
      </c>
      <c r="J1457" s="123" t="s">
        <v>2524</v>
      </c>
      <c r="K1457" s="123" t="s">
        <v>4936</v>
      </c>
      <c r="L1457" s="123" t="s">
        <v>2524</v>
      </c>
      <c r="M1457" s="124">
        <v>4316</v>
      </c>
      <c r="N1457" s="123"/>
      <c r="O1457" s="123"/>
    </row>
    <row r="1458" spans="1:15" ht="16" x14ac:dyDescent="0.45">
      <c r="A1458" s="123" t="s">
        <v>4937</v>
      </c>
      <c r="B1458" s="123" t="s">
        <v>6917</v>
      </c>
      <c r="C1458" s="123" t="s">
        <v>3321</v>
      </c>
      <c r="D1458" s="123" t="s">
        <v>185</v>
      </c>
      <c r="E1458" s="123" t="s">
        <v>2524</v>
      </c>
      <c r="F1458" s="123" t="s">
        <v>366</v>
      </c>
      <c r="G1458" s="123" t="s">
        <v>2524</v>
      </c>
      <c r="H1458" s="123" t="s">
        <v>2524</v>
      </c>
      <c r="I1458" s="123" t="s">
        <v>2524</v>
      </c>
      <c r="J1458" s="123" t="s">
        <v>2524</v>
      </c>
      <c r="K1458" s="123" t="s">
        <v>4937</v>
      </c>
      <c r="L1458" s="123" t="s">
        <v>2524</v>
      </c>
      <c r="M1458" s="124">
        <v>4322</v>
      </c>
      <c r="N1458" s="123"/>
      <c r="O1458" s="123"/>
    </row>
    <row r="1459" spans="1:15" ht="16" x14ac:dyDescent="0.45">
      <c r="A1459" s="123" t="s">
        <v>4938</v>
      </c>
      <c r="B1459" s="123" t="s">
        <v>6917</v>
      </c>
      <c r="C1459" s="123" t="s">
        <v>3321</v>
      </c>
      <c r="D1459" s="123" t="s">
        <v>185</v>
      </c>
      <c r="E1459" s="123" t="s">
        <v>2524</v>
      </c>
      <c r="F1459" s="123" t="s">
        <v>366</v>
      </c>
      <c r="G1459" s="123" t="s">
        <v>2524</v>
      </c>
      <c r="H1459" s="123" t="s">
        <v>2524</v>
      </c>
      <c r="I1459" s="123" t="s">
        <v>2524</v>
      </c>
      <c r="J1459" s="123" t="s">
        <v>2524</v>
      </c>
      <c r="K1459" s="123" t="s">
        <v>4938</v>
      </c>
      <c r="L1459" s="123" t="s">
        <v>2524</v>
      </c>
      <c r="M1459" s="124">
        <v>4319</v>
      </c>
      <c r="N1459" s="123"/>
      <c r="O1459" s="123"/>
    </row>
    <row r="1460" spans="1:15" ht="16" x14ac:dyDescent="0.45">
      <c r="A1460" s="123" t="s">
        <v>4939</v>
      </c>
      <c r="B1460" s="123" t="s">
        <v>6917</v>
      </c>
      <c r="C1460" s="123" t="s">
        <v>3321</v>
      </c>
      <c r="D1460" s="123" t="s">
        <v>185</v>
      </c>
      <c r="E1460" s="123" t="s">
        <v>2524</v>
      </c>
      <c r="F1460" s="123" t="s">
        <v>366</v>
      </c>
      <c r="G1460" s="123" t="s">
        <v>2524</v>
      </c>
      <c r="H1460" s="123" t="s">
        <v>2524</v>
      </c>
      <c r="I1460" s="123" t="s">
        <v>2524</v>
      </c>
      <c r="J1460" s="123" t="s">
        <v>2524</v>
      </c>
      <c r="K1460" s="123" t="s">
        <v>4939</v>
      </c>
      <c r="L1460" s="123" t="s">
        <v>2524</v>
      </c>
      <c r="M1460" s="124">
        <v>4325</v>
      </c>
      <c r="N1460" s="123"/>
      <c r="O1460" s="123"/>
    </row>
    <row r="1461" spans="1:15" ht="16" x14ac:dyDescent="0.45">
      <c r="A1461" s="123" t="s">
        <v>4940</v>
      </c>
      <c r="B1461" s="123" t="s">
        <v>6917</v>
      </c>
      <c r="C1461" s="123" t="s">
        <v>3321</v>
      </c>
      <c r="D1461" s="123" t="s">
        <v>185</v>
      </c>
      <c r="E1461" s="123" t="s">
        <v>2524</v>
      </c>
      <c r="F1461" s="123" t="s">
        <v>366</v>
      </c>
      <c r="G1461" s="123" t="s">
        <v>2524</v>
      </c>
      <c r="H1461" s="123" t="s">
        <v>2524</v>
      </c>
      <c r="I1461" s="123" t="s">
        <v>2524</v>
      </c>
      <c r="J1461" s="123" t="s">
        <v>2524</v>
      </c>
      <c r="K1461" s="123" t="s">
        <v>4940</v>
      </c>
      <c r="L1461" s="123" t="s">
        <v>2524</v>
      </c>
      <c r="M1461" s="124">
        <v>4328</v>
      </c>
      <c r="N1461" s="123"/>
      <c r="O1461" s="123"/>
    </row>
    <row r="1462" spans="1:15" ht="16" x14ac:dyDescent="0.45">
      <c r="A1462" s="123" t="s">
        <v>4941</v>
      </c>
      <c r="B1462" s="123" t="s">
        <v>6917</v>
      </c>
      <c r="C1462" s="123" t="s">
        <v>3321</v>
      </c>
      <c r="D1462" s="123" t="s">
        <v>185</v>
      </c>
      <c r="E1462" s="123" t="s">
        <v>2524</v>
      </c>
      <c r="F1462" s="123" t="s">
        <v>366</v>
      </c>
      <c r="G1462" s="123" t="s">
        <v>2524</v>
      </c>
      <c r="H1462" s="123" t="s">
        <v>2524</v>
      </c>
      <c r="I1462" s="123" t="s">
        <v>2524</v>
      </c>
      <c r="J1462" s="123" t="s">
        <v>2524</v>
      </c>
      <c r="K1462" s="123" t="s">
        <v>4941</v>
      </c>
      <c r="L1462" s="123" t="s">
        <v>2524</v>
      </c>
      <c r="M1462" s="124">
        <v>4331</v>
      </c>
      <c r="N1462" s="123"/>
      <c r="O1462" s="123"/>
    </row>
    <row r="1463" spans="1:15" ht="16" x14ac:dyDescent="0.45">
      <c r="A1463" s="123" t="s">
        <v>4942</v>
      </c>
      <c r="B1463" s="123" t="s">
        <v>6917</v>
      </c>
      <c r="C1463" s="123" t="s">
        <v>2524</v>
      </c>
      <c r="D1463" s="123" t="s">
        <v>185</v>
      </c>
      <c r="E1463" s="123" t="s">
        <v>2524</v>
      </c>
      <c r="F1463" s="123" t="s">
        <v>366</v>
      </c>
      <c r="G1463" s="123" t="s">
        <v>2524</v>
      </c>
      <c r="H1463" s="123" t="s">
        <v>2524</v>
      </c>
      <c r="I1463" s="123" t="s">
        <v>2524</v>
      </c>
      <c r="J1463" s="123" t="s">
        <v>2524</v>
      </c>
      <c r="K1463" s="123" t="s">
        <v>4942</v>
      </c>
      <c r="L1463" s="123" t="s">
        <v>2524</v>
      </c>
      <c r="M1463" s="124">
        <v>9775</v>
      </c>
      <c r="N1463" s="123"/>
      <c r="O1463" s="123"/>
    </row>
    <row r="1464" spans="1:15" ht="16" x14ac:dyDescent="0.45">
      <c r="A1464" s="123" t="s">
        <v>2202</v>
      </c>
      <c r="B1464" s="123" t="s">
        <v>6918</v>
      </c>
      <c r="C1464" s="123" t="s">
        <v>3400</v>
      </c>
      <c r="D1464" s="123" t="s">
        <v>185</v>
      </c>
      <c r="E1464" s="123" t="s">
        <v>2524</v>
      </c>
      <c r="F1464" s="123" t="s">
        <v>2798</v>
      </c>
      <c r="G1464" s="123" t="s">
        <v>6822</v>
      </c>
      <c r="H1464" s="123" t="s">
        <v>2524</v>
      </c>
      <c r="I1464" s="123" t="s">
        <v>2524</v>
      </c>
      <c r="J1464" s="123" t="s">
        <v>3401</v>
      </c>
      <c r="K1464" s="123" t="s">
        <v>2202</v>
      </c>
      <c r="L1464" s="123" t="s">
        <v>2524</v>
      </c>
      <c r="M1464" s="124">
        <v>4237</v>
      </c>
      <c r="N1464" s="123"/>
      <c r="O1464" s="123"/>
    </row>
    <row r="1465" spans="1:15" ht="16" x14ac:dyDescent="0.45">
      <c r="A1465" s="123" t="s">
        <v>2203</v>
      </c>
      <c r="B1465" s="123" t="s">
        <v>6919</v>
      </c>
      <c r="C1465" s="123" t="s">
        <v>3402</v>
      </c>
      <c r="D1465" s="123" t="s">
        <v>185</v>
      </c>
      <c r="E1465" s="123" t="s">
        <v>2524</v>
      </c>
      <c r="F1465" s="123" t="s">
        <v>2798</v>
      </c>
      <c r="G1465" s="123" t="s">
        <v>6822</v>
      </c>
      <c r="H1465" s="123" t="s">
        <v>2524</v>
      </c>
      <c r="I1465" s="123" t="s">
        <v>2524</v>
      </c>
      <c r="J1465" s="123" t="s">
        <v>3403</v>
      </c>
      <c r="K1465" s="123" t="s">
        <v>2203</v>
      </c>
      <c r="L1465" s="123" t="s">
        <v>2524</v>
      </c>
      <c r="M1465" s="124">
        <v>2438714</v>
      </c>
      <c r="N1465" s="123"/>
      <c r="O1465" s="123"/>
    </row>
    <row r="1466" spans="1:15" ht="16" x14ac:dyDescent="0.45">
      <c r="A1466" s="123" t="s">
        <v>2204</v>
      </c>
      <c r="B1466" s="123" t="s">
        <v>6920</v>
      </c>
      <c r="C1466" s="123" t="s">
        <v>3404</v>
      </c>
      <c r="D1466" s="123" t="s">
        <v>185</v>
      </c>
      <c r="E1466" s="123" t="s">
        <v>2524</v>
      </c>
      <c r="F1466" s="123" t="s">
        <v>2798</v>
      </c>
      <c r="G1466" s="123" t="s">
        <v>6822</v>
      </c>
      <c r="H1466" s="123" t="s">
        <v>2524</v>
      </c>
      <c r="I1466" s="123" t="s">
        <v>2524</v>
      </c>
      <c r="J1466" s="123" t="s">
        <v>3405</v>
      </c>
      <c r="K1466" s="123" t="s">
        <v>2204</v>
      </c>
      <c r="L1466" s="123" t="s">
        <v>2524</v>
      </c>
      <c r="M1466" s="124">
        <v>2438725</v>
      </c>
      <c r="N1466" s="123"/>
      <c r="O1466" s="123"/>
    </row>
    <row r="1467" spans="1:15" ht="16" x14ac:dyDescent="0.45">
      <c r="A1467" s="123" t="s">
        <v>2205</v>
      </c>
      <c r="B1467" s="123" t="s">
        <v>6921</v>
      </c>
      <c r="C1467" s="123" t="s">
        <v>3406</v>
      </c>
      <c r="D1467" s="123" t="s">
        <v>185</v>
      </c>
      <c r="E1467" s="123" t="s">
        <v>2524</v>
      </c>
      <c r="F1467" s="123" t="s">
        <v>2798</v>
      </c>
      <c r="G1467" s="123" t="s">
        <v>6822</v>
      </c>
      <c r="H1467" s="123" t="s">
        <v>2524</v>
      </c>
      <c r="I1467" s="123" t="s">
        <v>2524</v>
      </c>
      <c r="J1467" s="123" t="s">
        <v>3407</v>
      </c>
      <c r="K1467" s="123" t="s">
        <v>2205</v>
      </c>
      <c r="L1467" s="123" t="s">
        <v>2524</v>
      </c>
      <c r="M1467" s="124">
        <v>2438730</v>
      </c>
      <c r="N1467" s="123"/>
      <c r="O1467" s="123"/>
    </row>
    <row r="1468" spans="1:15" ht="16" x14ac:dyDescent="0.45">
      <c r="A1468" s="123" t="s">
        <v>2219</v>
      </c>
      <c r="B1468" s="123" t="s">
        <v>6922</v>
      </c>
      <c r="C1468" s="123" t="s">
        <v>6923</v>
      </c>
      <c r="D1468" s="123" t="s">
        <v>1357</v>
      </c>
      <c r="E1468" s="123" t="s">
        <v>2524</v>
      </c>
      <c r="F1468" s="123" t="s">
        <v>366</v>
      </c>
      <c r="G1468" s="123" t="s">
        <v>2524</v>
      </c>
      <c r="H1468" s="123" t="s">
        <v>2524</v>
      </c>
      <c r="I1468" s="123" t="s">
        <v>2524</v>
      </c>
      <c r="J1468" s="123" t="s">
        <v>2524</v>
      </c>
      <c r="K1468" s="123" t="s">
        <v>2219</v>
      </c>
      <c r="L1468" s="123" t="s">
        <v>2524</v>
      </c>
      <c r="M1468" s="124">
        <v>1512060</v>
      </c>
      <c r="N1468" s="123"/>
      <c r="O1468" s="123"/>
    </row>
    <row r="1469" spans="1:15" ht="16" x14ac:dyDescent="0.45">
      <c r="A1469" s="123" t="s">
        <v>4947</v>
      </c>
      <c r="B1469" s="123" t="s">
        <v>4947</v>
      </c>
      <c r="C1469" s="123" t="s">
        <v>3302</v>
      </c>
      <c r="D1469" s="123" t="s">
        <v>1357</v>
      </c>
      <c r="E1469" s="123" t="s">
        <v>2524</v>
      </c>
      <c r="F1469" s="123" t="s">
        <v>366</v>
      </c>
      <c r="G1469" s="123" t="s">
        <v>2524</v>
      </c>
      <c r="H1469" s="123" t="s">
        <v>2524</v>
      </c>
      <c r="I1469" s="123" t="s">
        <v>2524</v>
      </c>
      <c r="J1469" s="123" t="s">
        <v>2524</v>
      </c>
      <c r="K1469" s="123" t="s">
        <v>4947</v>
      </c>
      <c r="L1469" s="123" t="s">
        <v>2524</v>
      </c>
      <c r="M1469" s="124">
        <v>2476</v>
      </c>
      <c r="N1469" s="123"/>
      <c r="O1469" s="123"/>
    </row>
    <row r="1470" spans="1:15" ht="16" x14ac:dyDescent="0.45">
      <c r="A1470" s="123" t="s">
        <v>68</v>
      </c>
      <c r="B1470" s="123" t="s">
        <v>6924</v>
      </c>
      <c r="C1470" s="123" t="s">
        <v>2252</v>
      </c>
      <c r="D1470" s="123" t="s">
        <v>1357</v>
      </c>
      <c r="E1470" s="123" t="s">
        <v>2524</v>
      </c>
      <c r="F1470" s="123" t="s">
        <v>366</v>
      </c>
      <c r="G1470" s="123" t="s">
        <v>2524</v>
      </c>
      <c r="H1470" s="123" t="s">
        <v>2524</v>
      </c>
      <c r="I1470" s="123" t="s">
        <v>2524</v>
      </c>
      <c r="J1470" s="123" t="s">
        <v>1864</v>
      </c>
      <c r="K1470" s="123" t="s">
        <v>68</v>
      </c>
      <c r="L1470" s="123" t="s">
        <v>2524</v>
      </c>
      <c r="M1470" s="124">
        <v>18806</v>
      </c>
      <c r="N1470" s="123"/>
      <c r="O1470" s="123"/>
    </row>
    <row r="1471" spans="1:15" ht="16" x14ac:dyDescent="0.45">
      <c r="A1471" s="123" t="s">
        <v>4948</v>
      </c>
      <c r="B1471" s="123" t="s">
        <v>6925</v>
      </c>
      <c r="C1471" s="123" t="s">
        <v>7795</v>
      </c>
      <c r="D1471" s="123" t="s">
        <v>185</v>
      </c>
      <c r="E1471" s="123" t="s">
        <v>2524</v>
      </c>
      <c r="F1471" s="123" t="s">
        <v>2798</v>
      </c>
      <c r="G1471" s="123" t="s">
        <v>2524</v>
      </c>
      <c r="H1471" s="123" t="s">
        <v>2524</v>
      </c>
      <c r="I1471" s="123" t="s">
        <v>2524</v>
      </c>
      <c r="J1471" s="123" t="s">
        <v>8533</v>
      </c>
      <c r="K1471" s="123" t="s">
        <v>4948</v>
      </c>
      <c r="L1471" s="123" t="s">
        <v>2524</v>
      </c>
      <c r="M1471" s="124">
        <v>3656</v>
      </c>
      <c r="N1471" s="123"/>
      <c r="O1471" s="123"/>
    </row>
    <row r="1472" spans="1:15" ht="16" x14ac:dyDescent="0.45">
      <c r="A1472" s="123" t="s">
        <v>3385</v>
      </c>
      <c r="B1472" s="123" t="s">
        <v>6926</v>
      </c>
      <c r="C1472" s="123" t="s">
        <v>3386</v>
      </c>
      <c r="D1472" s="123" t="s">
        <v>185</v>
      </c>
      <c r="E1472" s="123" t="s">
        <v>2524</v>
      </c>
      <c r="F1472" s="123" t="s">
        <v>2798</v>
      </c>
      <c r="G1472" s="123" t="s">
        <v>2524</v>
      </c>
      <c r="H1472" s="123" t="s">
        <v>2524</v>
      </c>
      <c r="I1472" s="123" t="s">
        <v>2524</v>
      </c>
      <c r="J1472" s="123" t="s">
        <v>3387</v>
      </c>
      <c r="K1472" s="123" t="s">
        <v>3385</v>
      </c>
      <c r="L1472" s="123" t="s">
        <v>2524</v>
      </c>
      <c r="M1472" s="124">
        <v>3659</v>
      </c>
      <c r="N1472" s="123"/>
      <c r="O1472" s="123"/>
    </row>
    <row r="1473" spans="1:15" ht="16" x14ac:dyDescent="0.45">
      <c r="A1473" s="123" t="s">
        <v>4949</v>
      </c>
      <c r="B1473" s="123" t="s">
        <v>6927</v>
      </c>
      <c r="C1473" s="123" t="s">
        <v>7796</v>
      </c>
      <c r="D1473" s="123" t="s">
        <v>185</v>
      </c>
      <c r="E1473" s="123" t="s">
        <v>2524</v>
      </c>
      <c r="F1473" s="123" t="s">
        <v>2798</v>
      </c>
      <c r="G1473" s="123" t="s">
        <v>2524</v>
      </c>
      <c r="H1473" s="123" t="s">
        <v>2524</v>
      </c>
      <c r="I1473" s="123" t="s">
        <v>2524</v>
      </c>
      <c r="J1473" s="123" t="s">
        <v>8534</v>
      </c>
      <c r="K1473" s="123" t="s">
        <v>4949</v>
      </c>
      <c r="L1473" s="123" t="s">
        <v>2524</v>
      </c>
      <c r="M1473" s="124">
        <v>3662</v>
      </c>
      <c r="N1473" s="123"/>
      <c r="O1473" s="123"/>
    </row>
    <row r="1474" spans="1:15" ht="16" x14ac:dyDescent="0.45">
      <c r="A1474" s="123" t="s">
        <v>2164</v>
      </c>
      <c r="B1474" s="123" t="s">
        <v>3210</v>
      </c>
      <c r="C1474" s="123" t="s">
        <v>3210</v>
      </c>
      <c r="D1474" s="123" t="s">
        <v>185</v>
      </c>
      <c r="E1474" s="123" t="s">
        <v>2524</v>
      </c>
      <c r="F1474" s="123" t="s">
        <v>2798</v>
      </c>
      <c r="G1474" s="123" t="s">
        <v>404</v>
      </c>
      <c r="H1474" s="123" t="s">
        <v>8852</v>
      </c>
      <c r="I1474" s="123" t="s">
        <v>2524</v>
      </c>
      <c r="J1474" s="123" t="s">
        <v>3211</v>
      </c>
      <c r="K1474" s="123" t="s">
        <v>2164</v>
      </c>
      <c r="L1474" s="123" t="s">
        <v>2524</v>
      </c>
      <c r="M1474" s="124">
        <v>5816</v>
      </c>
      <c r="N1474" s="123"/>
      <c r="O1474" s="123"/>
    </row>
    <row r="1475" spans="1:15" ht="16" x14ac:dyDescent="0.45">
      <c r="A1475" s="123" t="s">
        <v>2168</v>
      </c>
      <c r="B1475" s="123" t="s">
        <v>3213</v>
      </c>
      <c r="C1475" s="123" t="s">
        <v>3213</v>
      </c>
      <c r="D1475" s="123" t="s">
        <v>185</v>
      </c>
      <c r="E1475" s="123" t="s">
        <v>2524</v>
      </c>
      <c r="F1475" s="123" t="s">
        <v>2798</v>
      </c>
      <c r="G1475" s="123" t="s">
        <v>404</v>
      </c>
      <c r="H1475" s="123" t="s">
        <v>8852</v>
      </c>
      <c r="I1475" s="123" t="s">
        <v>2524</v>
      </c>
      <c r="J1475" s="123" t="s">
        <v>3214</v>
      </c>
      <c r="K1475" s="123" t="s">
        <v>2168</v>
      </c>
      <c r="L1475" s="123" t="s">
        <v>2524</v>
      </c>
      <c r="M1475" s="124">
        <v>5819</v>
      </c>
      <c r="N1475" s="123"/>
      <c r="O1475" s="123"/>
    </row>
    <row r="1476" spans="1:15" ht="16" x14ac:dyDescent="0.45">
      <c r="A1476" s="123" t="s">
        <v>2160</v>
      </c>
      <c r="B1476" s="123" t="s">
        <v>2160</v>
      </c>
      <c r="C1476" s="123" t="s">
        <v>3144</v>
      </c>
      <c r="D1476" s="123" t="s">
        <v>185</v>
      </c>
      <c r="E1476" s="123" t="s">
        <v>2524</v>
      </c>
      <c r="F1476" s="123" t="s">
        <v>2798</v>
      </c>
      <c r="G1476" s="123" t="s">
        <v>5449</v>
      </c>
      <c r="H1476" s="123" t="s">
        <v>8851</v>
      </c>
      <c r="I1476" s="123" t="s">
        <v>2524</v>
      </c>
      <c r="J1476" s="123" t="s">
        <v>3145</v>
      </c>
      <c r="K1476" s="123" t="s">
        <v>2160</v>
      </c>
      <c r="L1476" s="123" t="s">
        <v>2524</v>
      </c>
      <c r="M1476" s="124">
        <v>887962</v>
      </c>
      <c r="N1476" s="123"/>
      <c r="O1476" s="123"/>
    </row>
    <row r="1477" spans="1:15" ht="16" x14ac:dyDescent="0.45">
      <c r="A1477" s="123" t="s">
        <v>3141</v>
      </c>
      <c r="B1477" s="123" t="s">
        <v>3142</v>
      </c>
      <c r="C1477" s="123" t="s">
        <v>3142</v>
      </c>
      <c r="D1477" s="123" t="s">
        <v>185</v>
      </c>
      <c r="E1477" s="123" t="s">
        <v>2524</v>
      </c>
      <c r="F1477" s="123" t="s">
        <v>2798</v>
      </c>
      <c r="G1477" s="123" t="s">
        <v>5449</v>
      </c>
      <c r="H1477" s="123" t="s">
        <v>2524</v>
      </c>
      <c r="I1477" s="123" t="s">
        <v>2524</v>
      </c>
      <c r="J1477" s="123" t="s">
        <v>3143</v>
      </c>
      <c r="K1477" s="123" t="s">
        <v>3141</v>
      </c>
      <c r="L1477" s="123" t="s">
        <v>2524</v>
      </c>
      <c r="M1477" s="124">
        <v>887762</v>
      </c>
      <c r="N1477" s="123"/>
      <c r="O1477" s="123"/>
    </row>
    <row r="1478" spans="1:15" ht="16" x14ac:dyDescent="0.45">
      <c r="A1478" s="123" t="s">
        <v>4953</v>
      </c>
      <c r="B1478" s="123" t="s">
        <v>6928</v>
      </c>
      <c r="C1478" s="123" t="s">
        <v>6929</v>
      </c>
      <c r="D1478" s="123" t="s">
        <v>185</v>
      </c>
      <c r="E1478" s="123" t="s">
        <v>2524</v>
      </c>
      <c r="F1478" s="123" t="s">
        <v>366</v>
      </c>
      <c r="G1478" s="123" t="s">
        <v>2524</v>
      </c>
      <c r="H1478" s="123" t="s">
        <v>2524</v>
      </c>
      <c r="I1478" s="123" t="s">
        <v>2524</v>
      </c>
      <c r="J1478" s="123" t="s">
        <v>2524</v>
      </c>
      <c r="K1478" s="123" t="s">
        <v>4953</v>
      </c>
      <c r="L1478" s="123" t="s">
        <v>2524</v>
      </c>
      <c r="M1478" s="124">
        <v>90656</v>
      </c>
      <c r="N1478" s="123"/>
      <c r="O1478" s="123"/>
    </row>
    <row r="1479" spans="1:15" ht="16" x14ac:dyDescent="0.45">
      <c r="A1479" s="123" t="s">
        <v>4954</v>
      </c>
      <c r="B1479" s="123" t="s">
        <v>6930</v>
      </c>
      <c r="C1479" s="123" t="s">
        <v>6931</v>
      </c>
      <c r="D1479" s="123" t="s">
        <v>185</v>
      </c>
      <c r="E1479" s="123" t="s">
        <v>2524</v>
      </c>
      <c r="F1479" s="123" t="s">
        <v>366</v>
      </c>
      <c r="G1479" s="123" t="s">
        <v>2524</v>
      </c>
      <c r="H1479" s="123" t="s">
        <v>2524</v>
      </c>
      <c r="I1479" s="123" t="s">
        <v>2524</v>
      </c>
      <c r="J1479" s="123" t="s">
        <v>2524</v>
      </c>
      <c r="K1479" s="123" t="s">
        <v>4954</v>
      </c>
      <c r="L1479" s="123" t="s">
        <v>2524</v>
      </c>
      <c r="M1479" s="124">
        <v>90671</v>
      </c>
      <c r="N1479" s="123"/>
      <c r="O1479" s="123"/>
    </row>
    <row r="1480" spans="1:15" ht="16" x14ac:dyDescent="0.45">
      <c r="A1480" s="123" t="s">
        <v>4955</v>
      </c>
      <c r="B1480" s="123" t="s">
        <v>6932</v>
      </c>
      <c r="C1480" s="123" t="s">
        <v>6933</v>
      </c>
      <c r="D1480" s="123" t="s">
        <v>185</v>
      </c>
      <c r="E1480" s="123" t="s">
        <v>2524</v>
      </c>
      <c r="F1480" s="123" t="s">
        <v>366</v>
      </c>
      <c r="G1480" s="123" t="s">
        <v>2524</v>
      </c>
      <c r="H1480" s="123" t="s">
        <v>2524</v>
      </c>
      <c r="I1480" s="123" t="s">
        <v>2524</v>
      </c>
      <c r="J1480" s="123" t="s">
        <v>2524</v>
      </c>
      <c r="K1480" s="123" t="s">
        <v>4955</v>
      </c>
      <c r="L1480" s="123" t="s">
        <v>2524</v>
      </c>
      <c r="M1480" s="124">
        <v>90686</v>
      </c>
      <c r="N1480" s="123"/>
      <c r="O1480" s="123"/>
    </row>
    <row r="1481" spans="1:15" ht="16" x14ac:dyDescent="0.45">
      <c r="A1481" s="123" t="s">
        <v>4956</v>
      </c>
      <c r="B1481" s="123" t="s">
        <v>6934</v>
      </c>
      <c r="C1481" s="123" t="s">
        <v>6935</v>
      </c>
      <c r="D1481" s="123" t="s">
        <v>185</v>
      </c>
      <c r="E1481" s="123" t="s">
        <v>2524</v>
      </c>
      <c r="F1481" s="123" t="s">
        <v>366</v>
      </c>
      <c r="G1481" s="123" t="s">
        <v>2524</v>
      </c>
      <c r="H1481" s="123" t="s">
        <v>2524</v>
      </c>
      <c r="I1481" s="123" t="s">
        <v>2524</v>
      </c>
      <c r="J1481" s="123" t="s">
        <v>2524</v>
      </c>
      <c r="K1481" s="123" t="s">
        <v>4956</v>
      </c>
      <c r="L1481" s="123" t="s">
        <v>2524</v>
      </c>
      <c r="M1481" s="124">
        <v>90701</v>
      </c>
      <c r="N1481" s="123"/>
      <c r="O1481" s="123"/>
    </row>
    <row r="1482" spans="1:15" ht="16" x14ac:dyDescent="0.45">
      <c r="A1482" s="123" t="s">
        <v>4957</v>
      </c>
      <c r="B1482" s="123" t="s">
        <v>6065</v>
      </c>
      <c r="C1482" s="123" t="s">
        <v>6936</v>
      </c>
      <c r="D1482" s="123" t="s">
        <v>185</v>
      </c>
      <c r="E1482" s="123" t="s">
        <v>2524</v>
      </c>
      <c r="F1482" s="123" t="s">
        <v>366</v>
      </c>
      <c r="G1482" s="123" t="s">
        <v>2524</v>
      </c>
      <c r="H1482" s="123" t="s">
        <v>2524</v>
      </c>
      <c r="I1482" s="123" t="s">
        <v>2524</v>
      </c>
      <c r="J1482" s="123" t="s">
        <v>2524</v>
      </c>
      <c r="K1482" s="123" t="s">
        <v>4957</v>
      </c>
      <c r="L1482" s="123" t="s">
        <v>2524</v>
      </c>
      <c r="M1482" s="124">
        <v>90716</v>
      </c>
      <c r="N1482" s="123"/>
      <c r="O1482" s="123"/>
    </row>
    <row r="1483" spans="1:15" ht="16" x14ac:dyDescent="0.45">
      <c r="A1483" s="123" t="s">
        <v>3221</v>
      </c>
      <c r="B1483" s="123" t="s">
        <v>6937</v>
      </c>
      <c r="C1483" s="123" t="s">
        <v>3222</v>
      </c>
      <c r="D1483" s="123" t="s">
        <v>185</v>
      </c>
      <c r="E1483" s="123" t="s">
        <v>2524</v>
      </c>
      <c r="F1483" s="123" t="s">
        <v>2798</v>
      </c>
      <c r="G1483" s="123" t="s">
        <v>2524</v>
      </c>
      <c r="H1483" s="123" t="s">
        <v>2524</v>
      </c>
      <c r="I1483" s="123" t="s">
        <v>2524</v>
      </c>
      <c r="J1483" s="123" t="s">
        <v>3223</v>
      </c>
      <c r="K1483" s="123" t="s">
        <v>3220</v>
      </c>
      <c r="L1483" s="123" t="s">
        <v>2524</v>
      </c>
      <c r="M1483" s="124">
        <v>3586</v>
      </c>
      <c r="N1483" s="123"/>
      <c r="O1483" s="123"/>
    </row>
    <row r="1484" spans="1:15" ht="16" x14ac:dyDescent="0.45">
      <c r="A1484" s="123" t="s">
        <v>3225</v>
      </c>
      <c r="B1484" s="123" t="s">
        <v>6938</v>
      </c>
      <c r="C1484" s="123" t="s">
        <v>3226</v>
      </c>
      <c r="D1484" s="123" t="s">
        <v>185</v>
      </c>
      <c r="E1484" s="123" t="s">
        <v>2524</v>
      </c>
      <c r="F1484" s="123" t="s">
        <v>2798</v>
      </c>
      <c r="G1484" s="123" t="s">
        <v>2524</v>
      </c>
      <c r="H1484" s="123" t="s">
        <v>2524</v>
      </c>
      <c r="I1484" s="123" t="s">
        <v>2524</v>
      </c>
      <c r="J1484" s="123" t="s">
        <v>3227</v>
      </c>
      <c r="K1484" s="123" t="s">
        <v>3224</v>
      </c>
      <c r="L1484" s="123" t="s">
        <v>2524</v>
      </c>
      <c r="M1484" s="124">
        <v>3589</v>
      </c>
      <c r="N1484" s="123"/>
      <c r="O1484" s="123"/>
    </row>
    <row r="1485" spans="1:15" ht="16" x14ac:dyDescent="0.45">
      <c r="A1485" s="123" t="s">
        <v>3229</v>
      </c>
      <c r="B1485" s="123" t="s">
        <v>6939</v>
      </c>
      <c r="C1485" s="123" t="s">
        <v>7797</v>
      </c>
      <c r="D1485" s="123" t="s">
        <v>185</v>
      </c>
      <c r="E1485" s="123" t="s">
        <v>2524</v>
      </c>
      <c r="F1485" s="123" t="s">
        <v>2798</v>
      </c>
      <c r="G1485" s="123" t="s">
        <v>2524</v>
      </c>
      <c r="H1485" s="123" t="s">
        <v>2524</v>
      </c>
      <c r="I1485" s="123" t="s">
        <v>2524</v>
      </c>
      <c r="J1485" s="123" t="s">
        <v>3230</v>
      </c>
      <c r="K1485" s="123" t="s">
        <v>3228</v>
      </c>
      <c r="L1485" s="123" t="s">
        <v>2524</v>
      </c>
      <c r="M1485" s="124">
        <v>3592</v>
      </c>
      <c r="N1485" s="123"/>
      <c r="O1485" s="123"/>
    </row>
    <row r="1486" spans="1:15" ht="16" x14ac:dyDescent="0.45">
      <c r="A1486" s="123" t="s">
        <v>4958</v>
      </c>
      <c r="B1486" s="123" t="s">
        <v>6940</v>
      </c>
      <c r="C1486" s="123" t="s">
        <v>6941</v>
      </c>
      <c r="D1486" s="123" t="s">
        <v>185</v>
      </c>
      <c r="E1486" s="123" t="s">
        <v>2524</v>
      </c>
      <c r="F1486" s="123" t="s">
        <v>366</v>
      </c>
      <c r="G1486" s="123" t="s">
        <v>2524</v>
      </c>
      <c r="H1486" s="123" t="s">
        <v>2524</v>
      </c>
      <c r="I1486" s="123" t="s">
        <v>2524</v>
      </c>
      <c r="J1486" s="123" t="s">
        <v>2524</v>
      </c>
      <c r="K1486" s="123" t="s">
        <v>4958</v>
      </c>
      <c r="L1486" s="123" t="s">
        <v>2524</v>
      </c>
      <c r="M1486" s="124">
        <v>5692</v>
      </c>
      <c r="N1486" s="123"/>
      <c r="O1486" s="123"/>
    </row>
    <row r="1487" spans="1:15" ht="16" x14ac:dyDescent="0.45">
      <c r="A1487" s="123" t="s">
        <v>4959</v>
      </c>
      <c r="B1487" s="123" t="s">
        <v>6942</v>
      </c>
      <c r="C1487" s="123" t="s">
        <v>6943</v>
      </c>
      <c r="D1487" s="123" t="s">
        <v>185</v>
      </c>
      <c r="E1487" s="123" t="s">
        <v>2524</v>
      </c>
      <c r="F1487" s="123" t="s">
        <v>366</v>
      </c>
      <c r="G1487" s="123" t="s">
        <v>2524</v>
      </c>
      <c r="H1487" s="123" t="s">
        <v>2524</v>
      </c>
      <c r="I1487" s="123" t="s">
        <v>2524</v>
      </c>
      <c r="J1487" s="123" t="s">
        <v>2524</v>
      </c>
      <c r="K1487" s="123" t="s">
        <v>4959</v>
      </c>
      <c r="L1487" s="123" t="s">
        <v>2524</v>
      </c>
      <c r="M1487" s="124">
        <v>5695</v>
      </c>
      <c r="N1487" s="123"/>
      <c r="O1487" s="123"/>
    </row>
    <row r="1488" spans="1:15" ht="16" x14ac:dyDescent="0.45">
      <c r="A1488" s="123" t="s">
        <v>4960</v>
      </c>
      <c r="B1488" s="123" t="s">
        <v>6944</v>
      </c>
      <c r="C1488" s="123" t="s">
        <v>6941</v>
      </c>
      <c r="D1488" s="123" t="s">
        <v>185</v>
      </c>
      <c r="E1488" s="123" t="s">
        <v>2524</v>
      </c>
      <c r="F1488" s="123" t="s">
        <v>366</v>
      </c>
      <c r="G1488" s="123" t="s">
        <v>2524</v>
      </c>
      <c r="H1488" s="123" t="s">
        <v>2524</v>
      </c>
      <c r="I1488" s="123" t="s">
        <v>2524</v>
      </c>
      <c r="J1488" s="123" t="s">
        <v>2524</v>
      </c>
      <c r="K1488" s="123" t="s">
        <v>4960</v>
      </c>
      <c r="L1488" s="123" t="s">
        <v>2524</v>
      </c>
      <c r="M1488" s="124">
        <v>5698</v>
      </c>
      <c r="N1488" s="123"/>
      <c r="O1488" s="123"/>
    </row>
    <row r="1489" spans="1:15" ht="16" x14ac:dyDescent="0.45">
      <c r="A1489" s="123" t="s">
        <v>4961</v>
      </c>
      <c r="B1489" s="123" t="s">
        <v>6945</v>
      </c>
      <c r="C1489" s="123" t="s">
        <v>6946</v>
      </c>
      <c r="D1489" s="123" t="s">
        <v>185</v>
      </c>
      <c r="E1489" s="123" t="s">
        <v>2524</v>
      </c>
      <c r="F1489" s="123" t="s">
        <v>366</v>
      </c>
      <c r="G1489" s="123" t="s">
        <v>2524</v>
      </c>
      <c r="H1489" s="123" t="s">
        <v>2524</v>
      </c>
      <c r="I1489" s="123" t="s">
        <v>2524</v>
      </c>
      <c r="J1489" s="123" t="s">
        <v>2524</v>
      </c>
      <c r="K1489" s="123" t="s">
        <v>4961</v>
      </c>
      <c r="L1489" s="123" t="s">
        <v>2524</v>
      </c>
      <c r="M1489" s="124">
        <v>5701</v>
      </c>
      <c r="N1489" s="123"/>
      <c r="O1489" s="123"/>
    </row>
    <row r="1490" spans="1:15" ht="16" x14ac:dyDescent="0.45">
      <c r="A1490" s="123" t="s">
        <v>4962</v>
      </c>
      <c r="B1490" s="123" t="s">
        <v>6947</v>
      </c>
      <c r="C1490" s="123" t="s">
        <v>6946</v>
      </c>
      <c r="D1490" s="123" t="s">
        <v>185</v>
      </c>
      <c r="E1490" s="123" t="s">
        <v>2524</v>
      </c>
      <c r="F1490" s="123" t="s">
        <v>366</v>
      </c>
      <c r="G1490" s="123" t="s">
        <v>2524</v>
      </c>
      <c r="H1490" s="123" t="s">
        <v>2524</v>
      </c>
      <c r="I1490" s="123" t="s">
        <v>2524</v>
      </c>
      <c r="J1490" s="123" t="s">
        <v>2524</v>
      </c>
      <c r="K1490" s="123" t="s">
        <v>4962</v>
      </c>
      <c r="L1490" s="123" t="s">
        <v>2524</v>
      </c>
      <c r="M1490" s="124">
        <v>5704</v>
      </c>
      <c r="N1490" s="123"/>
      <c r="O1490" s="123"/>
    </row>
    <row r="1491" spans="1:15" ht="16" x14ac:dyDescent="0.45">
      <c r="A1491" s="123" t="s">
        <v>4963</v>
      </c>
      <c r="B1491" s="123" t="s">
        <v>6948</v>
      </c>
      <c r="C1491" s="123" t="s">
        <v>6946</v>
      </c>
      <c r="D1491" s="123" t="s">
        <v>185</v>
      </c>
      <c r="E1491" s="123" t="s">
        <v>2524</v>
      </c>
      <c r="F1491" s="123" t="s">
        <v>366</v>
      </c>
      <c r="G1491" s="123" t="s">
        <v>2524</v>
      </c>
      <c r="H1491" s="123" t="s">
        <v>2524</v>
      </c>
      <c r="I1491" s="123" t="s">
        <v>2524</v>
      </c>
      <c r="J1491" s="123" t="s">
        <v>2524</v>
      </c>
      <c r="K1491" s="123" t="s">
        <v>4963</v>
      </c>
      <c r="L1491" s="123" t="s">
        <v>2524</v>
      </c>
      <c r="M1491" s="124">
        <v>5707</v>
      </c>
      <c r="N1491" s="123"/>
      <c r="O1491" s="123"/>
    </row>
    <row r="1492" spans="1:15" ht="16" x14ac:dyDescent="0.45">
      <c r="A1492" s="123" t="s">
        <v>1607</v>
      </c>
      <c r="B1492" s="123" t="s">
        <v>6949</v>
      </c>
      <c r="C1492" s="123" t="s">
        <v>8779</v>
      </c>
      <c r="D1492" s="123" t="s">
        <v>1357</v>
      </c>
      <c r="E1492" s="123" t="s">
        <v>2524</v>
      </c>
      <c r="F1492" s="123" t="s">
        <v>366</v>
      </c>
      <c r="G1492" s="123" t="s">
        <v>2524</v>
      </c>
      <c r="H1492" s="123" t="s">
        <v>2524</v>
      </c>
      <c r="I1492" s="123" t="s">
        <v>2524</v>
      </c>
      <c r="J1492" s="123" t="s">
        <v>1936</v>
      </c>
      <c r="K1492" s="123" t="s">
        <v>6950</v>
      </c>
      <c r="L1492" s="123" t="s">
        <v>2524</v>
      </c>
      <c r="M1492" s="124">
        <v>3225375</v>
      </c>
      <c r="N1492" s="123"/>
      <c r="O1492" s="123"/>
    </row>
    <row r="1493" spans="1:15" ht="16" x14ac:dyDescent="0.45">
      <c r="A1493" s="123" t="s">
        <v>1608</v>
      </c>
      <c r="B1493" s="123" t="s">
        <v>6951</v>
      </c>
      <c r="C1493" s="123" t="s">
        <v>8779</v>
      </c>
      <c r="D1493" s="123" t="s">
        <v>1357</v>
      </c>
      <c r="E1493" s="123" t="s">
        <v>2524</v>
      </c>
      <c r="F1493" s="123" t="s">
        <v>366</v>
      </c>
      <c r="G1493" s="123" t="s">
        <v>2524</v>
      </c>
      <c r="H1493" s="123" t="s">
        <v>2524</v>
      </c>
      <c r="I1493" s="123" t="s">
        <v>2524</v>
      </c>
      <c r="J1493" s="123" t="s">
        <v>1982</v>
      </c>
      <c r="K1493" s="123" t="s">
        <v>6952</v>
      </c>
      <c r="L1493" s="123" t="s">
        <v>2524</v>
      </c>
      <c r="M1493" s="124">
        <v>3225830</v>
      </c>
      <c r="N1493" s="123"/>
      <c r="O1493" s="123"/>
    </row>
    <row r="1494" spans="1:15" ht="16" x14ac:dyDescent="0.45">
      <c r="A1494" s="123" t="s">
        <v>4964</v>
      </c>
      <c r="B1494" s="123" t="s">
        <v>4964</v>
      </c>
      <c r="C1494" s="123" t="s">
        <v>6953</v>
      </c>
      <c r="D1494" s="123" t="s">
        <v>185</v>
      </c>
      <c r="E1494" s="123" t="s">
        <v>2524</v>
      </c>
      <c r="F1494" s="123" t="s">
        <v>2798</v>
      </c>
      <c r="G1494" s="123" t="s">
        <v>2524</v>
      </c>
      <c r="H1494" s="123" t="s">
        <v>2524</v>
      </c>
      <c r="I1494" s="123" t="s">
        <v>2524</v>
      </c>
      <c r="J1494" s="123" t="s">
        <v>2524</v>
      </c>
      <c r="K1494" s="123" t="s">
        <v>4964</v>
      </c>
      <c r="L1494" s="123" t="s">
        <v>2524</v>
      </c>
      <c r="M1494" s="124">
        <v>810024</v>
      </c>
      <c r="N1494" s="123"/>
      <c r="O1494" s="123"/>
    </row>
    <row r="1495" spans="1:15" ht="16" x14ac:dyDescent="0.45">
      <c r="A1495" s="123" t="s">
        <v>4965</v>
      </c>
      <c r="B1495" s="123" t="s">
        <v>4965</v>
      </c>
      <c r="C1495" s="123" t="s">
        <v>6954</v>
      </c>
      <c r="D1495" s="123" t="s">
        <v>185</v>
      </c>
      <c r="E1495" s="123" t="s">
        <v>2524</v>
      </c>
      <c r="F1495" s="123" t="s">
        <v>366</v>
      </c>
      <c r="G1495" s="123" t="s">
        <v>2524</v>
      </c>
      <c r="H1495" s="123" t="s">
        <v>2524</v>
      </c>
      <c r="I1495" s="123" t="s">
        <v>2524</v>
      </c>
      <c r="J1495" s="123" t="s">
        <v>2524</v>
      </c>
      <c r="K1495" s="123" t="s">
        <v>4965</v>
      </c>
      <c r="L1495" s="123" t="s">
        <v>2524</v>
      </c>
      <c r="M1495" s="124">
        <v>810028</v>
      </c>
      <c r="N1495" s="123"/>
      <c r="O1495" s="123"/>
    </row>
    <row r="1496" spans="1:15" ht="16" x14ac:dyDescent="0.45">
      <c r="A1496" s="123" t="s">
        <v>4966</v>
      </c>
      <c r="B1496" s="123" t="s">
        <v>4966</v>
      </c>
      <c r="C1496" s="123" t="s">
        <v>6955</v>
      </c>
      <c r="D1496" s="123" t="s">
        <v>185</v>
      </c>
      <c r="E1496" s="123" t="s">
        <v>2524</v>
      </c>
      <c r="F1496" s="123" t="s">
        <v>2798</v>
      </c>
      <c r="G1496" s="123" t="s">
        <v>2524</v>
      </c>
      <c r="H1496" s="123" t="s">
        <v>2524</v>
      </c>
      <c r="I1496" s="123" t="s">
        <v>2524</v>
      </c>
      <c r="J1496" s="123" t="s">
        <v>2524</v>
      </c>
      <c r="K1496" s="123" t="s">
        <v>4966</v>
      </c>
      <c r="L1496" s="123" t="s">
        <v>2524</v>
      </c>
      <c r="M1496" s="124">
        <v>802138</v>
      </c>
      <c r="N1496" s="123"/>
      <c r="O1496" s="123"/>
    </row>
    <row r="1497" spans="1:15" ht="16" x14ac:dyDescent="0.45">
      <c r="A1497" s="123" t="s">
        <v>4967</v>
      </c>
      <c r="B1497" s="123" t="s">
        <v>4967</v>
      </c>
      <c r="C1497" s="123" t="s">
        <v>6956</v>
      </c>
      <c r="D1497" s="123" t="s">
        <v>185</v>
      </c>
      <c r="E1497" s="123" t="s">
        <v>2524</v>
      </c>
      <c r="F1497" s="123" t="s">
        <v>2798</v>
      </c>
      <c r="G1497" s="123" t="s">
        <v>2524</v>
      </c>
      <c r="H1497" s="123" t="s">
        <v>2524</v>
      </c>
      <c r="I1497" s="123" t="s">
        <v>2524</v>
      </c>
      <c r="J1497" s="123" t="s">
        <v>2524</v>
      </c>
      <c r="K1497" s="123" t="s">
        <v>4967</v>
      </c>
      <c r="L1497" s="123" t="s">
        <v>2524</v>
      </c>
      <c r="M1497" s="124">
        <v>810056</v>
      </c>
      <c r="N1497" s="123"/>
      <c r="O1497" s="123"/>
    </row>
    <row r="1498" spans="1:15" ht="16" x14ac:dyDescent="0.45">
      <c r="A1498" s="123" t="s">
        <v>4968</v>
      </c>
      <c r="B1498" s="123" t="s">
        <v>4968</v>
      </c>
      <c r="C1498" s="123" t="s">
        <v>6957</v>
      </c>
      <c r="D1498" s="123" t="s">
        <v>185</v>
      </c>
      <c r="E1498" s="123" t="s">
        <v>2524</v>
      </c>
      <c r="F1498" s="123" t="s">
        <v>2798</v>
      </c>
      <c r="G1498" s="123" t="s">
        <v>2524</v>
      </c>
      <c r="H1498" s="123" t="s">
        <v>2524</v>
      </c>
      <c r="I1498" s="123" t="s">
        <v>2524</v>
      </c>
      <c r="J1498" s="123" t="s">
        <v>2524</v>
      </c>
      <c r="K1498" s="123" t="s">
        <v>4968</v>
      </c>
      <c r="L1498" s="123" t="s">
        <v>2524</v>
      </c>
      <c r="M1498" s="124">
        <v>810067</v>
      </c>
      <c r="N1498" s="123"/>
      <c r="O1498" s="123"/>
    </row>
    <row r="1499" spans="1:15" ht="16" x14ac:dyDescent="0.45">
      <c r="A1499" s="123" t="s">
        <v>4969</v>
      </c>
      <c r="B1499" s="123" t="s">
        <v>4969</v>
      </c>
      <c r="C1499" s="123" t="s">
        <v>6958</v>
      </c>
      <c r="D1499" s="123" t="s">
        <v>185</v>
      </c>
      <c r="E1499" s="123" t="s">
        <v>2524</v>
      </c>
      <c r="F1499" s="123" t="s">
        <v>2798</v>
      </c>
      <c r="G1499" s="123" t="s">
        <v>2524</v>
      </c>
      <c r="H1499" s="123" t="s">
        <v>2524</v>
      </c>
      <c r="I1499" s="123" t="s">
        <v>2524</v>
      </c>
      <c r="J1499" s="123" t="s">
        <v>2524</v>
      </c>
      <c r="K1499" s="123" t="s">
        <v>4969</v>
      </c>
      <c r="L1499" s="123" t="s">
        <v>2524</v>
      </c>
      <c r="M1499" s="124">
        <v>810074</v>
      </c>
      <c r="N1499" s="123"/>
      <c r="O1499" s="123"/>
    </row>
    <row r="1500" spans="1:15" ht="16" x14ac:dyDescent="0.45">
      <c r="A1500" s="123" t="s">
        <v>4970</v>
      </c>
      <c r="B1500" s="123" t="s">
        <v>4970</v>
      </c>
      <c r="C1500" s="123" t="s">
        <v>6959</v>
      </c>
      <c r="D1500" s="123" t="s">
        <v>185</v>
      </c>
      <c r="E1500" s="123" t="s">
        <v>2524</v>
      </c>
      <c r="F1500" s="123" t="s">
        <v>2798</v>
      </c>
      <c r="G1500" s="123" t="s">
        <v>2524</v>
      </c>
      <c r="H1500" s="123" t="s">
        <v>2524</v>
      </c>
      <c r="I1500" s="123" t="s">
        <v>2524</v>
      </c>
      <c r="J1500" s="123" t="s">
        <v>2524</v>
      </c>
      <c r="K1500" s="123" t="s">
        <v>4970</v>
      </c>
      <c r="L1500" s="123" t="s">
        <v>2524</v>
      </c>
      <c r="M1500" s="124">
        <v>810080</v>
      </c>
      <c r="N1500" s="123"/>
      <c r="O1500" s="123"/>
    </row>
    <row r="1501" spans="1:15" ht="16" x14ac:dyDescent="0.45">
      <c r="A1501" s="123" t="s">
        <v>3448</v>
      </c>
      <c r="B1501" s="123" t="s">
        <v>3448</v>
      </c>
      <c r="C1501" s="123" t="s">
        <v>3449</v>
      </c>
      <c r="D1501" s="123" t="s">
        <v>1357</v>
      </c>
      <c r="E1501" s="123" t="s">
        <v>2524</v>
      </c>
      <c r="F1501" s="123" t="s">
        <v>366</v>
      </c>
      <c r="G1501" s="123" t="s">
        <v>2524</v>
      </c>
      <c r="H1501" s="123" t="s">
        <v>2524</v>
      </c>
      <c r="I1501" s="123" t="s">
        <v>2524</v>
      </c>
      <c r="J1501" s="123" t="s">
        <v>3450</v>
      </c>
      <c r="K1501" s="123" t="s">
        <v>3448</v>
      </c>
      <c r="L1501" s="123" t="s">
        <v>2524</v>
      </c>
      <c r="M1501" s="124">
        <v>802340</v>
      </c>
      <c r="N1501" s="123"/>
      <c r="O1501" s="123"/>
    </row>
    <row r="1502" spans="1:15" ht="16" x14ac:dyDescent="0.45">
      <c r="A1502" s="123" t="s">
        <v>3451</v>
      </c>
      <c r="B1502" s="123" t="s">
        <v>3451</v>
      </c>
      <c r="C1502" s="123" t="s">
        <v>3452</v>
      </c>
      <c r="D1502" s="123" t="s">
        <v>1357</v>
      </c>
      <c r="E1502" s="123" t="s">
        <v>2524</v>
      </c>
      <c r="F1502" s="123" t="s">
        <v>366</v>
      </c>
      <c r="G1502" s="123" t="s">
        <v>2524</v>
      </c>
      <c r="H1502" s="123" t="s">
        <v>2524</v>
      </c>
      <c r="I1502" s="123" t="s">
        <v>2524</v>
      </c>
      <c r="J1502" s="123" t="s">
        <v>3453</v>
      </c>
      <c r="K1502" s="123" t="s">
        <v>3451</v>
      </c>
      <c r="L1502" s="123" t="s">
        <v>2524</v>
      </c>
      <c r="M1502" s="124">
        <v>810086</v>
      </c>
      <c r="N1502" s="123"/>
      <c r="O1502" s="123"/>
    </row>
    <row r="1503" spans="1:15" ht="16" x14ac:dyDescent="0.45">
      <c r="A1503" s="123" t="s">
        <v>3454</v>
      </c>
      <c r="B1503" s="123" t="s">
        <v>3454</v>
      </c>
      <c r="C1503" s="123" t="s">
        <v>3455</v>
      </c>
      <c r="D1503" s="123" t="s">
        <v>185</v>
      </c>
      <c r="E1503" s="123" t="s">
        <v>2524</v>
      </c>
      <c r="F1503" s="123" t="s">
        <v>2798</v>
      </c>
      <c r="G1503" s="123" t="s">
        <v>2524</v>
      </c>
      <c r="H1503" s="123" t="s">
        <v>2524</v>
      </c>
      <c r="I1503" s="123" t="s">
        <v>2524</v>
      </c>
      <c r="J1503" s="123" t="s">
        <v>3456</v>
      </c>
      <c r="K1503" s="123" t="s">
        <v>3454</v>
      </c>
      <c r="L1503" s="123" t="s">
        <v>2524</v>
      </c>
      <c r="M1503" s="124">
        <v>810092</v>
      </c>
      <c r="N1503" s="123"/>
      <c r="O1503" s="123"/>
    </row>
    <row r="1504" spans="1:15" ht="16" x14ac:dyDescent="0.45">
      <c r="A1504" s="123" t="s">
        <v>3457</v>
      </c>
      <c r="B1504" s="123" t="s">
        <v>3457</v>
      </c>
      <c r="C1504" s="123" t="s">
        <v>3458</v>
      </c>
      <c r="D1504" s="123" t="s">
        <v>185</v>
      </c>
      <c r="E1504" s="123" t="s">
        <v>2524</v>
      </c>
      <c r="F1504" s="123" t="s">
        <v>2798</v>
      </c>
      <c r="G1504" s="123" t="s">
        <v>2524</v>
      </c>
      <c r="H1504" s="123" t="s">
        <v>2524</v>
      </c>
      <c r="I1504" s="123" t="s">
        <v>2524</v>
      </c>
      <c r="J1504" s="123" t="s">
        <v>3459</v>
      </c>
      <c r="K1504" s="123" t="s">
        <v>3457</v>
      </c>
      <c r="L1504" s="123" t="s">
        <v>2524</v>
      </c>
      <c r="M1504" s="124">
        <v>810098</v>
      </c>
      <c r="N1504" s="123"/>
      <c r="O1504" s="123"/>
    </row>
    <row r="1505" spans="1:15" ht="16" x14ac:dyDescent="0.45">
      <c r="A1505" s="123" t="s">
        <v>3460</v>
      </c>
      <c r="B1505" s="123" t="s">
        <v>3460</v>
      </c>
      <c r="C1505" s="123" t="s">
        <v>3461</v>
      </c>
      <c r="D1505" s="123" t="s">
        <v>185</v>
      </c>
      <c r="E1505" s="123" t="s">
        <v>2524</v>
      </c>
      <c r="F1505" s="123" t="s">
        <v>2798</v>
      </c>
      <c r="G1505" s="123" t="s">
        <v>2524</v>
      </c>
      <c r="H1505" s="123" t="s">
        <v>2524</v>
      </c>
      <c r="I1505" s="123" t="s">
        <v>2524</v>
      </c>
      <c r="J1505" s="123" t="s">
        <v>3462</v>
      </c>
      <c r="K1505" s="123" t="s">
        <v>3460</v>
      </c>
      <c r="L1505" s="123" t="s">
        <v>2524</v>
      </c>
      <c r="M1505" s="124">
        <v>810104</v>
      </c>
      <c r="N1505" s="123"/>
      <c r="O1505" s="123"/>
    </row>
    <row r="1506" spans="1:15" ht="16" x14ac:dyDescent="0.45">
      <c r="A1506" s="123" t="s">
        <v>4971</v>
      </c>
      <c r="B1506" s="123" t="s">
        <v>4971</v>
      </c>
      <c r="C1506" s="123" t="s">
        <v>6960</v>
      </c>
      <c r="D1506" s="123" t="s">
        <v>185</v>
      </c>
      <c r="E1506" s="123" t="s">
        <v>2524</v>
      </c>
      <c r="F1506" s="123" t="s">
        <v>2798</v>
      </c>
      <c r="G1506" s="123" t="s">
        <v>2524</v>
      </c>
      <c r="H1506" s="123" t="s">
        <v>2524</v>
      </c>
      <c r="I1506" s="123" t="s">
        <v>2524</v>
      </c>
      <c r="J1506" s="123" t="s">
        <v>2524</v>
      </c>
      <c r="K1506" s="123" t="s">
        <v>4971</v>
      </c>
      <c r="L1506" s="123" t="s">
        <v>2524</v>
      </c>
      <c r="M1506" s="124">
        <v>810111</v>
      </c>
      <c r="N1506" s="123"/>
      <c r="O1506" s="123"/>
    </row>
    <row r="1507" spans="1:15" ht="16" x14ac:dyDescent="0.45">
      <c r="A1507" s="123" t="s">
        <v>3463</v>
      </c>
      <c r="B1507" s="123" t="s">
        <v>3463</v>
      </c>
      <c r="C1507" s="123" t="s">
        <v>3464</v>
      </c>
      <c r="D1507" s="123" t="s">
        <v>185</v>
      </c>
      <c r="E1507" s="123" t="s">
        <v>2524</v>
      </c>
      <c r="F1507" s="123" t="s">
        <v>2798</v>
      </c>
      <c r="G1507" s="123" t="s">
        <v>2524</v>
      </c>
      <c r="H1507" s="123" t="s">
        <v>2524</v>
      </c>
      <c r="I1507" s="123" t="s">
        <v>2524</v>
      </c>
      <c r="J1507" s="123" t="s">
        <v>3465</v>
      </c>
      <c r="K1507" s="123" t="s">
        <v>3463</v>
      </c>
      <c r="L1507" s="123" t="s">
        <v>2524</v>
      </c>
      <c r="M1507" s="124">
        <v>810117</v>
      </c>
      <c r="N1507" s="123"/>
      <c r="O1507" s="123"/>
    </row>
    <row r="1508" spans="1:15" ht="16" x14ac:dyDescent="0.45">
      <c r="A1508" s="123" t="s">
        <v>3466</v>
      </c>
      <c r="B1508" s="123" t="s">
        <v>3466</v>
      </c>
      <c r="C1508" s="123" t="s">
        <v>3467</v>
      </c>
      <c r="D1508" s="123" t="s">
        <v>185</v>
      </c>
      <c r="E1508" s="123" t="s">
        <v>2524</v>
      </c>
      <c r="F1508" s="123" t="s">
        <v>2798</v>
      </c>
      <c r="G1508" s="123" t="s">
        <v>2524</v>
      </c>
      <c r="H1508" s="123" t="s">
        <v>2524</v>
      </c>
      <c r="I1508" s="123" t="s">
        <v>2524</v>
      </c>
      <c r="J1508" s="123" t="s">
        <v>3468</v>
      </c>
      <c r="K1508" s="123" t="s">
        <v>3466</v>
      </c>
      <c r="L1508" s="123" t="s">
        <v>2524</v>
      </c>
      <c r="M1508" s="124">
        <v>810123</v>
      </c>
      <c r="N1508" s="123"/>
      <c r="O1508" s="123"/>
    </row>
    <row r="1509" spans="1:15" ht="16" x14ac:dyDescent="0.45">
      <c r="A1509" s="123" t="s">
        <v>4972</v>
      </c>
      <c r="B1509" s="123" t="s">
        <v>4972</v>
      </c>
      <c r="C1509" s="123" t="s">
        <v>6961</v>
      </c>
      <c r="D1509" s="123" t="s">
        <v>185</v>
      </c>
      <c r="E1509" s="123" t="s">
        <v>2524</v>
      </c>
      <c r="F1509" s="123" t="s">
        <v>2798</v>
      </c>
      <c r="G1509" s="123" t="s">
        <v>2524</v>
      </c>
      <c r="H1509" s="123" t="s">
        <v>2524</v>
      </c>
      <c r="I1509" s="123" t="s">
        <v>2524</v>
      </c>
      <c r="J1509" s="123" t="s">
        <v>2524</v>
      </c>
      <c r="K1509" s="123" t="s">
        <v>4972</v>
      </c>
      <c r="L1509" s="123" t="s">
        <v>2524</v>
      </c>
      <c r="M1509" s="124">
        <v>810129</v>
      </c>
      <c r="N1509" s="123"/>
      <c r="O1509" s="123"/>
    </row>
    <row r="1510" spans="1:15" ht="16" x14ac:dyDescent="0.45">
      <c r="A1510" s="123" t="s">
        <v>3469</v>
      </c>
      <c r="B1510" s="123" t="s">
        <v>3469</v>
      </c>
      <c r="C1510" s="123" t="s">
        <v>3470</v>
      </c>
      <c r="D1510" s="123" t="s">
        <v>185</v>
      </c>
      <c r="E1510" s="123" t="s">
        <v>2524</v>
      </c>
      <c r="F1510" s="123" t="s">
        <v>2798</v>
      </c>
      <c r="G1510" s="123" t="s">
        <v>2524</v>
      </c>
      <c r="H1510" s="123" t="s">
        <v>2524</v>
      </c>
      <c r="I1510" s="123" t="s">
        <v>2524</v>
      </c>
      <c r="J1510" s="123" t="s">
        <v>3471</v>
      </c>
      <c r="K1510" s="123" t="s">
        <v>3469</v>
      </c>
      <c r="L1510" s="123" t="s">
        <v>2524</v>
      </c>
      <c r="M1510" s="124">
        <v>810135</v>
      </c>
      <c r="N1510" s="123"/>
      <c r="O1510" s="123"/>
    </row>
    <row r="1511" spans="1:15" ht="16" x14ac:dyDescent="0.45">
      <c r="A1511" s="123" t="s">
        <v>3472</v>
      </c>
      <c r="B1511" s="123" t="s">
        <v>3472</v>
      </c>
      <c r="C1511" s="123" t="s">
        <v>3473</v>
      </c>
      <c r="D1511" s="123" t="s">
        <v>1246</v>
      </c>
      <c r="E1511" s="123" t="s">
        <v>6962</v>
      </c>
      <c r="F1511" s="123" t="s">
        <v>366</v>
      </c>
      <c r="G1511" s="123" t="s">
        <v>2524</v>
      </c>
      <c r="H1511" s="123" t="s">
        <v>2524</v>
      </c>
      <c r="I1511" s="123" t="s">
        <v>2524</v>
      </c>
      <c r="J1511" s="123" t="s">
        <v>3474</v>
      </c>
      <c r="K1511" s="123" t="s">
        <v>3472</v>
      </c>
      <c r="L1511" s="123" t="s">
        <v>2524</v>
      </c>
      <c r="M1511" s="124">
        <v>802346</v>
      </c>
      <c r="N1511" s="123"/>
      <c r="O1511" s="123"/>
    </row>
    <row r="1512" spans="1:15" ht="16" x14ac:dyDescent="0.45">
      <c r="A1512" s="123" t="s">
        <v>4973</v>
      </c>
      <c r="B1512" s="123" t="s">
        <v>4973</v>
      </c>
      <c r="C1512" s="123" t="s">
        <v>6963</v>
      </c>
      <c r="D1512" s="123" t="s">
        <v>185</v>
      </c>
      <c r="E1512" s="123" t="s">
        <v>2524</v>
      </c>
      <c r="F1512" s="123" t="s">
        <v>2798</v>
      </c>
      <c r="G1512" s="123" t="s">
        <v>2524</v>
      </c>
      <c r="H1512" s="123" t="s">
        <v>2524</v>
      </c>
      <c r="I1512" s="123" t="s">
        <v>2524</v>
      </c>
      <c r="J1512" s="123" t="s">
        <v>2524</v>
      </c>
      <c r="K1512" s="123" t="s">
        <v>4973</v>
      </c>
      <c r="L1512" s="123" t="s">
        <v>2524</v>
      </c>
      <c r="M1512" s="124">
        <v>810141</v>
      </c>
      <c r="N1512" s="123"/>
      <c r="O1512" s="123"/>
    </row>
    <row r="1513" spans="1:15" ht="16" x14ac:dyDescent="0.45">
      <c r="A1513" s="123" t="s">
        <v>3475</v>
      </c>
      <c r="B1513" s="123" t="s">
        <v>3475</v>
      </c>
      <c r="C1513" s="123" t="s">
        <v>6964</v>
      </c>
      <c r="D1513" s="123" t="s">
        <v>185</v>
      </c>
      <c r="E1513" s="123" t="s">
        <v>2524</v>
      </c>
      <c r="F1513" s="123" t="s">
        <v>2798</v>
      </c>
      <c r="G1513" s="123" t="s">
        <v>2524</v>
      </c>
      <c r="H1513" s="123" t="s">
        <v>2524</v>
      </c>
      <c r="I1513" s="123" t="s">
        <v>2524</v>
      </c>
      <c r="J1513" s="123" t="s">
        <v>3476</v>
      </c>
      <c r="K1513" s="123" t="s">
        <v>3475</v>
      </c>
      <c r="L1513" s="123" t="s">
        <v>2524</v>
      </c>
      <c r="M1513" s="124">
        <v>810147</v>
      </c>
      <c r="N1513" s="123"/>
      <c r="O1513" s="123"/>
    </row>
    <row r="1514" spans="1:15" ht="16" x14ac:dyDescent="0.45">
      <c r="A1514" s="123" t="s">
        <v>4974</v>
      </c>
      <c r="B1514" s="123" t="s">
        <v>4974</v>
      </c>
      <c r="C1514" s="123" t="s">
        <v>6965</v>
      </c>
      <c r="D1514" s="123" t="s">
        <v>185</v>
      </c>
      <c r="E1514" s="123" t="s">
        <v>2524</v>
      </c>
      <c r="F1514" s="123" t="s">
        <v>2798</v>
      </c>
      <c r="G1514" s="123" t="s">
        <v>2524</v>
      </c>
      <c r="H1514" s="123" t="s">
        <v>2524</v>
      </c>
      <c r="I1514" s="123" t="s">
        <v>2524</v>
      </c>
      <c r="J1514" s="123" t="s">
        <v>2524</v>
      </c>
      <c r="K1514" s="123" t="s">
        <v>4974</v>
      </c>
      <c r="L1514" s="123" t="s">
        <v>2524</v>
      </c>
      <c r="M1514" s="124">
        <v>810153</v>
      </c>
      <c r="N1514" s="123"/>
      <c r="O1514" s="123"/>
    </row>
    <row r="1515" spans="1:15" ht="16" x14ac:dyDescent="0.45">
      <c r="A1515" s="123" t="s">
        <v>3477</v>
      </c>
      <c r="B1515" s="123" t="s">
        <v>3477</v>
      </c>
      <c r="C1515" s="123" t="s">
        <v>3478</v>
      </c>
      <c r="D1515" s="123" t="s">
        <v>185</v>
      </c>
      <c r="E1515" s="123" t="s">
        <v>2524</v>
      </c>
      <c r="F1515" s="123" t="s">
        <v>2798</v>
      </c>
      <c r="G1515" s="123" t="s">
        <v>2524</v>
      </c>
      <c r="H1515" s="123" t="s">
        <v>2524</v>
      </c>
      <c r="I1515" s="123" t="s">
        <v>2524</v>
      </c>
      <c r="J1515" s="123" t="s">
        <v>3479</v>
      </c>
      <c r="K1515" s="123" t="s">
        <v>3477</v>
      </c>
      <c r="L1515" s="123" t="s">
        <v>2524</v>
      </c>
      <c r="M1515" s="124">
        <v>810160</v>
      </c>
      <c r="N1515" s="123"/>
      <c r="O1515" s="123"/>
    </row>
    <row r="1516" spans="1:15" ht="16" x14ac:dyDescent="0.45">
      <c r="A1516" s="123" t="s">
        <v>3480</v>
      </c>
      <c r="B1516" s="123" t="s">
        <v>3480</v>
      </c>
      <c r="C1516" s="123" t="s">
        <v>3481</v>
      </c>
      <c r="D1516" s="123" t="s">
        <v>1246</v>
      </c>
      <c r="E1516" s="123" t="s">
        <v>5513</v>
      </c>
      <c r="F1516" s="123" t="s">
        <v>366</v>
      </c>
      <c r="G1516" s="123" t="s">
        <v>2524</v>
      </c>
      <c r="H1516" s="123" t="s">
        <v>2524</v>
      </c>
      <c r="I1516" s="123" t="s">
        <v>2524</v>
      </c>
      <c r="J1516" s="123" t="s">
        <v>3482</v>
      </c>
      <c r="K1516" s="123" t="s">
        <v>3480</v>
      </c>
      <c r="L1516" s="123" t="s">
        <v>2524</v>
      </c>
      <c r="M1516" s="124">
        <v>810166</v>
      </c>
      <c r="N1516" s="123"/>
      <c r="O1516" s="123"/>
    </row>
    <row r="1517" spans="1:15" ht="16" x14ac:dyDescent="0.45">
      <c r="A1517" s="123" t="s">
        <v>3483</v>
      </c>
      <c r="B1517" s="123" t="s">
        <v>3483</v>
      </c>
      <c r="C1517" s="123" t="s">
        <v>3484</v>
      </c>
      <c r="D1517" s="123" t="s">
        <v>1357</v>
      </c>
      <c r="E1517" s="123" t="s">
        <v>2524</v>
      </c>
      <c r="F1517" s="123" t="s">
        <v>2798</v>
      </c>
      <c r="G1517" s="123" t="s">
        <v>2524</v>
      </c>
      <c r="H1517" s="123" t="s">
        <v>2524</v>
      </c>
      <c r="I1517" s="123" t="s">
        <v>2524</v>
      </c>
      <c r="J1517" s="123" t="s">
        <v>3485</v>
      </c>
      <c r="K1517" s="123" t="s">
        <v>3483</v>
      </c>
      <c r="L1517" s="123" t="s">
        <v>2524</v>
      </c>
      <c r="M1517" s="124">
        <v>802350</v>
      </c>
      <c r="N1517" s="123"/>
      <c r="O1517" s="123"/>
    </row>
    <row r="1518" spans="1:15" ht="16" x14ac:dyDescent="0.45">
      <c r="A1518" s="123" t="s">
        <v>4975</v>
      </c>
      <c r="B1518" s="123" t="s">
        <v>4975</v>
      </c>
      <c r="C1518" s="123" t="s">
        <v>6966</v>
      </c>
      <c r="D1518" s="123" t="s">
        <v>1357</v>
      </c>
      <c r="E1518" s="123" t="s">
        <v>2524</v>
      </c>
      <c r="F1518" s="123" t="s">
        <v>2798</v>
      </c>
      <c r="G1518" s="123" t="s">
        <v>2524</v>
      </c>
      <c r="H1518" s="123" t="s">
        <v>2524</v>
      </c>
      <c r="I1518" s="123" t="s">
        <v>2524</v>
      </c>
      <c r="J1518" s="123" t="s">
        <v>2524</v>
      </c>
      <c r="K1518" s="123" t="s">
        <v>4975</v>
      </c>
      <c r="L1518" s="123" t="s">
        <v>2524</v>
      </c>
      <c r="M1518" s="124">
        <v>1457892</v>
      </c>
      <c r="N1518" s="123"/>
      <c r="O1518" s="123"/>
    </row>
    <row r="1519" spans="1:15" ht="16" x14ac:dyDescent="0.45">
      <c r="A1519" s="123" t="s">
        <v>3486</v>
      </c>
      <c r="B1519" s="123" t="s">
        <v>3486</v>
      </c>
      <c r="C1519" s="123" t="s">
        <v>3487</v>
      </c>
      <c r="D1519" s="123" t="s">
        <v>1357</v>
      </c>
      <c r="E1519" s="123" t="s">
        <v>2524</v>
      </c>
      <c r="F1519" s="123" t="s">
        <v>366</v>
      </c>
      <c r="G1519" s="123" t="s">
        <v>2524</v>
      </c>
      <c r="H1519" s="123" t="s">
        <v>2524</v>
      </c>
      <c r="I1519" s="123" t="s">
        <v>2524</v>
      </c>
      <c r="J1519" s="123" t="s">
        <v>3488</v>
      </c>
      <c r="K1519" s="123" t="s">
        <v>3486</v>
      </c>
      <c r="L1519" s="123" t="s">
        <v>2524</v>
      </c>
      <c r="M1519" s="124">
        <v>3184698</v>
      </c>
      <c r="N1519" s="123"/>
      <c r="O1519" s="123"/>
    </row>
    <row r="1520" spans="1:15" ht="16" x14ac:dyDescent="0.45">
      <c r="A1520" s="123" t="s">
        <v>4976</v>
      </c>
      <c r="B1520" s="123" t="s">
        <v>4976</v>
      </c>
      <c r="C1520" s="123" t="s">
        <v>6967</v>
      </c>
      <c r="D1520" s="123" t="s">
        <v>1357</v>
      </c>
      <c r="E1520" s="123" t="s">
        <v>2524</v>
      </c>
      <c r="F1520" s="123" t="s">
        <v>366</v>
      </c>
      <c r="G1520" s="123" t="s">
        <v>2524</v>
      </c>
      <c r="H1520" s="123" t="s">
        <v>2524</v>
      </c>
      <c r="I1520" s="123" t="s">
        <v>2524</v>
      </c>
      <c r="J1520" s="123" t="s">
        <v>2524</v>
      </c>
      <c r="K1520" s="123" t="s">
        <v>4976</v>
      </c>
      <c r="L1520" s="123" t="s">
        <v>2524</v>
      </c>
      <c r="M1520" s="124">
        <v>3184703</v>
      </c>
      <c r="N1520" s="123"/>
      <c r="O1520" s="123"/>
    </row>
    <row r="1521" spans="1:15" ht="16" x14ac:dyDescent="0.45">
      <c r="A1521" s="123" t="s">
        <v>3489</v>
      </c>
      <c r="B1521" s="123" t="s">
        <v>3489</v>
      </c>
      <c r="C1521" s="123" t="s">
        <v>3490</v>
      </c>
      <c r="D1521" s="123" t="s">
        <v>1357</v>
      </c>
      <c r="E1521" s="123" t="s">
        <v>2524</v>
      </c>
      <c r="F1521" s="123" t="s">
        <v>366</v>
      </c>
      <c r="G1521" s="123" t="s">
        <v>2524</v>
      </c>
      <c r="H1521" s="123" t="s">
        <v>2524</v>
      </c>
      <c r="I1521" s="123" t="s">
        <v>2524</v>
      </c>
      <c r="J1521" s="123" t="s">
        <v>3491</v>
      </c>
      <c r="K1521" s="123" t="s">
        <v>3489</v>
      </c>
      <c r="L1521" s="123" t="s">
        <v>2524</v>
      </c>
      <c r="M1521" s="124">
        <v>3906511</v>
      </c>
      <c r="N1521" s="123"/>
      <c r="O1521" s="123"/>
    </row>
    <row r="1522" spans="1:15" ht="16" x14ac:dyDescent="0.45">
      <c r="A1522" s="123" t="s">
        <v>3492</v>
      </c>
      <c r="B1522" s="123" t="s">
        <v>3492</v>
      </c>
      <c r="C1522" s="123" t="s">
        <v>3493</v>
      </c>
      <c r="D1522" s="123" t="s">
        <v>1357</v>
      </c>
      <c r="E1522" s="123" t="s">
        <v>2524</v>
      </c>
      <c r="F1522" s="123" t="s">
        <v>366</v>
      </c>
      <c r="G1522" s="123" t="s">
        <v>2524</v>
      </c>
      <c r="H1522" s="123" t="s">
        <v>2524</v>
      </c>
      <c r="I1522" s="123" t="s">
        <v>2524</v>
      </c>
      <c r="J1522" s="123" t="s">
        <v>3494</v>
      </c>
      <c r="K1522" s="123" t="s">
        <v>3492</v>
      </c>
      <c r="L1522" s="123" t="s">
        <v>2524</v>
      </c>
      <c r="M1522" s="124">
        <v>3906536</v>
      </c>
      <c r="N1522" s="123"/>
      <c r="O1522" s="123"/>
    </row>
    <row r="1523" spans="1:15" ht="16" x14ac:dyDescent="0.45">
      <c r="A1523" s="123" t="s">
        <v>3495</v>
      </c>
      <c r="B1523" s="123" t="s">
        <v>3495</v>
      </c>
      <c r="C1523" s="123" t="s">
        <v>3496</v>
      </c>
      <c r="D1523" s="123" t="s">
        <v>1357</v>
      </c>
      <c r="E1523" s="123" t="s">
        <v>2524</v>
      </c>
      <c r="F1523" s="123" t="s">
        <v>366</v>
      </c>
      <c r="G1523" s="123" t="s">
        <v>2524</v>
      </c>
      <c r="H1523" s="123" t="s">
        <v>2524</v>
      </c>
      <c r="I1523" s="123" t="s">
        <v>2524</v>
      </c>
      <c r="J1523" s="123" t="s">
        <v>3497</v>
      </c>
      <c r="K1523" s="123" t="s">
        <v>3495</v>
      </c>
      <c r="L1523" s="123" t="s">
        <v>2524</v>
      </c>
      <c r="M1523" s="124">
        <v>3906595</v>
      </c>
      <c r="N1523" s="123"/>
      <c r="O1523" s="123"/>
    </row>
    <row r="1524" spans="1:15" ht="16" x14ac:dyDescent="0.45">
      <c r="A1524" s="123" t="s">
        <v>3498</v>
      </c>
      <c r="B1524" s="123" t="s">
        <v>3498</v>
      </c>
      <c r="C1524" s="123" t="s">
        <v>3499</v>
      </c>
      <c r="D1524" s="123" t="s">
        <v>1357</v>
      </c>
      <c r="E1524" s="123" t="s">
        <v>2524</v>
      </c>
      <c r="F1524" s="123" t="s">
        <v>366</v>
      </c>
      <c r="G1524" s="123" t="s">
        <v>2524</v>
      </c>
      <c r="H1524" s="123" t="s">
        <v>2524</v>
      </c>
      <c r="I1524" s="123" t="s">
        <v>2524</v>
      </c>
      <c r="J1524" s="123" t="s">
        <v>3500</v>
      </c>
      <c r="K1524" s="123" t="s">
        <v>3498</v>
      </c>
      <c r="L1524" s="123" t="s">
        <v>2524</v>
      </c>
      <c r="M1524" s="124">
        <v>3906622</v>
      </c>
      <c r="N1524" s="123"/>
      <c r="O1524" s="123"/>
    </row>
    <row r="1525" spans="1:15" ht="16" x14ac:dyDescent="0.45">
      <c r="A1525" s="123" t="s">
        <v>3501</v>
      </c>
      <c r="B1525" s="123" t="s">
        <v>3501</v>
      </c>
      <c r="C1525" s="123" t="s">
        <v>3502</v>
      </c>
      <c r="D1525" s="123" t="s">
        <v>1357</v>
      </c>
      <c r="E1525" s="123" t="s">
        <v>2524</v>
      </c>
      <c r="F1525" s="123" t="s">
        <v>366</v>
      </c>
      <c r="G1525" s="123" t="s">
        <v>2524</v>
      </c>
      <c r="H1525" s="123" t="s">
        <v>2524</v>
      </c>
      <c r="I1525" s="123" t="s">
        <v>2524</v>
      </c>
      <c r="J1525" s="123" t="s">
        <v>3503</v>
      </c>
      <c r="K1525" s="123" t="s">
        <v>3501</v>
      </c>
      <c r="L1525" s="123" t="s">
        <v>2524</v>
      </c>
      <c r="M1525" s="124">
        <v>3906704</v>
      </c>
      <c r="N1525" s="123"/>
      <c r="O1525" s="123"/>
    </row>
    <row r="1526" spans="1:15" ht="16" x14ac:dyDescent="0.45">
      <c r="A1526" s="123" t="s">
        <v>118</v>
      </c>
      <c r="B1526" s="123" t="s">
        <v>6968</v>
      </c>
      <c r="C1526" s="123" t="s">
        <v>6969</v>
      </c>
      <c r="D1526" s="123" t="s">
        <v>185</v>
      </c>
      <c r="E1526" s="123" t="s">
        <v>2524</v>
      </c>
      <c r="F1526" s="123" t="s">
        <v>366</v>
      </c>
      <c r="G1526" s="123" t="s">
        <v>404</v>
      </c>
      <c r="H1526" s="123" t="s">
        <v>2524</v>
      </c>
      <c r="I1526" s="123" t="s">
        <v>2524</v>
      </c>
      <c r="J1526" s="123" t="s">
        <v>2524</v>
      </c>
      <c r="K1526" s="123" t="s">
        <v>118</v>
      </c>
      <c r="L1526" s="123" t="s">
        <v>2524</v>
      </c>
      <c r="M1526" s="124">
        <v>1880</v>
      </c>
      <c r="N1526" s="123"/>
      <c r="O1526" s="123"/>
    </row>
    <row r="1527" spans="1:15" ht="16" x14ac:dyDescent="0.45">
      <c r="A1527" s="123" t="s">
        <v>4977</v>
      </c>
      <c r="B1527" s="123" t="s">
        <v>4977</v>
      </c>
      <c r="C1527" s="123" t="s">
        <v>6970</v>
      </c>
      <c r="D1527" s="123" t="s">
        <v>185</v>
      </c>
      <c r="E1527" s="123" t="s">
        <v>2524</v>
      </c>
      <c r="F1527" s="123" t="s">
        <v>366</v>
      </c>
      <c r="G1527" s="123" t="s">
        <v>2524</v>
      </c>
      <c r="H1527" s="123" t="s">
        <v>2524</v>
      </c>
      <c r="I1527" s="123" t="s">
        <v>2524</v>
      </c>
      <c r="J1527" s="123" t="s">
        <v>2524</v>
      </c>
      <c r="K1527" s="123" t="s">
        <v>4977</v>
      </c>
      <c r="L1527" s="123" t="s">
        <v>2524</v>
      </c>
      <c r="M1527" s="124">
        <v>1572</v>
      </c>
      <c r="N1527" s="123"/>
      <c r="O1527" s="123"/>
    </row>
    <row r="1528" spans="1:15" ht="16" x14ac:dyDescent="0.45">
      <c r="A1528" s="123" t="s">
        <v>67</v>
      </c>
      <c r="B1528" s="123" t="s">
        <v>6971</v>
      </c>
      <c r="C1528" s="123" t="s">
        <v>6972</v>
      </c>
      <c r="D1528" s="123" t="s">
        <v>185</v>
      </c>
      <c r="E1528" s="123" t="s">
        <v>2524</v>
      </c>
      <c r="F1528" s="123" t="s">
        <v>2798</v>
      </c>
      <c r="G1528" s="123" t="s">
        <v>404</v>
      </c>
      <c r="H1528" s="123" t="s">
        <v>2524</v>
      </c>
      <c r="I1528" s="123" t="s">
        <v>2524</v>
      </c>
      <c r="J1528" s="123" t="s">
        <v>1863</v>
      </c>
      <c r="K1528" s="123" t="s">
        <v>67</v>
      </c>
      <c r="L1528" s="123" t="s">
        <v>2524</v>
      </c>
      <c r="M1528" s="124">
        <v>1883</v>
      </c>
      <c r="N1528" s="123"/>
      <c r="O1528" s="123"/>
    </row>
    <row r="1529" spans="1:15" ht="16" x14ac:dyDescent="0.45">
      <c r="A1529" s="123" t="s">
        <v>8607</v>
      </c>
      <c r="B1529" s="123" t="s">
        <v>8780</v>
      </c>
      <c r="C1529" s="123" t="s">
        <v>8781</v>
      </c>
      <c r="D1529" s="123" t="s">
        <v>185</v>
      </c>
      <c r="E1529" s="123" t="s">
        <v>2524</v>
      </c>
      <c r="F1529" s="123" t="s">
        <v>2798</v>
      </c>
      <c r="G1529" s="123" t="s">
        <v>404</v>
      </c>
      <c r="H1529" s="123" t="s">
        <v>2524</v>
      </c>
      <c r="I1529" s="123" t="s">
        <v>2524</v>
      </c>
      <c r="J1529" s="123" t="s">
        <v>8661</v>
      </c>
      <c r="K1529" s="123" t="s">
        <v>8607</v>
      </c>
      <c r="L1529" s="123" t="s">
        <v>2524</v>
      </c>
      <c r="M1529" s="124">
        <v>7931516</v>
      </c>
      <c r="N1529" s="123"/>
      <c r="O1529" s="123"/>
    </row>
    <row r="1530" spans="1:15" ht="16" x14ac:dyDescent="0.45">
      <c r="A1530" s="123" t="s">
        <v>4978</v>
      </c>
      <c r="B1530" s="123" t="s">
        <v>6971</v>
      </c>
      <c r="C1530" s="123" t="s">
        <v>6973</v>
      </c>
      <c r="D1530" s="123" t="s">
        <v>185</v>
      </c>
      <c r="E1530" s="123" t="s">
        <v>2524</v>
      </c>
      <c r="F1530" s="123" t="s">
        <v>366</v>
      </c>
      <c r="G1530" s="123" t="s">
        <v>404</v>
      </c>
      <c r="H1530" s="123" t="s">
        <v>2524</v>
      </c>
      <c r="I1530" s="123" t="s">
        <v>2524</v>
      </c>
      <c r="J1530" s="123" t="s">
        <v>2524</v>
      </c>
      <c r="K1530" s="123" t="s">
        <v>4978</v>
      </c>
      <c r="L1530" s="123" t="s">
        <v>2524</v>
      </c>
      <c r="M1530" s="124">
        <v>89196</v>
      </c>
      <c r="N1530" s="123"/>
      <c r="O1530" s="123"/>
    </row>
    <row r="1531" spans="1:15" ht="16" x14ac:dyDescent="0.45">
      <c r="A1531" s="123" t="s">
        <v>4979</v>
      </c>
      <c r="B1531" s="123" t="s">
        <v>6971</v>
      </c>
      <c r="C1531" s="123" t="s">
        <v>6973</v>
      </c>
      <c r="D1531" s="123" t="s">
        <v>185</v>
      </c>
      <c r="E1531" s="123" t="s">
        <v>2524</v>
      </c>
      <c r="F1531" s="123" t="s">
        <v>366</v>
      </c>
      <c r="G1531" s="123" t="s">
        <v>404</v>
      </c>
      <c r="H1531" s="123" t="s">
        <v>2524</v>
      </c>
      <c r="I1531" s="123" t="s">
        <v>2524</v>
      </c>
      <c r="J1531" s="123" t="s">
        <v>2524</v>
      </c>
      <c r="K1531" s="123" t="s">
        <v>4979</v>
      </c>
      <c r="L1531" s="123" t="s">
        <v>2524</v>
      </c>
      <c r="M1531" s="124">
        <v>89209</v>
      </c>
      <c r="N1531" s="123"/>
      <c r="O1531" s="123"/>
    </row>
    <row r="1532" spans="1:15" ht="16" x14ac:dyDescent="0.45">
      <c r="A1532" s="123" t="s">
        <v>4980</v>
      </c>
      <c r="B1532" s="123" t="s">
        <v>6971</v>
      </c>
      <c r="C1532" s="123" t="s">
        <v>6973</v>
      </c>
      <c r="D1532" s="123" t="s">
        <v>185</v>
      </c>
      <c r="E1532" s="123" t="s">
        <v>2524</v>
      </c>
      <c r="F1532" s="123" t="s">
        <v>366</v>
      </c>
      <c r="G1532" s="123" t="s">
        <v>404</v>
      </c>
      <c r="H1532" s="123" t="s">
        <v>2524</v>
      </c>
      <c r="I1532" s="123" t="s">
        <v>2524</v>
      </c>
      <c r="J1532" s="123" t="s">
        <v>2524</v>
      </c>
      <c r="K1532" s="123" t="s">
        <v>4980</v>
      </c>
      <c r="L1532" s="123" t="s">
        <v>2524</v>
      </c>
      <c r="M1532" s="124">
        <v>89222</v>
      </c>
      <c r="N1532" s="123"/>
      <c r="O1532" s="123"/>
    </row>
    <row r="1533" spans="1:15" ht="16" x14ac:dyDescent="0.45">
      <c r="A1533" s="123" t="s">
        <v>4981</v>
      </c>
      <c r="B1533" s="123" t="s">
        <v>6971</v>
      </c>
      <c r="C1533" s="123" t="s">
        <v>6973</v>
      </c>
      <c r="D1533" s="123" t="s">
        <v>185</v>
      </c>
      <c r="E1533" s="123" t="s">
        <v>2524</v>
      </c>
      <c r="F1533" s="123" t="s">
        <v>366</v>
      </c>
      <c r="G1533" s="123" t="s">
        <v>404</v>
      </c>
      <c r="H1533" s="123" t="s">
        <v>2524</v>
      </c>
      <c r="I1533" s="123" t="s">
        <v>2524</v>
      </c>
      <c r="J1533" s="123" t="s">
        <v>2524</v>
      </c>
      <c r="K1533" s="123" t="s">
        <v>4981</v>
      </c>
      <c r="L1533" s="123" t="s">
        <v>2524</v>
      </c>
      <c r="M1533" s="124">
        <v>89235</v>
      </c>
      <c r="N1533" s="123"/>
      <c r="O1533" s="123"/>
    </row>
    <row r="1534" spans="1:15" ht="16" x14ac:dyDescent="0.45">
      <c r="A1534" s="123" t="s">
        <v>4982</v>
      </c>
      <c r="B1534" s="123" t="s">
        <v>6971</v>
      </c>
      <c r="C1534" s="123" t="s">
        <v>6973</v>
      </c>
      <c r="D1534" s="123" t="s">
        <v>185</v>
      </c>
      <c r="E1534" s="123" t="s">
        <v>2524</v>
      </c>
      <c r="F1534" s="123" t="s">
        <v>366</v>
      </c>
      <c r="G1534" s="123" t="s">
        <v>404</v>
      </c>
      <c r="H1534" s="123" t="s">
        <v>2524</v>
      </c>
      <c r="I1534" s="123" t="s">
        <v>2524</v>
      </c>
      <c r="J1534" s="123" t="s">
        <v>2524</v>
      </c>
      <c r="K1534" s="123" t="s">
        <v>4982</v>
      </c>
      <c r="L1534" s="123" t="s">
        <v>2524</v>
      </c>
      <c r="M1534" s="124">
        <v>89248</v>
      </c>
      <c r="N1534" s="123"/>
      <c r="O1534" s="123"/>
    </row>
    <row r="1535" spans="1:15" ht="16" x14ac:dyDescent="0.45">
      <c r="A1535" s="123" t="s">
        <v>4983</v>
      </c>
      <c r="B1535" s="123" t="s">
        <v>6971</v>
      </c>
      <c r="C1535" s="123" t="s">
        <v>6973</v>
      </c>
      <c r="D1535" s="123" t="s">
        <v>185</v>
      </c>
      <c r="E1535" s="123" t="s">
        <v>2524</v>
      </c>
      <c r="F1535" s="123" t="s">
        <v>366</v>
      </c>
      <c r="G1535" s="123" t="s">
        <v>404</v>
      </c>
      <c r="H1535" s="123" t="s">
        <v>2524</v>
      </c>
      <c r="I1535" s="123" t="s">
        <v>2524</v>
      </c>
      <c r="J1535" s="123" t="s">
        <v>2524</v>
      </c>
      <c r="K1535" s="123" t="s">
        <v>4983</v>
      </c>
      <c r="L1535" s="123" t="s">
        <v>2524</v>
      </c>
      <c r="M1535" s="124">
        <v>89261</v>
      </c>
      <c r="N1535" s="123"/>
      <c r="O1535" s="123"/>
    </row>
    <row r="1536" spans="1:15" ht="16" x14ac:dyDescent="0.45">
      <c r="A1536" s="123" t="s">
        <v>4984</v>
      </c>
      <c r="B1536" s="123" t="s">
        <v>6971</v>
      </c>
      <c r="C1536" s="123" t="s">
        <v>6973</v>
      </c>
      <c r="D1536" s="123" t="s">
        <v>185</v>
      </c>
      <c r="E1536" s="123" t="s">
        <v>2524</v>
      </c>
      <c r="F1536" s="123" t="s">
        <v>366</v>
      </c>
      <c r="G1536" s="123" t="s">
        <v>404</v>
      </c>
      <c r="H1536" s="123" t="s">
        <v>2524</v>
      </c>
      <c r="I1536" s="123" t="s">
        <v>2524</v>
      </c>
      <c r="J1536" s="123" t="s">
        <v>2524</v>
      </c>
      <c r="K1536" s="123" t="s">
        <v>4984</v>
      </c>
      <c r="L1536" s="123" t="s">
        <v>2524</v>
      </c>
      <c r="M1536" s="124">
        <v>89274</v>
      </c>
      <c r="N1536" s="123"/>
      <c r="O1536" s="123"/>
    </row>
    <row r="1537" spans="1:15" ht="16" x14ac:dyDescent="0.45">
      <c r="A1537" s="123" t="s">
        <v>4985</v>
      </c>
      <c r="B1537" s="123" t="s">
        <v>6971</v>
      </c>
      <c r="C1537" s="123" t="s">
        <v>6973</v>
      </c>
      <c r="D1537" s="123" t="s">
        <v>185</v>
      </c>
      <c r="E1537" s="123" t="s">
        <v>2524</v>
      </c>
      <c r="F1537" s="123" t="s">
        <v>366</v>
      </c>
      <c r="G1537" s="123" t="s">
        <v>404</v>
      </c>
      <c r="H1537" s="123" t="s">
        <v>2524</v>
      </c>
      <c r="I1537" s="123" t="s">
        <v>2524</v>
      </c>
      <c r="J1537" s="123" t="s">
        <v>2524</v>
      </c>
      <c r="K1537" s="123" t="s">
        <v>4985</v>
      </c>
      <c r="L1537" s="123" t="s">
        <v>2524</v>
      </c>
      <c r="M1537" s="124">
        <v>123935</v>
      </c>
      <c r="N1537" s="123"/>
      <c r="O1537" s="123"/>
    </row>
    <row r="1538" spans="1:15" ht="16" x14ac:dyDescent="0.45">
      <c r="A1538" s="123" t="s">
        <v>8617</v>
      </c>
      <c r="B1538" s="123" t="s">
        <v>8782</v>
      </c>
      <c r="C1538" s="123" t="s">
        <v>8783</v>
      </c>
      <c r="D1538" s="123" t="s">
        <v>185</v>
      </c>
      <c r="E1538" s="123" t="s">
        <v>2524</v>
      </c>
      <c r="F1538" s="123" t="s">
        <v>2798</v>
      </c>
      <c r="G1538" s="123" t="s">
        <v>404</v>
      </c>
      <c r="H1538" s="123" t="s">
        <v>2524</v>
      </c>
      <c r="I1538" s="123" t="s">
        <v>2524</v>
      </c>
      <c r="J1538" s="123" t="s">
        <v>8662</v>
      </c>
      <c r="K1538" s="123" t="s">
        <v>8617</v>
      </c>
      <c r="L1538" s="123" t="s">
        <v>2524</v>
      </c>
      <c r="M1538" s="124">
        <v>7931568</v>
      </c>
      <c r="N1538" s="123"/>
      <c r="O1538" s="123"/>
    </row>
    <row r="1539" spans="1:15" ht="16" x14ac:dyDescent="0.45">
      <c r="A1539" s="123" t="s">
        <v>71</v>
      </c>
      <c r="B1539" s="123" t="s">
        <v>6974</v>
      </c>
      <c r="C1539" s="123" t="s">
        <v>6975</v>
      </c>
      <c r="D1539" s="123" t="s">
        <v>185</v>
      </c>
      <c r="E1539" s="123" t="s">
        <v>2524</v>
      </c>
      <c r="F1539" s="123" t="s">
        <v>366</v>
      </c>
      <c r="G1539" s="123" t="s">
        <v>404</v>
      </c>
      <c r="H1539" s="123" t="s">
        <v>2524</v>
      </c>
      <c r="I1539" s="123" t="s">
        <v>2524</v>
      </c>
      <c r="J1539" s="123" t="s">
        <v>1872</v>
      </c>
      <c r="K1539" s="123" t="s">
        <v>9292</v>
      </c>
      <c r="L1539" s="123" t="s">
        <v>2524</v>
      </c>
      <c r="M1539" s="124">
        <v>1545</v>
      </c>
      <c r="N1539" s="123"/>
      <c r="O1539" s="123"/>
    </row>
    <row r="1540" spans="1:15" ht="16" x14ac:dyDescent="0.45">
      <c r="A1540" s="123" t="s">
        <v>4986</v>
      </c>
      <c r="B1540" s="123" t="s">
        <v>6971</v>
      </c>
      <c r="C1540" s="123" t="s">
        <v>6977</v>
      </c>
      <c r="D1540" s="123" t="s">
        <v>185</v>
      </c>
      <c r="E1540" s="123" t="s">
        <v>2524</v>
      </c>
      <c r="F1540" s="123" t="s">
        <v>366</v>
      </c>
      <c r="G1540" s="123" t="s">
        <v>404</v>
      </c>
      <c r="H1540" s="123" t="s">
        <v>2524</v>
      </c>
      <c r="I1540" s="123" t="s">
        <v>2524</v>
      </c>
      <c r="J1540" s="123" t="s">
        <v>2524</v>
      </c>
      <c r="K1540" s="123" t="s">
        <v>4986</v>
      </c>
      <c r="L1540" s="123" t="s">
        <v>2524</v>
      </c>
      <c r="M1540" s="124">
        <v>158584</v>
      </c>
      <c r="N1540" s="123"/>
      <c r="O1540" s="123"/>
    </row>
    <row r="1541" spans="1:15" ht="16" x14ac:dyDescent="0.45">
      <c r="A1541" s="123" t="s">
        <v>78</v>
      </c>
      <c r="B1541" s="123" t="s">
        <v>6978</v>
      </c>
      <c r="C1541" s="123" t="s">
        <v>8896</v>
      </c>
      <c r="D1541" s="123" t="s">
        <v>185</v>
      </c>
      <c r="E1541" s="123" t="s">
        <v>2524</v>
      </c>
      <c r="F1541" s="123" t="s">
        <v>2798</v>
      </c>
      <c r="G1541" s="123" t="s">
        <v>404</v>
      </c>
      <c r="H1541" s="123" t="s">
        <v>2524</v>
      </c>
      <c r="I1541" s="123" t="s">
        <v>2524</v>
      </c>
      <c r="J1541" s="123" t="s">
        <v>1821</v>
      </c>
      <c r="K1541" s="123" t="s">
        <v>78</v>
      </c>
      <c r="L1541" s="123" t="s">
        <v>2524</v>
      </c>
      <c r="M1541" s="124">
        <v>1810</v>
      </c>
      <c r="N1541" s="123"/>
      <c r="O1541" s="123"/>
    </row>
    <row r="1542" spans="1:15" ht="16" x14ac:dyDescent="0.45">
      <c r="A1542" s="123" t="s">
        <v>237</v>
      </c>
      <c r="B1542" s="123" t="s">
        <v>237</v>
      </c>
      <c r="C1542" s="123" t="s">
        <v>257</v>
      </c>
      <c r="D1542" s="123" t="s">
        <v>185</v>
      </c>
      <c r="E1542" s="123" t="s">
        <v>2524</v>
      </c>
      <c r="F1542" s="123" t="s">
        <v>2798</v>
      </c>
      <c r="G1542" s="123" t="s">
        <v>2524</v>
      </c>
      <c r="H1542" s="123" t="s">
        <v>8852</v>
      </c>
      <c r="I1542" s="123" t="s">
        <v>2524</v>
      </c>
      <c r="J1542" s="123" t="s">
        <v>2001</v>
      </c>
      <c r="K1542" s="123" t="s">
        <v>237</v>
      </c>
      <c r="L1542" s="123" t="s">
        <v>2524</v>
      </c>
      <c r="M1542" s="124">
        <v>3101323</v>
      </c>
      <c r="N1542" s="123"/>
      <c r="O1542" s="123"/>
    </row>
    <row r="1543" spans="1:15" ht="16" x14ac:dyDescent="0.45">
      <c r="A1543" s="123" t="s">
        <v>235</v>
      </c>
      <c r="B1543" s="123" t="s">
        <v>6979</v>
      </c>
      <c r="C1543" s="123" t="s">
        <v>165</v>
      </c>
      <c r="D1543" s="123" t="s">
        <v>185</v>
      </c>
      <c r="E1543" s="123" t="s">
        <v>2524</v>
      </c>
      <c r="F1543" s="123" t="s">
        <v>366</v>
      </c>
      <c r="G1543" s="123" t="s">
        <v>2524</v>
      </c>
      <c r="H1543" s="123" t="s">
        <v>2524</v>
      </c>
      <c r="I1543" s="123" t="s">
        <v>2524</v>
      </c>
      <c r="J1543" s="123" t="s">
        <v>1996</v>
      </c>
      <c r="K1543" s="123" t="s">
        <v>235</v>
      </c>
      <c r="L1543" s="123" t="s">
        <v>2524</v>
      </c>
      <c r="M1543" s="124">
        <v>3100531</v>
      </c>
      <c r="N1543" s="123"/>
      <c r="O1543" s="123"/>
    </row>
    <row r="1544" spans="1:15" ht="16" x14ac:dyDescent="0.45">
      <c r="A1544" s="123" t="s">
        <v>1406</v>
      </c>
      <c r="B1544" s="123" t="s">
        <v>6980</v>
      </c>
      <c r="C1544" s="123" t="s">
        <v>6981</v>
      </c>
      <c r="D1544" s="123" t="s">
        <v>185</v>
      </c>
      <c r="E1544" s="123" t="s">
        <v>2524</v>
      </c>
      <c r="F1544" s="123" t="s">
        <v>2798</v>
      </c>
      <c r="G1544" s="123" t="s">
        <v>2524</v>
      </c>
      <c r="H1544" s="123" t="s">
        <v>8852</v>
      </c>
      <c r="I1544" s="123" t="s">
        <v>8852</v>
      </c>
      <c r="J1544" s="123" t="s">
        <v>1999</v>
      </c>
      <c r="K1544" s="123" t="s">
        <v>2536</v>
      </c>
      <c r="L1544" s="123" t="s">
        <v>2524</v>
      </c>
      <c r="M1544" s="124">
        <v>3101318</v>
      </c>
      <c r="N1544" s="123"/>
      <c r="O1544" s="123"/>
    </row>
    <row r="1545" spans="1:15" ht="16" x14ac:dyDescent="0.45">
      <c r="A1545" s="123" t="s">
        <v>1407</v>
      </c>
      <c r="B1545" s="123" t="s">
        <v>6982</v>
      </c>
      <c r="C1545" s="123" t="s">
        <v>1424</v>
      </c>
      <c r="D1545" s="123" t="s">
        <v>185</v>
      </c>
      <c r="E1545" s="123" t="s">
        <v>2524</v>
      </c>
      <c r="F1545" s="123" t="s">
        <v>2798</v>
      </c>
      <c r="G1545" s="123" t="s">
        <v>2524</v>
      </c>
      <c r="H1545" s="123" t="s">
        <v>8852</v>
      </c>
      <c r="I1545" s="123" t="s">
        <v>8852</v>
      </c>
      <c r="J1545" s="123" t="s">
        <v>2000</v>
      </c>
      <c r="K1545" s="123" t="s">
        <v>2537</v>
      </c>
      <c r="L1545" s="123" t="s">
        <v>2524</v>
      </c>
      <c r="M1545" s="124">
        <v>3183134</v>
      </c>
      <c r="N1545" s="123"/>
      <c r="O1545" s="123"/>
    </row>
    <row r="1546" spans="1:15" ht="16" x14ac:dyDescent="0.45">
      <c r="A1546" s="123" t="s">
        <v>236</v>
      </c>
      <c r="B1546" s="123" t="s">
        <v>6983</v>
      </c>
      <c r="C1546" s="123" t="s">
        <v>1360</v>
      </c>
      <c r="D1546" s="123" t="s">
        <v>185</v>
      </c>
      <c r="E1546" s="123" t="s">
        <v>2524</v>
      </c>
      <c r="F1546" s="123" t="s">
        <v>2798</v>
      </c>
      <c r="G1546" s="123" t="s">
        <v>2524</v>
      </c>
      <c r="H1546" s="123" t="s">
        <v>8852</v>
      </c>
      <c r="I1546" s="123" t="s">
        <v>8852</v>
      </c>
      <c r="J1546" s="123" t="s">
        <v>1997</v>
      </c>
      <c r="K1546" s="123" t="s">
        <v>2534</v>
      </c>
      <c r="L1546" s="123" t="s">
        <v>2524</v>
      </c>
      <c r="M1546" s="124">
        <v>3101290</v>
      </c>
      <c r="N1546" s="123"/>
      <c r="O1546" s="123"/>
    </row>
    <row r="1547" spans="1:15" ht="16" x14ac:dyDescent="0.45">
      <c r="A1547" s="123" t="s">
        <v>168</v>
      </c>
      <c r="B1547" s="123" t="s">
        <v>6984</v>
      </c>
      <c r="C1547" s="123" t="s">
        <v>1379</v>
      </c>
      <c r="D1547" s="123" t="s">
        <v>185</v>
      </c>
      <c r="E1547" s="123" t="s">
        <v>2524</v>
      </c>
      <c r="F1547" s="123" t="s">
        <v>2798</v>
      </c>
      <c r="G1547" s="123" t="s">
        <v>404</v>
      </c>
      <c r="H1547" s="123" t="s">
        <v>8851</v>
      </c>
      <c r="I1547" s="123" t="s">
        <v>8852</v>
      </c>
      <c r="J1547" s="123" t="s">
        <v>1806</v>
      </c>
      <c r="K1547" s="123" t="s">
        <v>2528</v>
      </c>
      <c r="L1547" s="123" t="s">
        <v>2524</v>
      </c>
      <c r="M1547" s="124">
        <v>1807</v>
      </c>
      <c r="N1547" s="123"/>
      <c r="O1547" s="123"/>
    </row>
    <row r="1548" spans="1:15" ht="16" x14ac:dyDescent="0.45">
      <c r="A1548" s="123" t="s">
        <v>4987</v>
      </c>
      <c r="B1548" s="123" t="s">
        <v>6985</v>
      </c>
      <c r="C1548" s="123" t="s">
        <v>6986</v>
      </c>
      <c r="D1548" s="123" t="s">
        <v>185</v>
      </c>
      <c r="E1548" s="123" t="s">
        <v>2524</v>
      </c>
      <c r="F1548" s="123" t="s">
        <v>366</v>
      </c>
      <c r="G1548" s="123" t="s">
        <v>404</v>
      </c>
      <c r="H1548" s="123" t="s">
        <v>2524</v>
      </c>
      <c r="I1548" s="123" t="s">
        <v>2524</v>
      </c>
      <c r="J1548" s="123" t="s">
        <v>2524</v>
      </c>
      <c r="K1548" s="123" t="s">
        <v>4987</v>
      </c>
      <c r="L1548" s="123" t="s">
        <v>2524</v>
      </c>
      <c r="M1548" s="124">
        <v>1512474</v>
      </c>
      <c r="N1548" s="123"/>
      <c r="O1548" s="123"/>
    </row>
    <row r="1549" spans="1:15" ht="16" x14ac:dyDescent="0.45">
      <c r="A1549" s="123" t="s">
        <v>2071</v>
      </c>
      <c r="B1549" s="123" t="s">
        <v>6987</v>
      </c>
      <c r="C1549" s="123" t="s">
        <v>1361</v>
      </c>
      <c r="D1549" s="123" t="s">
        <v>185</v>
      </c>
      <c r="E1549" s="123" t="s">
        <v>2524</v>
      </c>
      <c r="F1549" s="123" t="s">
        <v>2798</v>
      </c>
      <c r="G1549" s="123" t="s">
        <v>2524</v>
      </c>
      <c r="H1549" s="123" t="s">
        <v>8852</v>
      </c>
      <c r="I1549" s="123" t="s">
        <v>8852</v>
      </c>
      <c r="J1549" s="123" t="s">
        <v>1998</v>
      </c>
      <c r="K1549" s="123" t="s">
        <v>2535</v>
      </c>
      <c r="L1549" s="123" t="s">
        <v>2524</v>
      </c>
      <c r="M1549" s="124">
        <v>3101312</v>
      </c>
      <c r="N1549" s="123"/>
      <c r="O1549" s="123"/>
    </row>
    <row r="1550" spans="1:15" ht="16" x14ac:dyDescent="0.45">
      <c r="A1550" s="123" t="s">
        <v>4988</v>
      </c>
      <c r="B1550" s="123" t="s">
        <v>4988</v>
      </c>
      <c r="C1550" s="123" t="s">
        <v>6988</v>
      </c>
      <c r="D1550" s="123" t="s">
        <v>185</v>
      </c>
      <c r="E1550" s="123" t="s">
        <v>2524</v>
      </c>
      <c r="F1550" s="123" t="s">
        <v>366</v>
      </c>
      <c r="G1550" s="123" t="s">
        <v>404</v>
      </c>
      <c r="H1550" s="123" t="s">
        <v>2524</v>
      </c>
      <c r="I1550" s="123" t="s">
        <v>2524</v>
      </c>
      <c r="J1550" s="123" t="s">
        <v>2524</v>
      </c>
      <c r="K1550" s="123" t="s">
        <v>4988</v>
      </c>
      <c r="L1550" s="123" t="s">
        <v>2524</v>
      </c>
      <c r="M1550" s="124">
        <v>1804</v>
      </c>
      <c r="N1550" s="123"/>
      <c r="O1550" s="123"/>
    </row>
    <row r="1551" spans="1:15" ht="16" x14ac:dyDescent="0.45">
      <c r="A1551" s="123" t="s">
        <v>4989</v>
      </c>
      <c r="B1551" s="123" t="s">
        <v>4989</v>
      </c>
      <c r="C1551" s="123" t="s">
        <v>6988</v>
      </c>
      <c r="D1551" s="123" t="s">
        <v>185</v>
      </c>
      <c r="E1551" s="123" t="s">
        <v>2524</v>
      </c>
      <c r="F1551" s="123" t="s">
        <v>366</v>
      </c>
      <c r="G1551" s="123" t="s">
        <v>404</v>
      </c>
      <c r="H1551" s="123" t="s">
        <v>2524</v>
      </c>
      <c r="I1551" s="123" t="s">
        <v>2524</v>
      </c>
      <c r="J1551" s="123" t="s">
        <v>2524</v>
      </c>
      <c r="K1551" s="123" t="s">
        <v>4989</v>
      </c>
      <c r="L1551" s="123" t="s">
        <v>2524</v>
      </c>
      <c r="M1551" s="124">
        <v>1800</v>
      </c>
      <c r="N1551" s="123"/>
      <c r="O1551" s="123"/>
    </row>
    <row r="1552" spans="1:15" ht="16" x14ac:dyDescent="0.45">
      <c r="A1552" s="123" t="s">
        <v>4990</v>
      </c>
      <c r="B1552" s="123" t="s">
        <v>6989</v>
      </c>
      <c r="C1552" s="123" t="s">
        <v>6990</v>
      </c>
      <c r="D1552" s="123" t="s">
        <v>185</v>
      </c>
      <c r="E1552" s="123" t="s">
        <v>2524</v>
      </c>
      <c r="F1552" s="123" t="s">
        <v>366</v>
      </c>
      <c r="G1552" s="123" t="s">
        <v>404</v>
      </c>
      <c r="H1552" s="123" t="s">
        <v>2524</v>
      </c>
      <c r="I1552" s="123" t="s">
        <v>2524</v>
      </c>
      <c r="J1552" s="123" t="s">
        <v>2524</v>
      </c>
      <c r="K1552" s="123" t="s">
        <v>4990</v>
      </c>
      <c r="L1552" s="123" t="s">
        <v>2524</v>
      </c>
      <c r="M1552" s="124">
        <v>20928</v>
      </c>
      <c r="N1552" s="123"/>
      <c r="O1552" s="123"/>
    </row>
    <row r="1553" spans="1:15" ht="16" x14ac:dyDescent="0.45">
      <c r="A1553" s="123" t="s">
        <v>3323</v>
      </c>
      <c r="B1553" s="123" t="s">
        <v>6991</v>
      </c>
      <c r="C1553" s="123" t="s">
        <v>3324</v>
      </c>
      <c r="D1553" s="123" t="s">
        <v>185</v>
      </c>
      <c r="E1553" s="123" t="s">
        <v>2524</v>
      </c>
      <c r="F1553" s="123" t="s">
        <v>2798</v>
      </c>
      <c r="G1553" s="123" t="s">
        <v>5936</v>
      </c>
      <c r="H1553" s="123" t="s">
        <v>2524</v>
      </c>
      <c r="I1553" s="123" t="s">
        <v>2524</v>
      </c>
      <c r="J1553" s="123" t="s">
        <v>3325</v>
      </c>
      <c r="K1553" s="123" t="s">
        <v>3323</v>
      </c>
      <c r="L1553" s="123" t="s">
        <v>2524</v>
      </c>
      <c r="M1553" s="124">
        <v>4292</v>
      </c>
      <c r="N1553" s="123"/>
      <c r="O1553" s="123"/>
    </row>
    <row r="1554" spans="1:15" ht="16" x14ac:dyDescent="0.45">
      <c r="A1554" s="123" t="s">
        <v>4991</v>
      </c>
      <c r="B1554" s="123" t="s">
        <v>6991</v>
      </c>
      <c r="C1554" s="123" t="s">
        <v>3324</v>
      </c>
      <c r="D1554" s="123" t="s">
        <v>185</v>
      </c>
      <c r="E1554" s="123" t="s">
        <v>2524</v>
      </c>
      <c r="F1554" s="123" t="s">
        <v>366</v>
      </c>
      <c r="G1554" s="123" t="s">
        <v>2524</v>
      </c>
      <c r="H1554" s="123" t="s">
        <v>2524</v>
      </c>
      <c r="I1554" s="123" t="s">
        <v>2524</v>
      </c>
      <c r="J1554" s="123" t="s">
        <v>2524</v>
      </c>
      <c r="K1554" s="123" t="s">
        <v>4991</v>
      </c>
      <c r="L1554" s="123" t="s">
        <v>2524</v>
      </c>
      <c r="M1554" s="124">
        <v>4361</v>
      </c>
      <c r="N1554" s="123"/>
      <c r="O1554" s="123"/>
    </row>
    <row r="1555" spans="1:15" ht="16" x14ac:dyDescent="0.45">
      <c r="A1555" s="123" t="s">
        <v>4992</v>
      </c>
      <c r="B1555" s="123" t="s">
        <v>6991</v>
      </c>
      <c r="C1555" s="123" t="s">
        <v>6992</v>
      </c>
      <c r="D1555" s="123" t="s">
        <v>185</v>
      </c>
      <c r="E1555" s="123" t="s">
        <v>2524</v>
      </c>
      <c r="F1555" s="123" t="s">
        <v>366</v>
      </c>
      <c r="G1555" s="123" t="s">
        <v>2524</v>
      </c>
      <c r="H1555" s="123" t="s">
        <v>2524</v>
      </c>
      <c r="I1555" s="123" t="s">
        <v>2524</v>
      </c>
      <c r="J1555" s="123" t="s">
        <v>2524</v>
      </c>
      <c r="K1555" s="123" t="s">
        <v>4992</v>
      </c>
      <c r="L1555" s="123" t="s">
        <v>2524</v>
      </c>
      <c r="M1555" s="124">
        <v>4538</v>
      </c>
      <c r="N1555" s="123"/>
      <c r="O1555" s="123"/>
    </row>
    <row r="1556" spans="1:15" ht="16" x14ac:dyDescent="0.45">
      <c r="A1556" s="123" t="s">
        <v>4993</v>
      </c>
      <c r="B1556" s="123" t="s">
        <v>6991</v>
      </c>
      <c r="C1556" s="123" t="s">
        <v>6992</v>
      </c>
      <c r="D1556" s="123" t="s">
        <v>185</v>
      </c>
      <c r="E1556" s="123" t="s">
        <v>2524</v>
      </c>
      <c r="F1556" s="123" t="s">
        <v>366</v>
      </c>
      <c r="G1556" s="123" t="s">
        <v>2524</v>
      </c>
      <c r="H1556" s="123" t="s">
        <v>2524</v>
      </c>
      <c r="I1556" s="123" t="s">
        <v>2524</v>
      </c>
      <c r="J1556" s="123" t="s">
        <v>2524</v>
      </c>
      <c r="K1556" s="123" t="s">
        <v>4993</v>
      </c>
      <c r="L1556" s="123" t="s">
        <v>2524</v>
      </c>
      <c r="M1556" s="124">
        <v>4607</v>
      </c>
      <c r="N1556" s="123"/>
      <c r="O1556" s="123"/>
    </row>
    <row r="1557" spans="1:15" ht="16" x14ac:dyDescent="0.45">
      <c r="A1557" s="123" t="s">
        <v>4994</v>
      </c>
      <c r="B1557" s="123" t="s">
        <v>6991</v>
      </c>
      <c r="C1557" s="123" t="s">
        <v>6992</v>
      </c>
      <c r="D1557" s="123" t="s">
        <v>185</v>
      </c>
      <c r="E1557" s="123" t="s">
        <v>2524</v>
      </c>
      <c r="F1557" s="123" t="s">
        <v>366</v>
      </c>
      <c r="G1557" s="123" t="s">
        <v>2524</v>
      </c>
      <c r="H1557" s="123" t="s">
        <v>2524</v>
      </c>
      <c r="I1557" s="123" t="s">
        <v>2524</v>
      </c>
      <c r="J1557" s="123" t="s">
        <v>2524</v>
      </c>
      <c r="K1557" s="123" t="s">
        <v>4994</v>
      </c>
      <c r="L1557" s="123" t="s">
        <v>2524</v>
      </c>
      <c r="M1557" s="124">
        <v>4610</v>
      </c>
      <c r="N1557" s="123"/>
      <c r="O1557" s="123"/>
    </row>
    <row r="1558" spans="1:15" ht="16" x14ac:dyDescent="0.45">
      <c r="A1558" s="123" t="s">
        <v>4995</v>
      </c>
      <c r="B1558" s="123" t="s">
        <v>6991</v>
      </c>
      <c r="C1558" s="123" t="s">
        <v>6992</v>
      </c>
      <c r="D1558" s="123" t="s">
        <v>185</v>
      </c>
      <c r="E1558" s="123" t="s">
        <v>2524</v>
      </c>
      <c r="F1558" s="123" t="s">
        <v>366</v>
      </c>
      <c r="G1558" s="123" t="s">
        <v>2524</v>
      </c>
      <c r="H1558" s="123" t="s">
        <v>2524</v>
      </c>
      <c r="I1558" s="123" t="s">
        <v>2524</v>
      </c>
      <c r="J1558" s="123" t="s">
        <v>2524</v>
      </c>
      <c r="K1558" s="123" t="s">
        <v>4995</v>
      </c>
      <c r="L1558" s="123" t="s">
        <v>2524</v>
      </c>
      <c r="M1558" s="124">
        <v>4613</v>
      </c>
      <c r="N1558" s="123"/>
      <c r="O1558" s="123"/>
    </row>
    <row r="1559" spans="1:15" ht="16" x14ac:dyDescent="0.45">
      <c r="A1559" s="123" t="s">
        <v>4996</v>
      </c>
      <c r="B1559" s="123" t="s">
        <v>6991</v>
      </c>
      <c r="C1559" s="123" t="s">
        <v>6992</v>
      </c>
      <c r="D1559" s="123" t="s">
        <v>185</v>
      </c>
      <c r="E1559" s="123" t="s">
        <v>2524</v>
      </c>
      <c r="F1559" s="123" t="s">
        <v>366</v>
      </c>
      <c r="G1559" s="123" t="s">
        <v>2524</v>
      </c>
      <c r="H1559" s="123" t="s">
        <v>2524</v>
      </c>
      <c r="I1559" s="123" t="s">
        <v>2524</v>
      </c>
      <c r="J1559" s="123" t="s">
        <v>2524</v>
      </c>
      <c r="K1559" s="123" t="s">
        <v>4996</v>
      </c>
      <c r="L1559" s="123" t="s">
        <v>2524</v>
      </c>
      <c r="M1559" s="124">
        <v>4616</v>
      </c>
      <c r="N1559" s="123"/>
      <c r="O1559" s="123"/>
    </row>
    <row r="1560" spans="1:15" ht="16" x14ac:dyDescent="0.45">
      <c r="A1560" s="123" t="s">
        <v>4997</v>
      </c>
      <c r="B1560" s="123" t="s">
        <v>6991</v>
      </c>
      <c r="C1560" s="123" t="s">
        <v>6992</v>
      </c>
      <c r="D1560" s="123" t="s">
        <v>185</v>
      </c>
      <c r="E1560" s="123" t="s">
        <v>2524</v>
      </c>
      <c r="F1560" s="123" t="s">
        <v>366</v>
      </c>
      <c r="G1560" s="123" t="s">
        <v>2524</v>
      </c>
      <c r="H1560" s="123" t="s">
        <v>2524</v>
      </c>
      <c r="I1560" s="123" t="s">
        <v>2524</v>
      </c>
      <c r="J1560" s="123" t="s">
        <v>2524</v>
      </c>
      <c r="K1560" s="123" t="s">
        <v>4997</v>
      </c>
      <c r="L1560" s="123" t="s">
        <v>2524</v>
      </c>
      <c r="M1560" s="124">
        <v>4619</v>
      </c>
      <c r="N1560" s="123"/>
      <c r="O1560" s="123"/>
    </row>
    <row r="1561" spans="1:15" ht="16" x14ac:dyDescent="0.45">
      <c r="A1561" s="123" t="s">
        <v>4998</v>
      </c>
      <c r="B1561" s="123" t="s">
        <v>6991</v>
      </c>
      <c r="C1561" s="123" t="s">
        <v>6992</v>
      </c>
      <c r="D1561" s="123" t="s">
        <v>185</v>
      </c>
      <c r="E1561" s="123" t="s">
        <v>2524</v>
      </c>
      <c r="F1561" s="123" t="s">
        <v>366</v>
      </c>
      <c r="G1561" s="123" t="s">
        <v>2524</v>
      </c>
      <c r="H1561" s="123" t="s">
        <v>2524</v>
      </c>
      <c r="I1561" s="123" t="s">
        <v>2524</v>
      </c>
      <c r="J1561" s="123" t="s">
        <v>2524</v>
      </c>
      <c r="K1561" s="123" t="s">
        <v>4998</v>
      </c>
      <c r="L1561" s="123" t="s">
        <v>2524</v>
      </c>
      <c r="M1561" s="124">
        <v>4622</v>
      </c>
      <c r="N1561" s="123"/>
      <c r="O1561" s="123"/>
    </row>
    <row r="1562" spans="1:15" ht="16" x14ac:dyDescent="0.45">
      <c r="A1562" s="123" t="s">
        <v>4999</v>
      </c>
      <c r="B1562" s="123" t="s">
        <v>6991</v>
      </c>
      <c r="C1562" s="123" t="s">
        <v>6992</v>
      </c>
      <c r="D1562" s="123" t="s">
        <v>185</v>
      </c>
      <c r="E1562" s="123" t="s">
        <v>2524</v>
      </c>
      <c r="F1562" s="123" t="s">
        <v>366</v>
      </c>
      <c r="G1562" s="123" t="s">
        <v>2524</v>
      </c>
      <c r="H1562" s="123" t="s">
        <v>2524</v>
      </c>
      <c r="I1562" s="123" t="s">
        <v>2524</v>
      </c>
      <c r="J1562" s="123" t="s">
        <v>2524</v>
      </c>
      <c r="K1562" s="123" t="s">
        <v>4999</v>
      </c>
      <c r="L1562" s="123" t="s">
        <v>2524</v>
      </c>
      <c r="M1562" s="124">
        <v>4625</v>
      </c>
      <c r="N1562" s="123"/>
      <c r="O1562" s="123"/>
    </row>
    <row r="1563" spans="1:15" ht="16" x14ac:dyDescent="0.45">
      <c r="A1563" s="123" t="s">
        <v>5000</v>
      </c>
      <c r="B1563" s="123" t="s">
        <v>6991</v>
      </c>
      <c r="C1563" s="123" t="s">
        <v>6992</v>
      </c>
      <c r="D1563" s="123" t="s">
        <v>185</v>
      </c>
      <c r="E1563" s="123" t="s">
        <v>2524</v>
      </c>
      <c r="F1563" s="123" t="s">
        <v>366</v>
      </c>
      <c r="G1563" s="123" t="s">
        <v>2524</v>
      </c>
      <c r="H1563" s="123" t="s">
        <v>2524</v>
      </c>
      <c r="I1563" s="123" t="s">
        <v>2524</v>
      </c>
      <c r="J1563" s="123" t="s">
        <v>2524</v>
      </c>
      <c r="K1563" s="123" t="s">
        <v>5000</v>
      </c>
      <c r="L1563" s="123" t="s">
        <v>2524</v>
      </c>
      <c r="M1563" s="124">
        <v>4629</v>
      </c>
      <c r="N1563" s="123"/>
      <c r="O1563" s="123"/>
    </row>
    <row r="1564" spans="1:15" ht="16" x14ac:dyDescent="0.45">
      <c r="A1564" s="123" t="s">
        <v>3335</v>
      </c>
      <c r="B1564" s="123" t="s">
        <v>6991</v>
      </c>
      <c r="C1564" s="123" t="s">
        <v>3324</v>
      </c>
      <c r="D1564" s="123" t="s">
        <v>185</v>
      </c>
      <c r="E1564" s="123" t="s">
        <v>2524</v>
      </c>
      <c r="F1564" s="123" t="s">
        <v>2798</v>
      </c>
      <c r="G1564" s="123" t="s">
        <v>2524</v>
      </c>
      <c r="H1564" s="123" t="s">
        <v>2524</v>
      </c>
      <c r="I1564" s="123" t="s">
        <v>2524</v>
      </c>
      <c r="J1564" s="123" t="s">
        <v>3336</v>
      </c>
      <c r="K1564" s="123" t="s">
        <v>3335</v>
      </c>
      <c r="L1564" s="123" t="s">
        <v>2524</v>
      </c>
      <c r="M1564" s="124">
        <v>4337</v>
      </c>
      <c r="N1564" s="123"/>
      <c r="O1564" s="123"/>
    </row>
    <row r="1565" spans="1:15" ht="16" x14ac:dyDescent="0.45">
      <c r="A1565" s="123" t="s">
        <v>5001</v>
      </c>
      <c r="B1565" s="123" t="s">
        <v>6991</v>
      </c>
      <c r="C1565" s="123" t="s">
        <v>6992</v>
      </c>
      <c r="D1565" s="123" t="s">
        <v>185</v>
      </c>
      <c r="E1565" s="123" t="s">
        <v>2524</v>
      </c>
      <c r="F1565" s="123" t="s">
        <v>366</v>
      </c>
      <c r="G1565" s="123" t="s">
        <v>2524</v>
      </c>
      <c r="H1565" s="123" t="s">
        <v>2524</v>
      </c>
      <c r="I1565" s="123" t="s">
        <v>2524</v>
      </c>
      <c r="J1565" s="123" t="s">
        <v>2524</v>
      </c>
      <c r="K1565" s="123" t="s">
        <v>5001</v>
      </c>
      <c r="L1565" s="123" t="s">
        <v>2524</v>
      </c>
      <c r="M1565" s="124">
        <v>4632</v>
      </c>
      <c r="N1565" s="123"/>
      <c r="O1565" s="123"/>
    </row>
    <row r="1566" spans="1:15" ht="16" x14ac:dyDescent="0.45">
      <c r="A1566" s="123" t="s">
        <v>5002</v>
      </c>
      <c r="B1566" s="123" t="s">
        <v>6991</v>
      </c>
      <c r="C1566" s="123" t="s">
        <v>6992</v>
      </c>
      <c r="D1566" s="123" t="s">
        <v>185</v>
      </c>
      <c r="E1566" s="123" t="s">
        <v>2524</v>
      </c>
      <c r="F1566" s="123" t="s">
        <v>366</v>
      </c>
      <c r="G1566" s="123" t="s">
        <v>2524</v>
      </c>
      <c r="H1566" s="123" t="s">
        <v>2524</v>
      </c>
      <c r="I1566" s="123" t="s">
        <v>2524</v>
      </c>
      <c r="J1566" s="123" t="s">
        <v>2524</v>
      </c>
      <c r="K1566" s="123" t="s">
        <v>5002</v>
      </c>
      <c r="L1566" s="123" t="s">
        <v>2524</v>
      </c>
      <c r="M1566" s="124">
        <v>4635</v>
      </c>
      <c r="N1566" s="123"/>
      <c r="O1566" s="123"/>
    </row>
    <row r="1567" spans="1:15" ht="16" x14ac:dyDescent="0.45">
      <c r="A1567" s="123" t="s">
        <v>5003</v>
      </c>
      <c r="B1567" s="123" t="s">
        <v>6991</v>
      </c>
      <c r="C1567" s="123" t="s">
        <v>6992</v>
      </c>
      <c r="D1567" s="123" t="s">
        <v>185</v>
      </c>
      <c r="E1567" s="123" t="s">
        <v>2524</v>
      </c>
      <c r="F1567" s="123" t="s">
        <v>366</v>
      </c>
      <c r="G1567" s="123" t="s">
        <v>2524</v>
      </c>
      <c r="H1567" s="123" t="s">
        <v>2524</v>
      </c>
      <c r="I1567" s="123" t="s">
        <v>2524</v>
      </c>
      <c r="J1567" s="123" t="s">
        <v>2524</v>
      </c>
      <c r="K1567" s="123" t="s">
        <v>5003</v>
      </c>
      <c r="L1567" s="123" t="s">
        <v>2524</v>
      </c>
      <c r="M1567" s="124">
        <v>4638</v>
      </c>
      <c r="N1567" s="123"/>
      <c r="O1567" s="123"/>
    </row>
    <row r="1568" spans="1:15" ht="16" x14ac:dyDescent="0.45">
      <c r="A1568" s="123" t="s">
        <v>5004</v>
      </c>
      <c r="B1568" s="123" t="s">
        <v>6991</v>
      </c>
      <c r="C1568" s="123" t="s">
        <v>6992</v>
      </c>
      <c r="D1568" s="123" t="s">
        <v>185</v>
      </c>
      <c r="E1568" s="123" t="s">
        <v>2524</v>
      </c>
      <c r="F1568" s="123" t="s">
        <v>366</v>
      </c>
      <c r="G1568" s="123" t="s">
        <v>2524</v>
      </c>
      <c r="H1568" s="123" t="s">
        <v>2524</v>
      </c>
      <c r="I1568" s="123" t="s">
        <v>2524</v>
      </c>
      <c r="J1568" s="123" t="s">
        <v>2524</v>
      </c>
      <c r="K1568" s="123" t="s">
        <v>5004</v>
      </c>
      <c r="L1568" s="123" t="s">
        <v>2524</v>
      </c>
      <c r="M1568" s="124">
        <v>4641</v>
      </c>
      <c r="N1568" s="123"/>
      <c r="O1568" s="123"/>
    </row>
    <row r="1569" spans="1:15" ht="16" x14ac:dyDescent="0.45">
      <c r="A1569" s="123" t="s">
        <v>5005</v>
      </c>
      <c r="B1569" s="123" t="s">
        <v>6991</v>
      </c>
      <c r="C1569" s="123" t="s">
        <v>6992</v>
      </c>
      <c r="D1569" s="123" t="s">
        <v>185</v>
      </c>
      <c r="E1569" s="123" t="s">
        <v>2524</v>
      </c>
      <c r="F1569" s="123" t="s">
        <v>366</v>
      </c>
      <c r="G1569" s="123" t="s">
        <v>2524</v>
      </c>
      <c r="H1569" s="123" t="s">
        <v>2524</v>
      </c>
      <c r="I1569" s="123" t="s">
        <v>2524</v>
      </c>
      <c r="J1569" s="123" t="s">
        <v>2524</v>
      </c>
      <c r="K1569" s="123" t="s">
        <v>5005</v>
      </c>
      <c r="L1569" s="123" t="s">
        <v>2524</v>
      </c>
      <c r="M1569" s="124">
        <v>9648</v>
      </c>
      <c r="N1569" s="123"/>
      <c r="O1569" s="123"/>
    </row>
    <row r="1570" spans="1:15" ht="16" x14ac:dyDescent="0.45">
      <c r="A1570" s="123" t="s">
        <v>5006</v>
      </c>
      <c r="B1570" s="123" t="s">
        <v>6991</v>
      </c>
      <c r="C1570" s="123" t="s">
        <v>6992</v>
      </c>
      <c r="D1570" s="123" t="s">
        <v>185</v>
      </c>
      <c r="E1570" s="123" t="s">
        <v>2524</v>
      </c>
      <c r="F1570" s="123" t="s">
        <v>366</v>
      </c>
      <c r="G1570" s="123" t="s">
        <v>2524</v>
      </c>
      <c r="H1570" s="123" t="s">
        <v>2524</v>
      </c>
      <c r="I1570" s="123" t="s">
        <v>2524</v>
      </c>
      <c r="J1570" s="123" t="s">
        <v>2524</v>
      </c>
      <c r="K1570" s="123" t="s">
        <v>5006</v>
      </c>
      <c r="L1570" s="123" t="s">
        <v>2524</v>
      </c>
      <c r="M1570" s="124">
        <v>4644</v>
      </c>
      <c r="N1570" s="123"/>
      <c r="O1570" s="123"/>
    </row>
    <row r="1571" spans="1:15" ht="16" x14ac:dyDescent="0.45">
      <c r="A1571" s="123" t="s">
        <v>5007</v>
      </c>
      <c r="B1571" s="123" t="s">
        <v>6991</v>
      </c>
      <c r="C1571" s="123" t="s">
        <v>6992</v>
      </c>
      <c r="D1571" s="123" t="s">
        <v>185</v>
      </c>
      <c r="E1571" s="123" t="s">
        <v>2524</v>
      </c>
      <c r="F1571" s="123" t="s">
        <v>366</v>
      </c>
      <c r="G1571" s="123" t="s">
        <v>2524</v>
      </c>
      <c r="H1571" s="123" t="s">
        <v>2524</v>
      </c>
      <c r="I1571" s="123" t="s">
        <v>2524</v>
      </c>
      <c r="J1571" s="123" t="s">
        <v>2524</v>
      </c>
      <c r="K1571" s="123" t="s">
        <v>5007</v>
      </c>
      <c r="L1571" s="123" t="s">
        <v>2524</v>
      </c>
      <c r="M1571" s="124">
        <v>4647</v>
      </c>
      <c r="N1571" s="123"/>
      <c r="O1571" s="123"/>
    </row>
    <row r="1572" spans="1:15" ht="16" x14ac:dyDescent="0.45">
      <c r="A1572" s="123" t="s">
        <v>5008</v>
      </c>
      <c r="B1572" s="123" t="s">
        <v>6991</v>
      </c>
      <c r="C1572" s="123" t="s">
        <v>6992</v>
      </c>
      <c r="D1572" s="123" t="s">
        <v>185</v>
      </c>
      <c r="E1572" s="123" t="s">
        <v>2524</v>
      </c>
      <c r="F1572" s="123" t="s">
        <v>366</v>
      </c>
      <c r="G1572" s="123" t="s">
        <v>2524</v>
      </c>
      <c r="H1572" s="123" t="s">
        <v>2524</v>
      </c>
      <c r="I1572" s="123" t="s">
        <v>2524</v>
      </c>
      <c r="J1572" s="123" t="s">
        <v>2524</v>
      </c>
      <c r="K1572" s="123" t="s">
        <v>5008</v>
      </c>
      <c r="L1572" s="123" t="s">
        <v>2524</v>
      </c>
      <c r="M1572" s="124">
        <v>4650</v>
      </c>
      <c r="N1572" s="123"/>
      <c r="O1572" s="123"/>
    </row>
    <row r="1573" spans="1:15" ht="16" x14ac:dyDescent="0.45">
      <c r="A1573" s="123" t="s">
        <v>5009</v>
      </c>
      <c r="B1573" s="123" t="s">
        <v>6991</v>
      </c>
      <c r="C1573" s="123" t="s">
        <v>6992</v>
      </c>
      <c r="D1573" s="123" t="s">
        <v>185</v>
      </c>
      <c r="E1573" s="123" t="s">
        <v>2524</v>
      </c>
      <c r="F1573" s="123" t="s">
        <v>366</v>
      </c>
      <c r="G1573" s="123" t="s">
        <v>2524</v>
      </c>
      <c r="H1573" s="123" t="s">
        <v>2524</v>
      </c>
      <c r="I1573" s="123" t="s">
        <v>2524</v>
      </c>
      <c r="J1573" s="123" t="s">
        <v>2524</v>
      </c>
      <c r="K1573" s="123" t="s">
        <v>5009</v>
      </c>
      <c r="L1573" s="123" t="s">
        <v>2524</v>
      </c>
      <c r="M1573" s="124">
        <v>4653</v>
      </c>
      <c r="N1573" s="123"/>
      <c r="O1573" s="123"/>
    </row>
    <row r="1574" spans="1:15" ht="16" x14ac:dyDescent="0.45">
      <c r="A1574" s="123" t="s">
        <v>5010</v>
      </c>
      <c r="B1574" s="123" t="s">
        <v>6991</v>
      </c>
      <c r="C1574" s="123" t="s">
        <v>6992</v>
      </c>
      <c r="D1574" s="123" t="s">
        <v>185</v>
      </c>
      <c r="E1574" s="123" t="s">
        <v>2524</v>
      </c>
      <c r="F1574" s="123" t="s">
        <v>366</v>
      </c>
      <c r="G1574" s="123" t="s">
        <v>2524</v>
      </c>
      <c r="H1574" s="123" t="s">
        <v>2524</v>
      </c>
      <c r="I1574" s="123" t="s">
        <v>2524</v>
      </c>
      <c r="J1574" s="123" t="s">
        <v>2524</v>
      </c>
      <c r="K1574" s="123" t="s">
        <v>5010</v>
      </c>
      <c r="L1574" s="123" t="s">
        <v>2524</v>
      </c>
      <c r="M1574" s="124">
        <v>4656</v>
      </c>
      <c r="N1574" s="123"/>
      <c r="O1574" s="123"/>
    </row>
    <row r="1575" spans="1:15" ht="16" x14ac:dyDescent="0.45">
      <c r="A1575" s="123" t="s">
        <v>5011</v>
      </c>
      <c r="B1575" s="123" t="s">
        <v>6991</v>
      </c>
      <c r="C1575" s="123" t="s">
        <v>6992</v>
      </c>
      <c r="D1575" s="123" t="s">
        <v>185</v>
      </c>
      <c r="E1575" s="123" t="s">
        <v>2524</v>
      </c>
      <c r="F1575" s="123" t="s">
        <v>366</v>
      </c>
      <c r="G1575" s="123" t="s">
        <v>2524</v>
      </c>
      <c r="H1575" s="123" t="s">
        <v>2524</v>
      </c>
      <c r="I1575" s="123" t="s">
        <v>2524</v>
      </c>
      <c r="J1575" s="123" t="s">
        <v>2524</v>
      </c>
      <c r="K1575" s="123" t="s">
        <v>5011</v>
      </c>
      <c r="L1575" s="123" t="s">
        <v>2524</v>
      </c>
      <c r="M1575" s="124">
        <v>4659</v>
      </c>
      <c r="N1575" s="123"/>
      <c r="O1575" s="123"/>
    </row>
    <row r="1576" spans="1:15" ht="16" x14ac:dyDescent="0.45">
      <c r="A1576" s="123" t="s">
        <v>5012</v>
      </c>
      <c r="B1576" s="123" t="s">
        <v>6991</v>
      </c>
      <c r="C1576" s="123" t="s">
        <v>3324</v>
      </c>
      <c r="D1576" s="123" t="s">
        <v>185</v>
      </c>
      <c r="E1576" s="123" t="s">
        <v>2524</v>
      </c>
      <c r="F1576" s="123" t="s">
        <v>366</v>
      </c>
      <c r="G1576" s="123" t="s">
        <v>2524</v>
      </c>
      <c r="H1576" s="123" t="s">
        <v>2524</v>
      </c>
      <c r="I1576" s="123" t="s">
        <v>2524</v>
      </c>
      <c r="J1576" s="123" t="s">
        <v>2524</v>
      </c>
      <c r="K1576" s="123" t="s">
        <v>5012</v>
      </c>
      <c r="L1576" s="123" t="s">
        <v>2524</v>
      </c>
      <c r="M1576" s="124">
        <v>4340</v>
      </c>
      <c r="N1576" s="123"/>
      <c r="O1576" s="123"/>
    </row>
    <row r="1577" spans="1:15" ht="16" x14ac:dyDescent="0.45">
      <c r="A1577" s="123" t="s">
        <v>5013</v>
      </c>
      <c r="B1577" s="123" t="s">
        <v>6991</v>
      </c>
      <c r="C1577" s="123" t="s">
        <v>6992</v>
      </c>
      <c r="D1577" s="123" t="s">
        <v>185</v>
      </c>
      <c r="E1577" s="123" t="s">
        <v>2524</v>
      </c>
      <c r="F1577" s="123" t="s">
        <v>366</v>
      </c>
      <c r="G1577" s="123" t="s">
        <v>2524</v>
      </c>
      <c r="H1577" s="123" t="s">
        <v>2524</v>
      </c>
      <c r="I1577" s="123" t="s">
        <v>2524</v>
      </c>
      <c r="J1577" s="123" t="s">
        <v>2524</v>
      </c>
      <c r="K1577" s="123" t="s">
        <v>5013</v>
      </c>
      <c r="L1577" s="123" t="s">
        <v>2524</v>
      </c>
      <c r="M1577" s="124">
        <v>4662</v>
      </c>
      <c r="N1577" s="123"/>
      <c r="O1577" s="123"/>
    </row>
    <row r="1578" spans="1:15" ht="16" x14ac:dyDescent="0.45">
      <c r="A1578" s="123" t="s">
        <v>5014</v>
      </c>
      <c r="B1578" s="123" t="s">
        <v>6991</v>
      </c>
      <c r="C1578" s="123" t="s">
        <v>3324</v>
      </c>
      <c r="D1578" s="123" t="s">
        <v>185</v>
      </c>
      <c r="E1578" s="123" t="s">
        <v>2524</v>
      </c>
      <c r="F1578" s="123" t="s">
        <v>366</v>
      </c>
      <c r="G1578" s="123" t="s">
        <v>2524</v>
      </c>
      <c r="H1578" s="123" t="s">
        <v>2524</v>
      </c>
      <c r="I1578" s="123" t="s">
        <v>2524</v>
      </c>
      <c r="J1578" s="123" t="s">
        <v>2524</v>
      </c>
      <c r="K1578" s="123" t="s">
        <v>5014</v>
      </c>
      <c r="L1578" s="123" t="s">
        <v>2524</v>
      </c>
      <c r="M1578" s="124">
        <v>4343</v>
      </c>
      <c r="N1578" s="123"/>
      <c r="O1578" s="123"/>
    </row>
    <row r="1579" spans="1:15" ht="16" x14ac:dyDescent="0.45">
      <c r="A1579" s="123" t="s">
        <v>5015</v>
      </c>
      <c r="B1579" s="123" t="s">
        <v>6991</v>
      </c>
      <c r="C1579" s="123" t="s">
        <v>3324</v>
      </c>
      <c r="D1579" s="123" t="s">
        <v>185</v>
      </c>
      <c r="E1579" s="123" t="s">
        <v>2524</v>
      </c>
      <c r="F1579" s="123" t="s">
        <v>366</v>
      </c>
      <c r="G1579" s="123" t="s">
        <v>2524</v>
      </c>
      <c r="H1579" s="123" t="s">
        <v>2524</v>
      </c>
      <c r="I1579" s="123" t="s">
        <v>2524</v>
      </c>
      <c r="J1579" s="123" t="s">
        <v>2524</v>
      </c>
      <c r="K1579" s="123" t="s">
        <v>5015</v>
      </c>
      <c r="L1579" s="123" t="s">
        <v>2524</v>
      </c>
      <c r="M1579" s="124">
        <v>4346</v>
      </c>
      <c r="N1579" s="123"/>
      <c r="O1579" s="123"/>
    </row>
    <row r="1580" spans="1:15" ht="16" x14ac:dyDescent="0.45">
      <c r="A1580" s="123" t="s">
        <v>5016</v>
      </c>
      <c r="B1580" s="123" t="s">
        <v>6991</v>
      </c>
      <c r="C1580" s="123" t="s">
        <v>3324</v>
      </c>
      <c r="D1580" s="123" t="s">
        <v>185</v>
      </c>
      <c r="E1580" s="123" t="s">
        <v>2524</v>
      </c>
      <c r="F1580" s="123" t="s">
        <v>366</v>
      </c>
      <c r="G1580" s="123" t="s">
        <v>2524</v>
      </c>
      <c r="H1580" s="123" t="s">
        <v>2524</v>
      </c>
      <c r="I1580" s="123" t="s">
        <v>2524</v>
      </c>
      <c r="J1580" s="123" t="s">
        <v>2524</v>
      </c>
      <c r="K1580" s="123" t="s">
        <v>5016</v>
      </c>
      <c r="L1580" s="123" t="s">
        <v>2524</v>
      </c>
      <c r="M1580" s="124">
        <v>4349</v>
      </c>
      <c r="N1580" s="123"/>
      <c r="O1580" s="123"/>
    </row>
    <row r="1581" spans="1:15" ht="16" x14ac:dyDescent="0.45">
      <c r="A1581" s="123" t="s">
        <v>5017</v>
      </c>
      <c r="B1581" s="123" t="s">
        <v>6991</v>
      </c>
      <c r="C1581" s="123" t="s">
        <v>3324</v>
      </c>
      <c r="D1581" s="123" t="s">
        <v>185</v>
      </c>
      <c r="E1581" s="123" t="s">
        <v>2524</v>
      </c>
      <c r="F1581" s="123" t="s">
        <v>366</v>
      </c>
      <c r="G1581" s="123" t="s">
        <v>2524</v>
      </c>
      <c r="H1581" s="123" t="s">
        <v>2524</v>
      </c>
      <c r="I1581" s="123" t="s">
        <v>2524</v>
      </c>
      <c r="J1581" s="123" t="s">
        <v>2524</v>
      </c>
      <c r="K1581" s="123" t="s">
        <v>5017</v>
      </c>
      <c r="L1581" s="123" t="s">
        <v>2524</v>
      </c>
      <c r="M1581" s="124">
        <v>4352</v>
      </c>
      <c r="N1581" s="123"/>
      <c r="O1581" s="123"/>
    </row>
    <row r="1582" spans="1:15" ht="16" x14ac:dyDescent="0.45">
      <c r="A1582" s="123" t="s">
        <v>5018</v>
      </c>
      <c r="B1582" s="123" t="s">
        <v>6991</v>
      </c>
      <c r="C1582" s="123" t="s">
        <v>3324</v>
      </c>
      <c r="D1582" s="123" t="s">
        <v>185</v>
      </c>
      <c r="E1582" s="123" t="s">
        <v>2524</v>
      </c>
      <c r="F1582" s="123" t="s">
        <v>366</v>
      </c>
      <c r="G1582" s="123" t="s">
        <v>2524</v>
      </c>
      <c r="H1582" s="123" t="s">
        <v>2524</v>
      </c>
      <c r="I1582" s="123" t="s">
        <v>2524</v>
      </c>
      <c r="J1582" s="123" t="s">
        <v>2524</v>
      </c>
      <c r="K1582" s="123" t="s">
        <v>5018</v>
      </c>
      <c r="L1582" s="123" t="s">
        <v>2524</v>
      </c>
      <c r="M1582" s="124">
        <v>4355</v>
      </c>
      <c r="N1582" s="123"/>
      <c r="O1582" s="123"/>
    </row>
    <row r="1583" spans="1:15" ht="16" x14ac:dyDescent="0.45">
      <c r="A1583" s="123" t="s">
        <v>5019</v>
      </c>
      <c r="B1583" s="123" t="s">
        <v>6991</v>
      </c>
      <c r="C1583" s="123" t="s">
        <v>3324</v>
      </c>
      <c r="D1583" s="123" t="s">
        <v>185</v>
      </c>
      <c r="E1583" s="123" t="s">
        <v>2524</v>
      </c>
      <c r="F1583" s="123" t="s">
        <v>366</v>
      </c>
      <c r="G1583" s="123" t="s">
        <v>2524</v>
      </c>
      <c r="H1583" s="123" t="s">
        <v>2524</v>
      </c>
      <c r="I1583" s="123" t="s">
        <v>2524</v>
      </c>
      <c r="J1583" s="123" t="s">
        <v>2524</v>
      </c>
      <c r="K1583" s="123" t="s">
        <v>5019</v>
      </c>
      <c r="L1583" s="123" t="s">
        <v>2524</v>
      </c>
      <c r="M1583" s="124">
        <v>4358</v>
      </c>
      <c r="N1583" s="123"/>
      <c r="O1583" s="123"/>
    </row>
    <row r="1584" spans="1:15" ht="16" x14ac:dyDescent="0.45">
      <c r="A1584" s="123" t="s">
        <v>5020</v>
      </c>
      <c r="B1584" s="123" t="s">
        <v>6991</v>
      </c>
      <c r="C1584" s="123" t="s">
        <v>2524</v>
      </c>
      <c r="D1584" s="123" t="s">
        <v>185</v>
      </c>
      <c r="E1584" s="123" t="s">
        <v>2524</v>
      </c>
      <c r="F1584" s="123" t="s">
        <v>366</v>
      </c>
      <c r="G1584" s="123" t="s">
        <v>2524</v>
      </c>
      <c r="H1584" s="123" t="s">
        <v>2524</v>
      </c>
      <c r="I1584" s="123" t="s">
        <v>2524</v>
      </c>
      <c r="J1584" s="123" t="s">
        <v>2524</v>
      </c>
      <c r="K1584" s="123" t="s">
        <v>5020</v>
      </c>
      <c r="L1584" s="123" t="s">
        <v>2524</v>
      </c>
      <c r="M1584" s="124">
        <v>9778</v>
      </c>
      <c r="N1584" s="123"/>
      <c r="O1584" s="123"/>
    </row>
    <row r="1585" spans="1:15" ht="16" x14ac:dyDescent="0.45">
      <c r="A1585" s="123" t="s">
        <v>5021</v>
      </c>
      <c r="B1585" s="123" t="s">
        <v>5021</v>
      </c>
      <c r="C1585" s="123" t="s">
        <v>2524</v>
      </c>
      <c r="D1585" s="123" t="s">
        <v>1357</v>
      </c>
      <c r="E1585" s="123" t="s">
        <v>2524</v>
      </c>
      <c r="F1585" s="123" t="s">
        <v>366</v>
      </c>
      <c r="G1585" s="123" t="s">
        <v>2524</v>
      </c>
      <c r="H1585" s="123" t="s">
        <v>2524</v>
      </c>
      <c r="I1585" s="123" t="s">
        <v>2524</v>
      </c>
      <c r="J1585" s="123" t="s">
        <v>2524</v>
      </c>
      <c r="K1585" s="123" t="s">
        <v>5021</v>
      </c>
      <c r="L1585" s="123" t="s">
        <v>2524</v>
      </c>
      <c r="M1585" s="124">
        <v>10406</v>
      </c>
      <c r="N1585" s="123"/>
      <c r="O1585" s="123"/>
    </row>
    <row r="1586" spans="1:15" ht="16" x14ac:dyDescent="0.45">
      <c r="A1586" s="123" t="s">
        <v>8599</v>
      </c>
      <c r="B1586" s="123" t="s">
        <v>7176</v>
      </c>
      <c r="C1586" s="123" t="s">
        <v>8601</v>
      </c>
      <c r="D1586" s="123" t="s">
        <v>1357</v>
      </c>
      <c r="E1586" s="123" t="s">
        <v>2524</v>
      </c>
      <c r="F1586" s="123" t="s">
        <v>366</v>
      </c>
      <c r="G1586" s="123" t="s">
        <v>2524</v>
      </c>
      <c r="H1586" s="123" t="s">
        <v>2524</v>
      </c>
      <c r="I1586" s="123" t="s">
        <v>2524</v>
      </c>
      <c r="J1586" s="123" t="s">
        <v>8603</v>
      </c>
      <c r="K1586" s="123" t="s">
        <v>8599</v>
      </c>
      <c r="L1586" s="123" t="s">
        <v>2524</v>
      </c>
      <c r="M1586" s="124">
        <v>7775772</v>
      </c>
      <c r="N1586" s="123"/>
      <c r="O1586" s="123"/>
    </row>
    <row r="1587" spans="1:15" ht="16" x14ac:dyDescent="0.45">
      <c r="A1587" s="123" t="s">
        <v>8598</v>
      </c>
      <c r="B1587" s="123" t="s">
        <v>7208</v>
      </c>
      <c r="C1587" s="123" t="s">
        <v>8600</v>
      </c>
      <c r="D1587" s="123" t="s">
        <v>1357</v>
      </c>
      <c r="E1587" s="123" t="s">
        <v>2524</v>
      </c>
      <c r="F1587" s="123" t="s">
        <v>366</v>
      </c>
      <c r="G1587" s="123" t="s">
        <v>2524</v>
      </c>
      <c r="H1587" s="123" t="s">
        <v>2524</v>
      </c>
      <c r="I1587" s="123" t="s">
        <v>2524</v>
      </c>
      <c r="J1587" s="123" t="s">
        <v>8602</v>
      </c>
      <c r="K1587" s="123" t="s">
        <v>8598</v>
      </c>
      <c r="L1587" s="123" t="s">
        <v>2524</v>
      </c>
      <c r="M1587" s="124">
        <v>7775748</v>
      </c>
      <c r="N1587" s="123"/>
      <c r="O1587" s="123"/>
    </row>
    <row r="1588" spans="1:15" ht="16" x14ac:dyDescent="0.45">
      <c r="A1588" s="123" t="s">
        <v>3041</v>
      </c>
      <c r="B1588" s="123" t="s">
        <v>6993</v>
      </c>
      <c r="C1588" s="123" t="s">
        <v>3042</v>
      </c>
      <c r="D1588" s="123" t="s">
        <v>185</v>
      </c>
      <c r="E1588" s="123" t="s">
        <v>2524</v>
      </c>
      <c r="F1588" s="123" t="s">
        <v>2798</v>
      </c>
      <c r="G1588" s="123" t="s">
        <v>5449</v>
      </c>
      <c r="H1588" s="123" t="s">
        <v>2524</v>
      </c>
      <c r="I1588" s="123" t="s">
        <v>2524</v>
      </c>
      <c r="J1588" s="123" t="s">
        <v>3043</v>
      </c>
      <c r="K1588" s="123" t="s">
        <v>3040</v>
      </c>
      <c r="L1588" s="123" t="s">
        <v>2524</v>
      </c>
      <c r="M1588" s="124">
        <v>142764</v>
      </c>
      <c r="N1588" s="123"/>
      <c r="O1588" s="123"/>
    </row>
    <row r="1589" spans="1:15" ht="16" x14ac:dyDescent="0.45">
      <c r="A1589" s="123" t="s">
        <v>3165</v>
      </c>
      <c r="B1589" s="123" t="s">
        <v>3165</v>
      </c>
      <c r="C1589" s="123" t="s">
        <v>7970</v>
      </c>
      <c r="D1589" s="123" t="s">
        <v>185</v>
      </c>
      <c r="E1589" s="123" t="s">
        <v>2524</v>
      </c>
      <c r="F1589" s="123" t="s">
        <v>2798</v>
      </c>
      <c r="G1589" s="123" t="s">
        <v>2524</v>
      </c>
      <c r="H1589" s="123" t="s">
        <v>8851</v>
      </c>
      <c r="I1589" s="123" t="s">
        <v>2524</v>
      </c>
      <c r="J1589" s="123" t="s">
        <v>3166</v>
      </c>
      <c r="K1589" s="123" t="s">
        <v>3165</v>
      </c>
      <c r="L1589" s="123" t="s">
        <v>2524</v>
      </c>
      <c r="M1589" s="124">
        <v>7289457</v>
      </c>
      <c r="N1589" s="123"/>
      <c r="O1589" s="123"/>
    </row>
    <row r="1590" spans="1:15" ht="16" x14ac:dyDescent="0.45">
      <c r="A1590" s="123" t="s">
        <v>3163</v>
      </c>
      <c r="B1590" s="123" t="s">
        <v>3163</v>
      </c>
      <c r="C1590" s="123" t="s">
        <v>7983</v>
      </c>
      <c r="D1590" s="123" t="s">
        <v>185</v>
      </c>
      <c r="E1590" s="123" t="s">
        <v>2524</v>
      </c>
      <c r="F1590" s="123" t="s">
        <v>2798</v>
      </c>
      <c r="G1590" s="123" t="s">
        <v>2524</v>
      </c>
      <c r="H1590" s="123" t="s">
        <v>2524</v>
      </c>
      <c r="I1590" s="123" t="s">
        <v>2524</v>
      </c>
      <c r="J1590" s="123" t="s">
        <v>3164</v>
      </c>
      <c r="K1590" s="123" t="s">
        <v>3163</v>
      </c>
      <c r="L1590" s="123" t="s">
        <v>2524</v>
      </c>
      <c r="M1590" s="124">
        <v>7289637</v>
      </c>
      <c r="N1590" s="123"/>
      <c r="O1590" s="123"/>
    </row>
    <row r="1591" spans="1:15" ht="16" x14ac:dyDescent="0.45">
      <c r="A1591" s="123" t="s">
        <v>2128</v>
      </c>
      <c r="B1591" s="123" t="s">
        <v>2128</v>
      </c>
      <c r="C1591" s="123" t="s">
        <v>2984</v>
      </c>
      <c r="D1591" s="123" t="s">
        <v>185</v>
      </c>
      <c r="E1591" s="123" t="s">
        <v>2524</v>
      </c>
      <c r="F1591" s="123" t="s">
        <v>2798</v>
      </c>
      <c r="G1591" s="123" t="s">
        <v>5449</v>
      </c>
      <c r="H1591" s="123" t="s">
        <v>8852</v>
      </c>
      <c r="I1591" s="123" t="s">
        <v>2524</v>
      </c>
      <c r="J1591" s="123" t="s">
        <v>2985</v>
      </c>
      <c r="K1591" s="123" t="s">
        <v>2128</v>
      </c>
      <c r="L1591" s="123" t="s">
        <v>2524</v>
      </c>
      <c r="M1591" s="124">
        <v>3097</v>
      </c>
      <c r="N1591" s="123"/>
      <c r="O1591" s="123"/>
    </row>
    <row r="1592" spans="1:15" ht="16" x14ac:dyDescent="0.45">
      <c r="A1592" s="123" t="s">
        <v>2981</v>
      </c>
      <c r="B1592" s="123" t="s">
        <v>6994</v>
      </c>
      <c r="C1592" s="123" t="s">
        <v>2982</v>
      </c>
      <c r="D1592" s="123" t="s">
        <v>185</v>
      </c>
      <c r="E1592" s="123" t="s">
        <v>2524</v>
      </c>
      <c r="F1592" s="123" t="s">
        <v>2798</v>
      </c>
      <c r="G1592" s="123" t="s">
        <v>5449</v>
      </c>
      <c r="H1592" s="123" t="s">
        <v>2524</v>
      </c>
      <c r="I1592" s="123" t="s">
        <v>2524</v>
      </c>
      <c r="J1592" s="123" t="s">
        <v>2983</v>
      </c>
      <c r="K1592" s="123" t="s">
        <v>2981</v>
      </c>
      <c r="L1592" s="123" t="s">
        <v>2524</v>
      </c>
      <c r="M1592" s="124">
        <v>3213</v>
      </c>
      <c r="N1592" s="123"/>
      <c r="O1592" s="123"/>
    </row>
    <row r="1593" spans="1:15" ht="16" x14ac:dyDescent="0.45">
      <c r="A1593" s="123" t="s">
        <v>137</v>
      </c>
      <c r="B1593" s="123" t="s">
        <v>6995</v>
      </c>
      <c r="C1593" s="123" t="s">
        <v>1519</v>
      </c>
      <c r="D1593" s="123" t="s">
        <v>185</v>
      </c>
      <c r="E1593" s="123" t="s">
        <v>2524</v>
      </c>
      <c r="F1593" s="123" t="s">
        <v>2798</v>
      </c>
      <c r="G1593" s="123" t="s">
        <v>102</v>
      </c>
      <c r="H1593" s="123" t="s">
        <v>8852</v>
      </c>
      <c r="I1593" s="123" t="s">
        <v>2524</v>
      </c>
      <c r="J1593" s="123" t="s">
        <v>1923</v>
      </c>
      <c r="K1593" s="123" t="s">
        <v>137</v>
      </c>
      <c r="L1593" s="123" t="s">
        <v>2524</v>
      </c>
      <c r="M1593" s="124">
        <v>1478007</v>
      </c>
      <c r="N1593" s="123"/>
      <c r="O1593" s="123"/>
    </row>
    <row r="1594" spans="1:15" ht="16" x14ac:dyDescent="0.45">
      <c r="A1594" s="123" t="s">
        <v>1451</v>
      </c>
      <c r="B1594" s="123" t="s">
        <v>6996</v>
      </c>
      <c r="C1594" s="123" t="s">
        <v>1520</v>
      </c>
      <c r="D1594" s="123" t="s">
        <v>185</v>
      </c>
      <c r="E1594" s="123" t="s">
        <v>2524</v>
      </c>
      <c r="F1594" s="123" t="s">
        <v>2798</v>
      </c>
      <c r="G1594" s="123" t="s">
        <v>102</v>
      </c>
      <c r="H1594" s="123" t="s">
        <v>8852</v>
      </c>
      <c r="I1594" s="123" t="s">
        <v>2524</v>
      </c>
      <c r="J1594" s="123" t="s">
        <v>1925</v>
      </c>
      <c r="K1594" s="123" t="s">
        <v>1451</v>
      </c>
      <c r="L1594" s="123" t="s">
        <v>2524</v>
      </c>
      <c r="M1594" s="124">
        <v>3225309</v>
      </c>
      <c r="N1594" s="123"/>
      <c r="O1594" s="123"/>
    </row>
    <row r="1595" spans="1:15" ht="16" x14ac:dyDescent="0.45">
      <c r="A1595" s="123" t="s">
        <v>1438</v>
      </c>
      <c r="B1595" s="123" t="s">
        <v>6997</v>
      </c>
      <c r="C1595" s="123" t="s">
        <v>1580</v>
      </c>
      <c r="D1595" s="123" t="s">
        <v>185</v>
      </c>
      <c r="E1595" s="123" t="s">
        <v>2524</v>
      </c>
      <c r="F1595" s="123" t="s">
        <v>2798</v>
      </c>
      <c r="G1595" s="123" t="s">
        <v>2524</v>
      </c>
      <c r="H1595" s="123" t="s">
        <v>2524</v>
      </c>
      <c r="I1595" s="123" t="s">
        <v>2524</v>
      </c>
      <c r="J1595" s="123" t="s">
        <v>1895</v>
      </c>
      <c r="K1595" s="123" t="s">
        <v>1438</v>
      </c>
      <c r="L1595" s="123" t="s">
        <v>2524</v>
      </c>
      <c r="M1595" s="124">
        <v>3222386</v>
      </c>
      <c r="N1595" s="123"/>
      <c r="O1595" s="123"/>
    </row>
    <row r="1596" spans="1:15" ht="16" x14ac:dyDescent="0.45">
      <c r="A1596" s="123" t="s">
        <v>1431</v>
      </c>
      <c r="B1596" s="123" t="s">
        <v>6998</v>
      </c>
      <c r="C1596" s="123" t="s">
        <v>6999</v>
      </c>
      <c r="D1596" s="123" t="s">
        <v>185</v>
      </c>
      <c r="E1596" s="123" t="s">
        <v>2524</v>
      </c>
      <c r="F1596" s="123" t="s">
        <v>2798</v>
      </c>
      <c r="G1596" s="123" t="s">
        <v>2524</v>
      </c>
      <c r="H1596" s="123" t="s">
        <v>2524</v>
      </c>
      <c r="I1596" s="123" t="s">
        <v>2524</v>
      </c>
      <c r="J1596" s="123" t="s">
        <v>1894</v>
      </c>
      <c r="K1596" s="123" t="s">
        <v>1431</v>
      </c>
      <c r="L1596" s="123" t="s">
        <v>2524</v>
      </c>
      <c r="M1596" s="124">
        <v>3222391</v>
      </c>
      <c r="N1596" s="123"/>
      <c r="O1596" s="123"/>
    </row>
    <row r="1597" spans="1:15" ht="16" x14ac:dyDescent="0.45">
      <c r="A1597" s="123" t="s">
        <v>2129</v>
      </c>
      <c r="B1597" s="123" t="s">
        <v>2129</v>
      </c>
      <c r="C1597" s="123" t="s">
        <v>2989</v>
      </c>
      <c r="D1597" s="123" t="s">
        <v>185</v>
      </c>
      <c r="E1597" s="123" t="s">
        <v>2524</v>
      </c>
      <c r="F1597" s="123" t="s">
        <v>2798</v>
      </c>
      <c r="G1597" s="123" t="s">
        <v>5449</v>
      </c>
      <c r="H1597" s="123" t="s">
        <v>8852</v>
      </c>
      <c r="I1597" s="123" t="s">
        <v>2524</v>
      </c>
      <c r="J1597" s="123" t="s">
        <v>2990</v>
      </c>
      <c r="K1597" s="123" t="s">
        <v>2129</v>
      </c>
      <c r="L1597" s="123" t="s">
        <v>2524</v>
      </c>
      <c r="M1597" s="124">
        <v>3100</v>
      </c>
      <c r="N1597" s="123"/>
      <c r="O1597" s="123"/>
    </row>
    <row r="1598" spans="1:15" ht="16" x14ac:dyDescent="0.45">
      <c r="A1598" s="123" t="s">
        <v>2986</v>
      </c>
      <c r="B1598" s="123" t="s">
        <v>7000</v>
      </c>
      <c r="C1598" s="123" t="s">
        <v>2987</v>
      </c>
      <c r="D1598" s="123" t="s">
        <v>185</v>
      </c>
      <c r="E1598" s="123" t="s">
        <v>2524</v>
      </c>
      <c r="F1598" s="123" t="s">
        <v>2798</v>
      </c>
      <c r="G1598" s="123" t="s">
        <v>5449</v>
      </c>
      <c r="H1598" s="123" t="s">
        <v>2524</v>
      </c>
      <c r="I1598" s="123" t="s">
        <v>2524</v>
      </c>
      <c r="J1598" s="123" t="s">
        <v>2988</v>
      </c>
      <c r="K1598" s="123" t="s">
        <v>2986</v>
      </c>
      <c r="L1598" s="123" t="s">
        <v>2524</v>
      </c>
      <c r="M1598" s="124">
        <v>3216</v>
      </c>
      <c r="N1598" s="123"/>
      <c r="O1598" s="123"/>
    </row>
    <row r="1599" spans="1:15" ht="16" x14ac:dyDescent="0.45">
      <c r="A1599" s="123" t="s">
        <v>138</v>
      </c>
      <c r="B1599" s="123" t="s">
        <v>7001</v>
      </c>
      <c r="C1599" s="123" t="s">
        <v>2764</v>
      </c>
      <c r="D1599" s="123" t="s">
        <v>185</v>
      </c>
      <c r="E1599" s="123" t="s">
        <v>2524</v>
      </c>
      <c r="F1599" s="123" t="s">
        <v>2798</v>
      </c>
      <c r="G1599" s="123" t="s">
        <v>102</v>
      </c>
      <c r="H1599" s="123" t="s">
        <v>8852</v>
      </c>
      <c r="I1599" s="123" t="s">
        <v>2524</v>
      </c>
      <c r="J1599" s="123" t="s">
        <v>1926</v>
      </c>
      <c r="K1599" s="123" t="s">
        <v>138</v>
      </c>
      <c r="L1599" s="123" t="s">
        <v>2524</v>
      </c>
      <c r="M1599" s="124">
        <v>1478022</v>
      </c>
      <c r="N1599" s="123"/>
      <c r="O1599" s="123"/>
    </row>
    <row r="1600" spans="1:15" ht="16" x14ac:dyDescent="0.45">
      <c r="A1600" s="123" t="s">
        <v>1452</v>
      </c>
      <c r="B1600" s="123" t="s">
        <v>7002</v>
      </c>
      <c r="C1600" s="123" t="s">
        <v>2765</v>
      </c>
      <c r="D1600" s="123" t="s">
        <v>185</v>
      </c>
      <c r="E1600" s="123" t="s">
        <v>2524</v>
      </c>
      <c r="F1600" s="123" t="s">
        <v>2798</v>
      </c>
      <c r="G1600" s="123" t="s">
        <v>102</v>
      </c>
      <c r="H1600" s="123" t="s">
        <v>8852</v>
      </c>
      <c r="I1600" s="123" t="s">
        <v>2524</v>
      </c>
      <c r="J1600" s="123" t="s">
        <v>1927</v>
      </c>
      <c r="K1600" s="123" t="s">
        <v>1452</v>
      </c>
      <c r="L1600" s="123" t="s">
        <v>2524</v>
      </c>
      <c r="M1600" s="124">
        <v>3225323</v>
      </c>
      <c r="N1600" s="123"/>
      <c r="O1600" s="123"/>
    </row>
    <row r="1601" spans="1:15" ht="16" x14ac:dyDescent="0.45">
      <c r="A1601" s="123" t="s">
        <v>1439</v>
      </c>
      <c r="B1601" s="123" t="s">
        <v>7003</v>
      </c>
      <c r="C1601" s="123" t="s">
        <v>7004</v>
      </c>
      <c r="D1601" s="123" t="s">
        <v>185</v>
      </c>
      <c r="E1601" s="123" t="s">
        <v>2524</v>
      </c>
      <c r="F1601" s="123" t="s">
        <v>2798</v>
      </c>
      <c r="G1601" s="123" t="s">
        <v>2524</v>
      </c>
      <c r="H1601" s="123" t="s">
        <v>2524</v>
      </c>
      <c r="I1601" s="123" t="s">
        <v>2524</v>
      </c>
      <c r="J1601" s="123" t="s">
        <v>1897</v>
      </c>
      <c r="K1601" s="123" t="s">
        <v>1439</v>
      </c>
      <c r="L1601" s="123" t="s">
        <v>2524</v>
      </c>
      <c r="M1601" s="124">
        <v>3222398</v>
      </c>
      <c r="N1601" s="123"/>
      <c r="O1601" s="123"/>
    </row>
    <row r="1602" spans="1:15" ht="16" x14ac:dyDescent="0.45">
      <c r="A1602" s="123" t="s">
        <v>2762</v>
      </c>
      <c r="B1602" s="123" t="s">
        <v>7005</v>
      </c>
      <c r="C1602" s="123" t="s">
        <v>7006</v>
      </c>
      <c r="D1602" s="123" t="s">
        <v>185</v>
      </c>
      <c r="E1602" s="123" t="s">
        <v>2524</v>
      </c>
      <c r="F1602" s="123" t="s">
        <v>2798</v>
      </c>
      <c r="G1602" s="123" t="s">
        <v>2524</v>
      </c>
      <c r="H1602" s="123" t="s">
        <v>2524</v>
      </c>
      <c r="I1602" s="123" t="s">
        <v>2524</v>
      </c>
      <c r="J1602" s="123" t="s">
        <v>1896</v>
      </c>
      <c r="K1602" s="123" t="s">
        <v>2762</v>
      </c>
      <c r="L1602" s="123" t="s">
        <v>2524</v>
      </c>
      <c r="M1602" s="124">
        <v>3222403</v>
      </c>
      <c r="N1602" s="123"/>
      <c r="O1602" s="123"/>
    </row>
    <row r="1603" spans="1:15" ht="16" x14ac:dyDescent="0.45">
      <c r="A1603" s="123" t="s">
        <v>2149</v>
      </c>
      <c r="B1603" s="123" t="s">
        <v>2149</v>
      </c>
      <c r="C1603" s="123" t="s">
        <v>7007</v>
      </c>
      <c r="D1603" s="123" t="s">
        <v>185</v>
      </c>
      <c r="E1603" s="123" t="s">
        <v>2524</v>
      </c>
      <c r="F1603" s="123" t="s">
        <v>2798</v>
      </c>
      <c r="G1603" s="123" t="s">
        <v>5449</v>
      </c>
      <c r="H1603" s="123" t="s">
        <v>8851</v>
      </c>
      <c r="I1603" s="123" t="s">
        <v>2524</v>
      </c>
      <c r="J1603" s="123" t="s">
        <v>3092</v>
      </c>
      <c r="K1603" s="123" t="s">
        <v>2149</v>
      </c>
      <c r="L1603" s="123" t="s">
        <v>2524</v>
      </c>
      <c r="M1603" s="124">
        <v>142638</v>
      </c>
      <c r="N1603" s="123"/>
      <c r="O1603" s="123"/>
    </row>
    <row r="1604" spans="1:15" ht="16" x14ac:dyDescent="0.45">
      <c r="A1604" s="123" t="s">
        <v>3089</v>
      </c>
      <c r="B1604" s="123" t="s">
        <v>7008</v>
      </c>
      <c r="C1604" s="123" t="s">
        <v>3090</v>
      </c>
      <c r="D1604" s="123" t="s">
        <v>185</v>
      </c>
      <c r="E1604" s="123" t="s">
        <v>2524</v>
      </c>
      <c r="F1604" s="123" t="s">
        <v>2798</v>
      </c>
      <c r="G1604" s="123" t="s">
        <v>5449</v>
      </c>
      <c r="H1604" s="123" t="s">
        <v>2524</v>
      </c>
      <c r="I1604" s="123" t="s">
        <v>2524</v>
      </c>
      <c r="J1604" s="123" t="s">
        <v>3091</v>
      </c>
      <c r="K1604" s="123" t="s">
        <v>3089</v>
      </c>
      <c r="L1604" s="123" t="s">
        <v>2524</v>
      </c>
      <c r="M1604" s="124">
        <v>142650</v>
      </c>
      <c r="N1604" s="123"/>
      <c r="O1604" s="123"/>
    </row>
    <row r="1605" spans="1:15" ht="16" x14ac:dyDescent="0.45">
      <c r="A1605" s="123" t="s">
        <v>203</v>
      </c>
      <c r="B1605" s="123" t="s">
        <v>7009</v>
      </c>
      <c r="C1605" s="123" t="s">
        <v>1552</v>
      </c>
      <c r="D1605" s="123" t="s">
        <v>185</v>
      </c>
      <c r="E1605" s="123" t="s">
        <v>2524</v>
      </c>
      <c r="F1605" s="123" t="s">
        <v>2798</v>
      </c>
      <c r="G1605" s="123" t="s">
        <v>2524</v>
      </c>
      <c r="H1605" s="123" t="s">
        <v>2524</v>
      </c>
      <c r="I1605" s="123" t="s">
        <v>2524</v>
      </c>
      <c r="J1605" s="123" t="s">
        <v>1958</v>
      </c>
      <c r="K1605" s="123" t="s">
        <v>203</v>
      </c>
      <c r="L1605" s="123" t="s">
        <v>2524</v>
      </c>
      <c r="M1605" s="124">
        <v>3099841</v>
      </c>
      <c r="N1605" s="123"/>
      <c r="O1605" s="123"/>
    </row>
    <row r="1606" spans="1:15" ht="16" x14ac:dyDescent="0.45">
      <c r="A1606" s="123" t="s">
        <v>1470</v>
      </c>
      <c r="B1606" s="123" t="s">
        <v>7010</v>
      </c>
      <c r="C1606" s="123" t="s">
        <v>1553</v>
      </c>
      <c r="D1606" s="123" t="s">
        <v>185</v>
      </c>
      <c r="E1606" s="123" t="s">
        <v>2524</v>
      </c>
      <c r="F1606" s="123" t="s">
        <v>2798</v>
      </c>
      <c r="G1606" s="123" t="s">
        <v>2524</v>
      </c>
      <c r="H1606" s="123" t="s">
        <v>2524</v>
      </c>
      <c r="I1606" s="123" t="s">
        <v>2524</v>
      </c>
      <c r="J1606" s="123" t="s">
        <v>1959</v>
      </c>
      <c r="K1606" s="123" t="s">
        <v>1470</v>
      </c>
      <c r="L1606" s="123" t="s">
        <v>2524</v>
      </c>
      <c r="M1606" s="124">
        <v>3225709</v>
      </c>
      <c r="N1606" s="123"/>
      <c r="O1606" s="123"/>
    </row>
    <row r="1607" spans="1:15" ht="16" x14ac:dyDescent="0.45">
      <c r="A1607" s="123" t="s">
        <v>2158</v>
      </c>
      <c r="B1607" s="123" t="s">
        <v>2158</v>
      </c>
      <c r="C1607" s="123" t="s">
        <v>7011</v>
      </c>
      <c r="D1607" s="123" t="s">
        <v>185</v>
      </c>
      <c r="E1607" s="123" t="s">
        <v>2524</v>
      </c>
      <c r="F1607" s="123" t="s">
        <v>2798</v>
      </c>
      <c r="G1607" s="123" t="s">
        <v>5449</v>
      </c>
      <c r="H1607" s="123" t="s">
        <v>8851</v>
      </c>
      <c r="I1607" s="123" t="s">
        <v>2524</v>
      </c>
      <c r="J1607" s="123" t="s">
        <v>3129</v>
      </c>
      <c r="K1607" s="123" t="s">
        <v>2158</v>
      </c>
      <c r="L1607" s="123" t="s">
        <v>2524</v>
      </c>
      <c r="M1607" s="124">
        <v>280373</v>
      </c>
      <c r="N1607" s="123"/>
      <c r="O1607" s="123"/>
    </row>
    <row r="1608" spans="1:15" ht="16" x14ac:dyDescent="0.45">
      <c r="A1608" s="123" t="s">
        <v>3126</v>
      </c>
      <c r="B1608" s="123" t="s">
        <v>7012</v>
      </c>
      <c r="C1608" s="123" t="s">
        <v>3127</v>
      </c>
      <c r="D1608" s="123" t="s">
        <v>185</v>
      </c>
      <c r="E1608" s="123" t="s">
        <v>2524</v>
      </c>
      <c r="F1608" s="123" t="s">
        <v>2798</v>
      </c>
      <c r="G1608" s="123" t="s">
        <v>5449</v>
      </c>
      <c r="H1608" s="123" t="s">
        <v>2524</v>
      </c>
      <c r="I1608" s="123" t="s">
        <v>2524</v>
      </c>
      <c r="J1608" s="123" t="s">
        <v>3128</v>
      </c>
      <c r="K1608" s="123" t="s">
        <v>3126</v>
      </c>
      <c r="L1608" s="123" t="s">
        <v>2524</v>
      </c>
      <c r="M1608" s="124">
        <v>280377</v>
      </c>
      <c r="N1608" s="123"/>
      <c r="O1608" s="123"/>
    </row>
    <row r="1609" spans="1:15" ht="16" x14ac:dyDescent="0.45">
      <c r="A1609" s="123" t="s">
        <v>2124</v>
      </c>
      <c r="B1609" s="123" t="s">
        <v>2124</v>
      </c>
      <c r="C1609" s="123" t="s">
        <v>2964</v>
      </c>
      <c r="D1609" s="123" t="s">
        <v>185</v>
      </c>
      <c r="E1609" s="123" t="s">
        <v>2524</v>
      </c>
      <c r="F1609" s="123" t="s">
        <v>2798</v>
      </c>
      <c r="G1609" s="123" t="s">
        <v>5449</v>
      </c>
      <c r="H1609" s="123" t="s">
        <v>8851</v>
      </c>
      <c r="I1609" s="123" t="s">
        <v>2524</v>
      </c>
      <c r="J1609" s="123" t="s">
        <v>2965</v>
      </c>
      <c r="K1609" s="123" t="s">
        <v>2124</v>
      </c>
      <c r="L1609" s="123" t="s">
        <v>2524</v>
      </c>
      <c r="M1609" s="124">
        <v>3154</v>
      </c>
      <c r="N1609" s="123"/>
      <c r="O1609" s="123"/>
    </row>
    <row r="1610" spans="1:15" ht="16" x14ac:dyDescent="0.45">
      <c r="A1610" s="123" t="s">
        <v>2961</v>
      </c>
      <c r="B1610" s="123" t="s">
        <v>7013</v>
      </c>
      <c r="C1610" s="123" t="s">
        <v>2962</v>
      </c>
      <c r="D1610" s="123" t="s">
        <v>185</v>
      </c>
      <c r="E1610" s="123" t="s">
        <v>2524</v>
      </c>
      <c r="F1610" s="123" t="s">
        <v>2798</v>
      </c>
      <c r="G1610" s="123" t="s">
        <v>5449</v>
      </c>
      <c r="H1610" s="123" t="s">
        <v>2524</v>
      </c>
      <c r="I1610" s="123" t="s">
        <v>2524</v>
      </c>
      <c r="J1610" s="123" t="s">
        <v>2963</v>
      </c>
      <c r="K1610" s="123" t="s">
        <v>2961</v>
      </c>
      <c r="L1610" s="123" t="s">
        <v>2524</v>
      </c>
      <c r="M1610" s="124">
        <v>3219</v>
      </c>
      <c r="N1610" s="123"/>
      <c r="O1610" s="123"/>
    </row>
    <row r="1611" spans="1:15" ht="16" x14ac:dyDescent="0.45">
      <c r="A1611" s="123" t="s">
        <v>199</v>
      </c>
      <c r="B1611" s="123" t="s">
        <v>7014</v>
      </c>
      <c r="C1611" s="123" t="s">
        <v>1511</v>
      </c>
      <c r="D1611" s="123" t="s">
        <v>185</v>
      </c>
      <c r="E1611" s="123" t="s">
        <v>2524</v>
      </c>
      <c r="F1611" s="123" t="s">
        <v>2798</v>
      </c>
      <c r="G1611" s="123" t="s">
        <v>2524</v>
      </c>
      <c r="H1611" s="123" t="s">
        <v>8852</v>
      </c>
      <c r="I1611" s="123" t="s">
        <v>2524</v>
      </c>
      <c r="J1611" s="123" t="s">
        <v>8004</v>
      </c>
      <c r="K1611" s="123" t="s">
        <v>199</v>
      </c>
      <c r="L1611" s="123" t="s">
        <v>2524</v>
      </c>
      <c r="M1611" s="124">
        <v>3103142</v>
      </c>
      <c r="N1611" s="123"/>
      <c r="O1611" s="123"/>
    </row>
    <row r="1612" spans="1:15" ht="16" x14ac:dyDescent="0.45">
      <c r="A1612" s="123" t="s">
        <v>1447</v>
      </c>
      <c r="B1612" s="123" t="s">
        <v>7015</v>
      </c>
      <c r="C1612" s="123" t="s">
        <v>1512</v>
      </c>
      <c r="D1612" s="123" t="s">
        <v>185</v>
      </c>
      <c r="E1612" s="123" t="s">
        <v>2524</v>
      </c>
      <c r="F1612" s="123" t="s">
        <v>2798</v>
      </c>
      <c r="G1612" s="123" t="s">
        <v>2524</v>
      </c>
      <c r="H1612" s="123" t="s">
        <v>8852</v>
      </c>
      <c r="I1612" s="123" t="s">
        <v>2524</v>
      </c>
      <c r="J1612" s="123" t="s">
        <v>8006</v>
      </c>
      <c r="K1612" s="123" t="s">
        <v>1447</v>
      </c>
      <c r="L1612" s="123" t="s">
        <v>2524</v>
      </c>
      <c r="M1612" s="124">
        <v>3225240</v>
      </c>
      <c r="N1612" s="123"/>
      <c r="O1612" s="123"/>
    </row>
    <row r="1613" spans="1:15" ht="16" x14ac:dyDescent="0.45">
      <c r="A1613" s="123" t="s">
        <v>2125</v>
      </c>
      <c r="B1613" s="123" t="s">
        <v>2125</v>
      </c>
      <c r="C1613" s="123" t="s">
        <v>2969</v>
      </c>
      <c r="D1613" s="123" t="s">
        <v>185</v>
      </c>
      <c r="E1613" s="123" t="s">
        <v>2524</v>
      </c>
      <c r="F1613" s="123" t="s">
        <v>2798</v>
      </c>
      <c r="G1613" s="123" t="s">
        <v>5449</v>
      </c>
      <c r="H1613" s="123" t="s">
        <v>8851</v>
      </c>
      <c r="I1613" s="123" t="s">
        <v>2524</v>
      </c>
      <c r="J1613" s="123" t="s">
        <v>2970</v>
      </c>
      <c r="K1613" s="123" t="s">
        <v>2125</v>
      </c>
      <c r="L1613" s="123" t="s">
        <v>2524</v>
      </c>
      <c r="M1613" s="124">
        <v>3157</v>
      </c>
      <c r="N1613" s="123"/>
      <c r="O1613" s="123"/>
    </row>
    <row r="1614" spans="1:15" ht="16" x14ac:dyDescent="0.45">
      <c r="A1614" s="123" t="s">
        <v>2966</v>
      </c>
      <c r="B1614" s="123" t="s">
        <v>7016</v>
      </c>
      <c r="C1614" s="123" t="s">
        <v>2967</v>
      </c>
      <c r="D1614" s="123" t="s">
        <v>185</v>
      </c>
      <c r="E1614" s="123" t="s">
        <v>2524</v>
      </c>
      <c r="F1614" s="123" t="s">
        <v>2798</v>
      </c>
      <c r="G1614" s="123" t="s">
        <v>5449</v>
      </c>
      <c r="H1614" s="123" t="s">
        <v>2524</v>
      </c>
      <c r="I1614" s="123" t="s">
        <v>2524</v>
      </c>
      <c r="J1614" s="123" t="s">
        <v>2968</v>
      </c>
      <c r="K1614" s="123" t="s">
        <v>2966</v>
      </c>
      <c r="L1614" s="123" t="s">
        <v>2524</v>
      </c>
      <c r="M1614" s="124">
        <v>3222</v>
      </c>
      <c r="N1614" s="123"/>
      <c r="O1614" s="123"/>
    </row>
    <row r="1615" spans="1:15" ht="16" x14ac:dyDescent="0.45">
      <c r="A1615" s="123" t="s">
        <v>198</v>
      </c>
      <c r="B1615" s="123" t="s">
        <v>7017</v>
      </c>
      <c r="C1615" s="123" t="s">
        <v>1513</v>
      </c>
      <c r="D1615" s="123" t="s">
        <v>185</v>
      </c>
      <c r="E1615" s="123" t="s">
        <v>2524</v>
      </c>
      <c r="F1615" s="123" t="s">
        <v>2798</v>
      </c>
      <c r="G1615" s="123" t="s">
        <v>2524</v>
      </c>
      <c r="H1615" s="123" t="s">
        <v>8852</v>
      </c>
      <c r="I1615" s="123" t="s">
        <v>2524</v>
      </c>
      <c r="J1615" s="123" t="s">
        <v>8005</v>
      </c>
      <c r="K1615" s="123" t="s">
        <v>198</v>
      </c>
      <c r="L1615" s="123" t="s">
        <v>2524</v>
      </c>
      <c r="M1615" s="124">
        <v>3103148</v>
      </c>
      <c r="N1615" s="123"/>
      <c r="O1615" s="123"/>
    </row>
    <row r="1616" spans="1:15" ht="16" x14ac:dyDescent="0.45">
      <c r="A1616" s="123" t="s">
        <v>1448</v>
      </c>
      <c r="B1616" s="123" t="s">
        <v>7018</v>
      </c>
      <c r="C1616" s="123" t="s">
        <v>1514</v>
      </c>
      <c r="D1616" s="123" t="s">
        <v>185</v>
      </c>
      <c r="E1616" s="123" t="s">
        <v>2524</v>
      </c>
      <c r="F1616" s="123" t="s">
        <v>2798</v>
      </c>
      <c r="G1616" s="123" t="s">
        <v>2524</v>
      </c>
      <c r="H1616" s="123" t="s">
        <v>8852</v>
      </c>
      <c r="I1616" s="123" t="s">
        <v>2524</v>
      </c>
      <c r="J1616" s="123" t="s">
        <v>8519</v>
      </c>
      <c r="K1616" s="123" t="s">
        <v>1448</v>
      </c>
      <c r="L1616" s="123" t="s">
        <v>2524</v>
      </c>
      <c r="M1616" s="124">
        <v>3225248</v>
      </c>
      <c r="N1616" s="123"/>
      <c r="O1616" s="123"/>
    </row>
    <row r="1617" spans="1:15" ht="16" x14ac:dyDescent="0.45">
      <c r="A1617" s="123" t="s">
        <v>2120</v>
      </c>
      <c r="B1617" s="123" t="s">
        <v>2120</v>
      </c>
      <c r="C1617" s="123" t="s">
        <v>2896</v>
      </c>
      <c r="D1617" s="123" t="s">
        <v>185</v>
      </c>
      <c r="E1617" s="123" t="s">
        <v>2524</v>
      </c>
      <c r="F1617" s="123" t="s">
        <v>2798</v>
      </c>
      <c r="G1617" s="123" t="s">
        <v>5449</v>
      </c>
      <c r="H1617" s="123" t="s">
        <v>8852</v>
      </c>
      <c r="I1617" s="123" t="s">
        <v>2524</v>
      </c>
      <c r="J1617" s="123" t="s">
        <v>2897</v>
      </c>
      <c r="K1617" s="123" t="s">
        <v>2895</v>
      </c>
      <c r="L1617" s="123" t="s">
        <v>2524</v>
      </c>
      <c r="M1617" s="124">
        <v>3094</v>
      </c>
      <c r="N1617" s="123"/>
      <c r="O1617" s="123"/>
    </row>
    <row r="1618" spans="1:15" ht="16" x14ac:dyDescent="0.45">
      <c r="A1618" s="123" t="s">
        <v>2526</v>
      </c>
      <c r="B1618" s="123" t="s">
        <v>7019</v>
      </c>
      <c r="C1618" s="123" t="s">
        <v>3363</v>
      </c>
      <c r="D1618" s="123" t="s">
        <v>185</v>
      </c>
      <c r="E1618" s="123" t="s">
        <v>2524</v>
      </c>
      <c r="F1618" s="123" t="s">
        <v>2798</v>
      </c>
      <c r="G1618" s="123" t="s">
        <v>404</v>
      </c>
      <c r="H1618" s="123" t="s">
        <v>8851</v>
      </c>
      <c r="I1618" s="123" t="s">
        <v>2524</v>
      </c>
      <c r="J1618" s="123" t="s">
        <v>3364</v>
      </c>
      <c r="K1618" s="123" t="s">
        <v>2526</v>
      </c>
      <c r="L1618" s="123" t="s">
        <v>2524</v>
      </c>
      <c r="M1618" s="124">
        <v>4104</v>
      </c>
      <c r="N1618" s="123"/>
      <c r="O1618" s="123"/>
    </row>
    <row r="1619" spans="1:15" ht="16" x14ac:dyDescent="0.45">
      <c r="A1619" s="123" t="s">
        <v>2883</v>
      </c>
      <c r="B1619" s="123" t="s">
        <v>2883</v>
      </c>
      <c r="C1619" s="123" t="s">
        <v>2884</v>
      </c>
      <c r="D1619" s="123" t="s">
        <v>185</v>
      </c>
      <c r="E1619" s="123" t="s">
        <v>2524</v>
      </c>
      <c r="F1619" s="123" t="s">
        <v>2798</v>
      </c>
      <c r="G1619" s="123" t="s">
        <v>5449</v>
      </c>
      <c r="H1619" s="123" t="s">
        <v>2524</v>
      </c>
      <c r="I1619" s="123" t="s">
        <v>2524</v>
      </c>
      <c r="J1619" s="123" t="s">
        <v>2885</v>
      </c>
      <c r="K1619" s="123" t="s">
        <v>2883</v>
      </c>
      <c r="L1619" s="123" t="s">
        <v>2524</v>
      </c>
      <c r="M1619" s="124">
        <v>2271</v>
      </c>
      <c r="N1619" s="123"/>
      <c r="O1619" s="123"/>
    </row>
    <row r="1620" spans="1:15" ht="16" x14ac:dyDescent="0.45">
      <c r="A1620" s="123" t="s">
        <v>142</v>
      </c>
      <c r="B1620" s="123" t="s">
        <v>7020</v>
      </c>
      <c r="C1620" s="123" t="s">
        <v>1528</v>
      </c>
      <c r="D1620" s="123" t="s">
        <v>185</v>
      </c>
      <c r="E1620" s="123" t="s">
        <v>2524</v>
      </c>
      <c r="F1620" s="123" t="s">
        <v>2798</v>
      </c>
      <c r="G1620" s="123" t="s">
        <v>102</v>
      </c>
      <c r="H1620" s="123" t="s">
        <v>8852</v>
      </c>
      <c r="I1620" s="123" t="s">
        <v>2524</v>
      </c>
      <c r="J1620" s="123" t="s">
        <v>1934</v>
      </c>
      <c r="K1620" s="123" t="s">
        <v>142</v>
      </c>
      <c r="L1620" s="123" t="s">
        <v>2524</v>
      </c>
      <c r="M1620" s="124">
        <v>1478025</v>
      </c>
      <c r="N1620" s="123"/>
      <c r="O1620" s="123"/>
    </row>
    <row r="1621" spans="1:15" ht="16" x14ac:dyDescent="0.45">
      <c r="A1621" s="123" t="s">
        <v>1456</v>
      </c>
      <c r="B1621" s="123" t="s">
        <v>7021</v>
      </c>
      <c r="C1621" s="123" t="s">
        <v>1527</v>
      </c>
      <c r="D1621" s="123" t="s">
        <v>185</v>
      </c>
      <c r="E1621" s="123" t="s">
        <v>2524</v>
      </c>
      <c r="F1621" s="123" t="s">
        <v>2798</v>
      </c>
      <c r="G1621" s="123" t="s">
        <v>102</v>
      </c>
      <c r="H1621" s="123" t="s">
        <v>8852</v>
      </c>
      <c r="I1621" s="123" t="s">
        <v>2524</v>
      </c>
      <c r="J1621" s="123" t="s">
        <v>1935</v>
      </c>
      <c r="K1621" s="123" t="s">
        <v>1456</v>
      </c>
      <c r="L1621" s="123" t="s">
        <v>2524</v>
      </c>
      <c r="M1621" s="124">
        <v>3225367</v>
      </c>
      <c r="N1621" s="123"/>
      <c r="O1621" s="123"/>
    </row>
    <row r="1622" spans="1:15" ht="16" x14ac:dyDescent="0.45">
      <c r="A1622" s="123" t="s">
        <v>1595</v>
      </c>
      <c r="B1622" s="123" t="s">
        <v>7022</v>
      </c>
      <c r="C1622" s="123" t="s">
        <v>1584</v>
      </c>
      <c r="D1622" s="123" t="s">
        <v>185</v>
      </c>
      <c r="E1622" s="123" t="s">
        <v>2524</v>
      </c>
      <c r="F1622" s="123" t="s">
        <v>2798</v>
      </c>
      <c r="G1622" s="123" t="s">
        <v>2524</v>
      </c>
      <c r="H1622" s="123" t="s">
        <v>2524</v>
      </c>
      <c r="I1622" s="123" t="s">
        <v>2524</v>
      </c>
      <c r="J1622" s="123" t="s">
        <v>1905</v>
      </c>
      <c r="K1622" s="123" t="s">
        <v>1595</v>
      </c>
      <c r="L1622" s="123" t="s">
        <v>2524</v>
      </c>
      <c r="M1622" s="124">
        <v>3222459</v>
      </c>
      <c r="N1622" s="123"/>
      <c r="O1622" s="123"/>
    </row>
    <row r="1623" spans="1:15" ht="16" x14ac:dyDescent="0.45">
      <c r="A1623" s="123" t="s">
        <v>1594</v>
      </c>
      <c r="B1623" s="123" t="s">
        <v>7023</v>
      </c>
      <c r="C1623" s="123" t="s">
        <v>7024</v>
      </c>
      <c r="D1623" s="123" t="s">
        <v>185</v>
      </c>
      <c r="E1623" s="123" t="s">
        <v>2524</v>
      </c>
      <c r="F1623" s="123" t="s">
        <v>366</v>
      </c>
      <c r="G1623" s="123" t="s">
        <v>2524</v>
      </c>
      <c r="H1623" s="123" t="s">
        <v>2524</v>
      </c>
      <c r="I1623" s="123" t="s">
        <v>2524</v>
      </c>
      <c r="J1623" s="123" t="s">
        <v>1904</v>
      </c>
      <c r="K1623" s="123" t="s">
        <v>1594</v>
      </c>
      <c r="L1623" s="123" t="s">
        <v>2524</v>
      </c>
      <c r="M1623" s="124">
        <v>3222464</v>
      </c>
      <c r="N1623" s="123"/>
      <c r="O1623" s="123"/>
    </row>
    <row r="1624" spans="1:15" ht="16" x14ac:dyDescent="0.45">
      <c r="A1624" s="123" t="s">
        <v>2888</v>
      </c>
      <c r="B1624" s="123" t="s">
        <v>2888</v>
      </c>
      <c r="C1624" s="123" t="s">
        <v>2889</v>
      </c>
      <c r="D1624" s="123" t="s">
        <v>185</v>
      </c>
      <c r="E1624" s="123" t="s">
        <v>2524</v>
      </c>
      <c r="F1624" s="123" t="s">
        <v>2798</v>
      </c>
      <c r="G1624" s="123" t="s">
        <v>5449</v>
      </c>
      <c r="H1624" s="123" t="s">
        <v>2524</v>
      </c>
      <c r="I1624" s="123" t="s">
        <v>2524</v>
      </c>
      <c r="J1624" s="123" t="s">
        <v>2890</v>
      </c>
      <c r="K1624" s="123" t="s">
        <v>2888</v>
      </c>
      <c r="L1624" s="123" t="s">
        <v>2524</v>
      </c>
      <c r="M1624" s="124">
        <v>2274</v>
      </c>
      <c r="N1624" s="123"/>
      <c r="O1624" s="123"/>
    </row>
    <row r="1625" spans="1:15" ht="16" x14ac:dyDescent="0.45">
      <c r="A1625" s="123" t="s">
        <v>141</v>
      </c>
      <c r="B1625" s="123" t="s">
        <v>7025</v>
      </c>
      <c r="C1625" s="123" t="s">
        <v>1523</v>
      </c>
      <c r="D1625" s="123" t="s">
        <v>185</v>
      </c>
      <c r="E1625" s="123" t="s">
        <v>2524</v>
      </c>
      <c r="F1625" s="123" t="s">
        <v>2798</v>
      </c>
      <c r="G1625" s="123" t="s">
        <v>102</v>
      </c>
      <c r="H1625" s="123" t="s">
        <v>8852</v>
      </c>
      <c r="I1625" s="123" t="s">
        <v>2524</v>
      </c>
      <c r="J1625" s="123" t="s">
        <v>1930</v>
      </c>
      <c r="K1625" s="123" t="s">
        <v>141</v>
      </c>
      <c r="L1625" s="123" t="s">
        <v>2524</v>
      </c>
      <c r="M1625" s="124">
        <v>1478037</v>
      </c>
      <c r="N1625" s="123"/>
      <c r="O1625" s="123"/>
    </row>
    <row r="1626" spans="1:15" ht="16" x14ac:dyDescent="0.45">
      <c r="A1626" s="123" t="s">
        <v>1454</v>
      </c>
      <c r="B1626" s="123" t="s">
        <v>7026</v>
      </c>
      <c r="C1626" s="123" t="s">
        <v>1524</v>
      </c>
      <c r="D1626" s="123" t="s">
        <v>185</v>
      </c>
      <c r="E1626" s="123" t="s">
        <v>2524</v>
      </c>
      <c r="F1626" s="123" t="s">
        <v>2798</v>
      </c>
      <c r="G1626" s="123" t="s">
        <v>102</v>
      </c>
      <c r="H1626" s="123" t="s">
        <v>8852</v>
      </c>
      <c r="I1626" s="123" t="s">
        <v>2524</v>
      </c>
      <c r="J1626" s="123" t="s">
        <v>1931</v>
      </c>
      <c r="K1626" s="123" t="s">
        <v>1454</v>
      </c>
      <c r="L1626" s="123" t="s">
        <v>2524</v>
      </c>
      <c r="M1626" s="124">
        <v>3225342</v>
      </c>
      <c r="N1626" s="123"/>
      <c r="O1626" s="123"/>
    </row>
    <row r="1627" spans="1:15" ht="16" x14ac:dyDescent="0.45">
      <c r="A1627" s="123" t="s">
        <v>1593</v>
      </c>
      <c r="B1627" s="123" t="s">
        <v>7027</v>
      </c>
      <c r="C1627" s="123" t="s">
        <v>1582</v>
      </c>
      <c r="D1627" s="123" t="s">
        <v>185</v>
      </c>
      <c r="E1627" s="123" t="s">
        <v>2524</v>
      </c>
      <c r="F1627" s="123" t="s">
        <v>2798</v>
      </c>
      <c r="G1627" s="123" t="s">
        <v>2524</v>
      </c>
      <c r="H1627" s="123" t="s">
        <v>2524</v>
      </c>
      <c r="I1627" s="123" t="s">
        <v>2524</v>
      </c>
      <c r="J1627" s="123" t="s">
        <v>1901</v>
      </c>
      <c r="K1627" s="123" t="s">
        <v>1593</v>
      </c>
      <c r="L1627" s="123" t="s">
        <v>2524</v>
      </c>
      <c r="M1627" s="124">
        <v>3222431</v>
      </c>
      <c r="N1627" s="123"/>
      <c r="O1627" s="123"/>
    </row>
    <row r="1628" spans="1:15" ht="16" x14ac:dyDescent="0.45">
      <c r="A1628" s="123" t="s">
        <v>1592</v>
      </c>
      <c r="B1628" s="123" t="s">
        <v>7028</v>
      </c>
      <c r="C1628" s="123" t="s">
        <v>7029</v>
      </c>
      <c r="D1628" s="123" t="s">
        <v>185</v>
      </c>
      <c r="E1628" s="123" t="s">
        <v>2524</v>
      </c>
      <c r="F1628" s="123" t="s">
        <v>2798</v>
      </c>
      <c r="G1628" s="123" t="s">
        <v>2524</v>
      </c>
      <c r="H1628" s="123" t="s">
        <v>2524</v>
      </c>
      <c r="I1628" s="123" t="s">
        <v>2524</v>
      </c>
      <c r="J1628" s="123" t="s">
        <v>1900</v>
      </c>
      <c r="K1628" s="123" t="s">
        <v>1592</v>
      </c>
      <c r="L1628" s="123" t="s">
        <v>2524</v>
      </c>
      <c r="M1628" s="124">
        <v>3222439</v>
      </c>
      <c r="N1628" s="123"/>
      <c r="O1628" s="123"/>
    </row>
    <row r="1629" spans="1:15" ht="16" x14ac:dyDescent="0.45">
      <c r="A1629" s="123" t="s">
        <v>2138</v>
      </c>
      <c r="B1629" s="123" t="s">
        <v>2138</v>
      </c>
      <c r="C1629" s="123" t="s">
        <v>7030</v>
      </c>
      <c r="D1629" s="123" t="s">
        <v>185</v>
      </c>
      <c r="E1629" s="123" t="s">
        <v>2524</v>
      </c>
      <c r="F1629" s="123" t="s">
        <v>2798</v>
      </c>
      <c r="G1629" s="123" t="s">
        <v>5449</v>
      </c>
      <c r="H1629" s="123" t="s">
        <v>8851</v>
      </c>
      <c r="I1629" s="123" t="s">
        <v>2524</v>
      </c>
      <c r="J1629" s="123" t="s">
        <v>3048</v>
      </c>
      <c r="K1629" s="123" t="s">
        <v>2138</v>
      </c>
      <c r="L1629" s="123" t="s">
        <v>2524</v>
      </c>
      <c r="M1629" s="124">
        <v>142780</v>
      </c>
      <c r="N1629" s="123"/>
      <c r="O1629" s="123"/>
    </row>
    <row r="1630" spans="1:15" ht="16" x14ac:dyDescent="0.45">
      <c r="A1630" s="123" t="s">
        <v>229</v>
      </c>
      <c r="B1630" s="123" t="s">
        <v>229</v>
      </c>
      <c r="C1630" s="123" t="s">
        <v>5035</v>
      </c>
      <c r="D1630" s="123" t="s">
        <v>185</v>
      </c>
      <c r="E1630" s="123" t="s">
        <v>2524</v>
      </c>
      <c r="F1630" s="123" t="s">
        <v>366</v>
      </c>
      <c r="G1630" s="123" t="s">
        <v>2524</v>
      </c>
      <c r="H1630" s="123" t="s">
        <v>2524</v>
      </c>
      <c r="I1630" s="123" t="s">
        <v>2524</v>
      </c>
      <c r="J1630" s="123" t="s">
        <v>1779</v>
      </c>
      <c r="K1630" s="123" t="s">
        <v>229</v>
      </c>
      <c r="L1630" s="123" t="s">
        <v>2524</v>
      </c>
      <c r="M1630" s="124">
        <v>3100204</v>
      </c>
      <c r="N1630" s="123"/>
      <c r="O1630" s="123"/>
    </row>
    <row r="1631" spans="1:15" ht="16" x14ac:dyDescent="0.45">
      <c r="A1631" s="123" t="s">
        <v>230</v>
      </c>
      <c r="B1631" s="123" t="s">
        <v>230</v>
      </c>
      <c r="C1631" s="123" t="s">
        <v>5036</v>
      </c>
      <c r="D1631" s="123" t="s">
        <v>185</v>
      </c>
      <c r="E1631" s="123" t="s">
        <v>2524</v>
      </c>
      <c r="F1631" s="123" t="s">
        <v>366</v>
      </c>
      <c r="G1631" s="123" t="s">
        <v>2524</v>
      </c>
      <c r="H1631" s="123" t="s">
        <v>2524</v>
      </c>
      <c r="I1631" s="123" t="s">
        <v>2524</v>
      </c>
      <c r="J1631" s="123" t="s">
        <v>1780</v>
      </c>
      <c r="K1631" s="123" t="s">
        <v>230</v>
      </c>
      <c r="L1631" s="123" t="s">
        <v>2524</v>
      </c>
      <c r="M1631" s="124">
        <v>3100275</v>
      </c>
      <c r="N1631" s="123"/>
      <c r="O1631" s="123"/>
    </row>
    <row r="1632" spans="1:15" ht="16" x14ac:dyDescent="0.45">
      <c r="A1632" s="123" t="s">
        <v>3045</v>
      </c>
      <c r="B1632" s="123" t="s">
        <v>7031</v>
      </c>
      <c r="C1632" s="123" t="s">
        <v>3046</v>
      </c>
      <c r="D1632" s="123" t="s">
        <v>185</v>
      </c>
      <c r="E1632" s="123" t="s">
        <v>2524</v>
      </c>
      <c r="F1632" s="123" t="s">
        <v>2798</v>
      </c>
      <c r="G1632" s="123" t="s">
        <v>5449</v>
      </c>
      <c r="H1632" s="123" t="s">
        <v>2524</v>
      </c>
      <c r="I1632" s="123" t="s">
        <v>2524</v>
      </c>
      <c r="J1632" s="123" t="s">
        <v>3047</v>
      </c>
      <c r="K1632" s="123" t="s">
        <v>3045</v>
      </c>
      <c r="L1632" s="123" t="s">
        <v>2524</v>
      </c>
      <c r="M1632" s="124">
        <v>142792</v>
      </c>
      <c r="N1632" s="123"/>
      <c r="O1632" s="123"/>
    </row>
    <row r="1633" spans="1:15" ht="16" x14ac:dyDescent="0.45">
      <c r="A1633" s="123" t="s">
        <v>2121</v>
      </c>
      <c r="B1633" s="123" t="s">
        <v>2121</v>
      </c>
      <c r="C1633" s="123" t="s">
        <v>2949</v>
      </c>
      <c r="D1633" s="123" t="s">
        <v>185</v>
      </c>
      <c r="E1633" s="123" t="s">
        <v>2524</v>
      </c>
      <c r="F1633" s="123" t="s">
        <v>2798</v>
      </c>
      <c r="G1633" s="123" t="s">
        <v>5449</v>
      </c>
      <c r="H1633" s="123" t="s">
        <v>8852</v>
      </c>
      <c r="I1633" s="123" t="s">
        <v>2524</v>
      </c>
      <c r="J1633" s="123" t="s">
        <v>2950</v>
      </c>
      <c r="K1633" s="123" t="s">
        <v>2121</v>
      </c>
      <c r="L1633" s="123" t="s">
        <v>2524</v>
      </c>
      <c r="M1633" s="124">
        <v>3127</v>
      </c>
      <c r="N1633" s="123"/>
      <c r="O1633" s="123"/>
    </row>
    <row r="1634" spans="1:15" ht="16" x14ac:dyDescent="0.45">
      <c r="A1634" s="123" t="s">
        <v>130</v>
      </c>
      <c r="B1634" s="123" t="s">
        <v>7032</v>
      </c>
      <c r="C1634" s="123" t="s">
        <v>1503</v>
      </c>
      <c r="D1634" s="123" t="s">
        <v>185</v>
      </c>
      <c r="E1634" s="123" t="s">
        <v>2524</v>
      </c>
      <c r="F1634" s="123" t="s">
        <v>2798</v>
      </c>
      <c r="G1634" s="123" t="s">
        <v>102</v>
      </c>
      <c r="H1634" s="123" t="s">
        <v>8852</v>
      </c>
      <c r="I1634" s="123" t="s">
        <v>2524</v>
      </c>
      <c r="J1634" s="123" t="s">
        <v>1916</v>
      </c>
      <c r="K1634" s="123" t="s">
        <v>130</v>
      </c>
      <c r="L1634" s="123" t="s">
        <v>2524</v>
      </c>
      <c r="M1634" s="124">
        <v>1477910</v>
      </c>
      <c r="N1634" s="123"/>
      <c r="O1634" s="123"/>
    </row>
    <row r="1635" spans="1:15" ht="16" x14ac:dyDescent="0.45">
      <c r="A1635" s="123" t="s">
        <v>1443</v>
      </c>
      <c r="B1635" s="123" t="s">
        <v>7033</v>
      </c>
      <c r="C1635" s="123" t="s">
        <v>1504</v>
      </c>
      <c r="D1635" s="123" t="s">
        <v>185</v>
      </c>
      <c r="E1635" s="123" t="s">
        <v>2524</v>
      </c>
      <c r="F1635" s="123" t="s">
        <v>2798</v>
      </c>
      <c r="G1635" s="123" t="s">
        <v>102</v>
      </c>
      <c r="H1635" s="123" t="s">
        <v>8852</v>
      </c>
      <c r="I1635" s="123" t="s">
        <v>2524</v>
      </c>
      <c r="J1635" s="123" t="s">
        <v>1917</v>
      </c>
      <c r="K1635" s="123" t="s">
        <v>1443</v>
      </c>
      <c r="L1635" s="123" t="s">
        <v>2524</v>
      </c>
      <c r="M1635" s="124">
        <v>3222572</v>
      </c>
      <c r="N1635" s="123"/>
      <c r="O1635" s="123"/>
    </row>
    <row r="1636" spans="1:15" ht="16" x14ac:dyDescent="0.45">
      <c r="A1636" s="123" t="s">
        <v>1591</v>
      </c>
      <c r="B1636" s="123" t="s">
        <v>7034</v>
      </c>
      <c r="C1636" s="123" t="s">
        <v>1577</v>
      </c>
      <c r="D1636" s="123" t="s">
        <v>185</v>
      </c>
      <c r="E1636" s="123" t="s">
        <v>2524</v>
      </c>
      <c r="F1636" s="123" t="s">
        <v>2798</v>
      </c>
      <c r="G1636" s="123" t="s">
        <v>2524</v>
      </c>
      <c r="H1636" s="123" t="s">
        <v>2524</v>
      </c>
      <c r="I1636" s="123" t="s">
        <v>2524</v>
      </c>
      <c r="J1636" s="123" t="s">
        <v>1889</v>
      </c>
      <c r="K1636" s="123" t="s">
        <v>1591</v>
      </c>
      <c r="L1636" s="123" t="s">
        <v>2524</v>
      </c>
      <c r="M1636" s="124">
        <v>3222336</v>
      </c>
      <c r="N1636" s="123"/>
      <c r="O1636" s="123"/>
    </row>
    <row r="1637" spans="1:15" ht="16" x14ac:dyDescent="0.45">
      <c r="A1637" s="123" t="s">
        <v>1590</v>
      </c>
      <c r="B1637" s="123" t="s">
        <v>7035</v>
      </c>
      <c r="C1637" s="123" t="s">
        <v>7036</v>
      </c>
      <c r="D1637" s="123" t="s">
        <v>185</v>
      </c>
      <c r="E1637" s="123" t="s">
        <v>2524</v>
      </c>
      <c r="F1637" s="123" t="s">
        <v>2798</v>
      </c>
      <c r="G1637" s="123" t="s">
        <v>2524</v>
      </c>
      <c r="H1637" s="123" t="s">
        <v>2524</v>
      </c>
      <c r="I1637" s="123" t="s">
        <v>2524</v>
      </c>
      <c r="J1637" s="123" t="s">
        <v>1888</v>
      </c>
      <c r="K1637" s="123" t="s">
        <v>1590</v>
      </c>
      <c r="L1637" s="123" t="s">
        <v>2524</v>
      </c>
      <c r="M1637" s="124">
        <v>3222345</v>
      </c>
      <c r="N1637" s="123"/>
      <c r="O1637" s="123"/>
    </row>
    <row r="1638" spans="1:15" ht="16" x14ac:dyDescent="0.45">
      <c r="A1638" s="123" t="s">
        <v>2946</v>
      </c>
      <c r="B1638" s="123" t="s">
        <v>7037</v>
      </c>
      <c r="C1638" s="123" t="s">
        <v>2947</v>
      </c>
      <c r="D1638" s="123" t="s">
        <v>185</v>
      </c>
      <c r="E1638" s="123" t="s">
        <v>2524</v>
      </c>
      <c r="F1638" s="123" t="s">
        <v>2798</v>
      </c>
      <c r="G1638" s="123" t="s">
        <v>5449</v>
      </c>
      <c r="H1638" s="123" t="s">
        <v>2524</v>
      </c>
      <c r="I1638" s="123" t="s">
        <v>2524</v>
      </c>
      <c r="J1638" s="123" t="s">
        <v>2948</v>
      </c>
      <c r="K1638" s="123" t="s">
        <v>2945</v>
      </c>
      <c r="L1638" s="123" t="s">
        <v>2524</v>
      </c>
      <c r="M1638" s="124">
        <v>3238</v>
      </c>
      <c r="N1638" s="123"/>
      <c r="O1638" s="123"/>
    </row>
    <row r="1639" spans="1:15" ht="16" x14ac:dyDescent="0.45">
      <c r="A1639" s="123" t="s">
        <v>5039</v>
      </c>
      <c r="B1639" s="123" t="s">
        <v>5039</v>
      </c>
      <c r="C1639" s="123" t="s">
        <v>7039</v>
      </c>
      <c r="D1639" s="123" t="s">
        <v>1246</v>
      </c>
      <c r="E1639" s="123"/>
      <c r="F1639" s="123" t="s">
        <v>366</v>
      </c>
      <c r="G1639" s="123" t="s">
        <v>2524</v>
      </c>
      <c r="H1639" s="123" t="s">
        <v>2524</v>
      </c>
      <c r="I1639" s="123" t="s">
        <v>2524</v>
      </c>
      <c r="J1639" s="123" t="s">
        <v>2524</v>
      </c>
      <c r="K1639" s="123" t="s">
        <v>5039</v>
      </c>
      <c r="L1639" s="123" t="s">
        <v>2524</v>
      </c>
      <c r="M1639" s="124">
        <v>4206</v>
      </c>
      <c r="N1639" s="123"/>
      <c r="O1639" s="123"/>
    </row>
    <row r="1640" spans="1:15" ht="16" x14ac:dyDescent="0.45">
      <c r="A1640" s="123" t="s">
        <v>3408</v>
      </c>
      <c r="B1640" s="123" t="s">
        <v>7040</v>
      </c>
      <c r="C1640" s="123" t="s">
        <v>3409</v>
      </c>
      <c r="D1640" s="123" t="s">
        <v>1246</v>
      </c>
      <c r="E1640" s="123"/>
      <c r="F1640" s="123" t="s">
        <v>366</v>
      </c>
      <c r="G1640" s="123" t="s">
        <v>2524</v>
      </c>
      <c r="H1640" s="123" t="s">
        <v>2524</v>
      </c>
      <c r="I1640" s="123" t="s">
        <v>2524</v>
      </c>
      <c r="J1640" s="123" t="s">
        <v>8520</v>
      </c>
      <c r="K1640" s="123" t="s">
        <v>3408</v>
      </c>
      <c r="L1640" s="123" t="s">
        <v>2524</v>
      </c>
      <c r="M1640" s="124">
        <v>32114</v>
      </c>
      <c r="N1640" s="123"/>
      <c r="O1640" s="123"/>
    </row>
    <row r="1641" spans="1:15" ht="16" x14ac:dyDescent="0.45">
      <c r="A1641" s="123" t="s">
        <v>3410</v>
      </c>
      <c r="B1641" s="123" t="s">
        <v>7041</v>
      </c>
      <c r="C1641" s="123" t="s">
        <v>3411</v>
      </c>
      <c r="D1641" s="123" t="s">
        <v>1246</v>
      </c>
      <c r="E1641" s="123"/>
      <c r="F1641" s="123" t="s">
        <v>366</v>
      </c>
      <c r="G1641" s="123" t="s">
        <v>2524</v>
      </c>
      <c r="H1641" s="123" t="s">
        <v>2524</v>
      </c>
      <c r="I1641" s="123" t="s">
        <v>2524</v>
      </c>
      <c r="J1641" s="123" t="s">
        <v>8521</v>
      </c>
      <c r="K1641" s="123" t="s">
        <v>3410</v>
      </c>
      <c r="L1641" s="123" t="s">
        <v>2524</v>
      </c>
      <c r="M1641" s="124">
        <v>32118</v>
      </c>
      <c r="N1641" s="123"/>
      <c r="O1641" s="123"/>
    </row>
    <row r="1642" spans="1:15" ht="16" x14ac:dyDescent="0.45">
      <c r="A1642" s="123" t="s">
        <v>2207</v>
      </c>
      <c r="B1642" s="123" t="s">
        <v>7042</v>
      </c>
      <c r="C1642" s="123" t="s">
        <v>3413</v>
      </c>
      <c r="D1642" s="123" t="s">
        <v>1246</v>
      </c>
      <c r="E1642" s="123"/>
      <c r="F1642" s="123" t="s">
        <v>366</v>
      </c>
      <c r="G1642" s="123" t="s">
        <v>2803</v>
      </c>
      <c r="H1642" s="123" t="s">
        <v>2524</v>
      </c>
      <c r="I1642" s="123" t="s">
        <v>2524</v>
      </c>
      <c r="J1642" s="123" t="s">
        <v>8522</v>
      </c>
      <c r="K1642" s="123" t="s">
        <v>2207</v>
      </c>
      <c r="L1642" s="123" t="s">
        <v>2524</v>
      </c>
      <c r="M1642" s="124">
        <v>32122</v>
      </c>
      <c r="N1642" s="123"/>
      <c r="O1642" s="123"/>
    </row>
    <row r="1643" spans="1:15" ht="16" x14ac:dyDescent="0.45">
      <c r="A1643" s="123" t="s">
        <v>2150</v>
      </c>
      <c r="B1643" s="123" t="s">
        <v>2150</v>
      </c>
      <c r="C1643" s="123" t="s">
        <v>7043</v>
      </c>
      <c r="D1643" s="123" t="s">
        <v>185</v>
      </c>
      <c r="E1643" s="123" t="s">
        <v>2524</v>
      </c>
      <c r="F1643" s="123" t="s">
        <v>2798</v>
      </c>
      <c r="G1643" s="123" t="s">
        <v>5449</v>
      </c>
      <c r="H1643" s="123" t="s">
        <v>8851</v>
      </c>
      <c r="I1643" s="123" t="s">
        <v>2524</v>
      </c>
      <c r="J1643" s="123" t="s">
        <v>3096</v>
      </c>
      <c r="K1643" s="123" t="s">
        <v>2150</v>
      </c>
      <c r="L1643" s="123" t="s">
        <v>2524</v>
      </c>
      <c r="M1643" s="124">
        <v>142668</v>
      </c>
      <c r="N1643" s="123"/>
      <c r="O1643" s="123"/>
    </row>
    <row r="1644" spans="1:15" ht="16" x14ac:dyDescent="0.45">
      <c r="A1644" s="123" t="s">
        <v>3093</v>
      </c>
      <c r="B1644" s="123" t="s">
        <v>7044</v>
      </c>
      <c r="C1644" s="123" t="s">
        <v>3094</v>
      </c>
      <c r="D1644" s="123" t="s">
        <v>185</v>
      </c>
      <c r="E1644" s="123" t="s">
        <v>2524</v>
      </c>
      <c r="F1644" s="123" t="s">
        <v>2798</v>
      </c>
      <c r="G1644" s="123" t="s">
        <v>5449</v>
      </c>
      <c r="H1644" s="123" t="s">
        <v>2524</v>
      </c>
      <c r="I1644" s="123" t="s">
        <v>2524</v>
      </c>
      <c r="J1644" s="123" t="s">
        <v>3095</v>
      </c>
      <c r="K1644" s="123" t="s">
        <v>3093</v>
      </c>
      <c r="L1644" s="123" t="s">
        <v>2524</v>
      </c>
      <c r="M1644" s="124">
        <v>142680</v>
      </c>
      <c r="N1644" s="123"/>
      <c r="O1644" s="123"/>
    </row>
    <row r="1645" spans="1:15" ht="16" x14ac:dyDescent="0.45">
      <c r="A1645" s="123" t="s">
        <v>216</v>
      </c>
      <c r="B1645" s="123" t="s">
        <v>7045</v>
      </c>
      <c r="C1645" s="123" t="s">
        <v>1562</v>
      </c>
      <c r="D1645" s="123" t="s">
        <v>185</v>
      </c>
      <c r="E1645" s="123" t="s">
        <v>2524</v>
      </c>
      <c r="F1645" s="123" t="s">
        <v>2798</v>
      </c>
      <c r="G1645" s="123" t="s">
        <v>2524</v>
      </c>
      <c r="H1645" s="123" t="s">
        <v>8852</v>
      </c>
      <c r="I1645" s="123" t="s">
        <v>2524</v>
      </c>
      <c r="J1645" s="123" t="s">
        <v>1970</v>
      </c>
      <c r="K1645" s="123" t="s">
        <v>216</v>
      </c>
      <c r="L1645" s="123" t="s">
        <v>2524</v>
      </c>
      <c r="M1645" s="124">
        <v>3100075</v>
      </c>
      <c r="N1645" s="123"/>
      <c r="O1645" s="123"/>
    </row>
    <row r="1646" spans="1:15" ht="16" x14ac:dyDescent="0.45">
      <c r="A1646" s="123" t="s">
        <v>1476</v>
      </c>
      <c r="B1646" s="123" t="s">
        <v>7046</v>
      </c>
      <c r="C1646" s="123" t="s">
        <v>1563</v>
      </c>
      <c r="D1646" s="123" t="s">
        <v>185</v>
      </c>
      <c r="E1646" s="123" t="s">
        <v>2524</v>
      </c>
      <c r="F1646" s="123" t="s">
        <v>2798</v>
      </c>
      <c r="G1646" s="123" t="s">
        <v>2524</v>
      </c>
      <c r="H1646" s="123" t="s">
        <v>8852</v>
      </c>
      <c r="I1646" s="123" t="s">
        <v>2524</v>
      </c>
      <c r="J1646" s="123" t="s">
        <v>1971</v>
      </c>
      <c r="K1646" s="123" t="s">
        <v>1476</v>
      </c>
      <c r="L1646" s="123" t="s">
        <v>2524</v>
      </c>
      <c r="M1646" s="124">
        <v>3225775</v>
      </c>
      <c r="N1646" s="123"/>
      <c r="O1646" s="123"/>
    </row>
    <row r="1647" spans="1:15" ht="16" x14ac:dyDescent="0.45">
      <c r="A1647" s="123" t="s">
        <v>217</v>
      </c>
      <c r="B1647" s="123" t="s">
        <v>7047</v>
      </c>
      <c r="C1647" s="123" t="s">
        <v>1564</v>
      </c>
      <c r="D1647" s="123" t="s">
        <v>185</v>
      </c>
      <c r="E1647" s="123" t="s">
        <v>2524</v>
      </c>
      <c r="F1647" s="123" t="s">
        <v>2798</v>
      </c>
      <c r="G1647" s="123" t="s">
        <v>2524</v>
      </c>
      <c r="H1647" s="123" t="s">
        <v>8852</v>
      </c>
      <c r="I1647" s="123" t="s">
        <v>2524</v>
      </c>
      <c r="J1647" s="123" t="s">
        <v>1972</v>
      </c>
      <c r="K1647" s="123" t="s">
        <v>217</v>
      </c>
      <c r="L1647" s="123" t="s">
        <v>2524</v>
      </c>
      <c r="M1647" s="124">
        <v>3100099</v>
      </c>
      <c r="N1647" s="123"/>
      <c r="O1647" s="123"/>
    </row>
    <row r="1648" spans="1:15" ht="16" x14ac:dyDescent="0.45">
      <c r="A1648" s="123" t="s">
        <v>1477</v>
      </c>
      <c r="B1648" s="123" t="s">
        <v>7048</v>
      </c>
      <c r="C1648" s="123" t="s">
        <v>1565</v>
      </c>
      <c r="D1648" s="123" t="s">
        <v>185</v>
      </c>
      <c r="E1648" s="123" t="s">
        <v>2524</v>
      </c>
      <c r="F1648" s="123" t="s">
        <v>2798</v>
      </c>
      <c r="G1648" s="123" t="s">
        <v>2524</v>
      </c>
      <c r="H1648" s="123" t="s">
        <v>8852</v>
      </c>
      <c r="I1648" s="123" t="s">
        <v>2524</v>
      </c>
      <c r="J1648" s="123" t="s">
        <v>1973</v>
      </c>
      <c r="K1648" s="123" t="s">
        <v>1477</v>
      </c>
      <c r="L1648" s="123" t="s">
        <v>2524</v>
      </c>
      <c r="M1648" s="124">
        <v>3225780</v>
      </c>
      <c r="N1648" s="123"/>
      <c r="O1648" s="123"/>
    </row>
    <row r="1649" spans="1:15" ht="16" x14ac:dyDescent="0.45">
      <c r="A1649" s="123" t="s">
        <v>2122</v>
      </c>
      <c r="B1649" s="123" t="s">
        <v>2122</v>
      </c>
      <c r="C1649" s="123" t="s">
        <v>2954</v>
      </c>
      <c r="D1649" s="123" t="s">
        <v>185</v>
      </c>
      <c r="E1649" s="123" t="s">
        <v>2524</v>
      </c>
      <c r="F1649" s="123" t="s">
        <v>2798</v>
      </c>
      <c r="G1649" s="123" t="s">
        <v>5449</v>
      </c>
      <c r="H1649" s="123" t="s">
        <v>8852</v>
      </c>
      <c r="I1649" s="123" t="s">
        <v>2524</v>
      </c>
      <c r="J1649" s="123" t="s">
        <v>2955</v>
      </c>
      <c r="K1649" s="123" t="s">
        <v>2122</v>
      </c>
      <c r="L1649" s="123" t="s">
        <v>2524</v>
      </c>
      <c r="M1649" s="124">
        <v>3148</v>
      </c>
      <c r="N1649" s="123"/>
      <c r="O1649" s="123"/>
    </row>
    <row r="1650" spans="1:15" ht="16" x14ac:dyDescent="0.45">
      <c r="A1650" s="123" t="s">
        <v>2951</v>
      </c>
      <c r="B1650" s="123" t="s">
        <v>7049</v>
      </c>
      <c r="C1650" s="123" t="s">
        <v>2952</v>
      </c>
      <c r="D1650" s="123" t="s">
        <v>185</v>
      </c>
      <c r="E1650" s="123" t="s">
        <v>2524</v>
      </c>
      <c r="F1650" s="123" t="s">
        <v>2798</v>
      </c>
      <c r="G1650" s="123" t="s">
        <v>5449</v>
      </c>
      <c r="H1650" s="123" t="s">
        <v>2524</v>
      </c>
      <c r="I1650" s="123" t="s">
        <v>2524</v>
      </c>
      <c r="J1650" s="123" t="s">
        <v>2953</v>
      </c>
      <c r="K1650" s="123" t="s">
        <v>2951</v>
      </c>
      <c r="L1650" s="123" t="s">
        <v>2524</v>
      </c>
      <c r="M1650" s="124">
        <v>3244</v>
      </c>
      <c r="N1650" s="123"/>
      <c r="O1650" s="123"/>
    </row>
    <row r="1651" spans="1:15" ht="16" x14ac:dyDescent="0.45">
      <c r="A1651" s="123" t="s">
        <v>231</v>
      </c>
      <c r="B1651" s="123" t="s">
        <v>7050</v>
      </c>
      <c r="C1651" s="123" t="s">
        <v>1505</v>
      </c>
      <c r="D1651" s="123" t="s">
        <v>185</v>
      </c>
      <c r="E1651" s="123" t="s">
        <v>2524</v>
      </c>
      <c r="F1651" s="123" t="s">
        <v>2798</v>
      </c>
      <c r="G1651" s="123" t="s">
        <v>2524</v>
      </c>
      <c r="H1651" s="123" t="s">
        <v>8852</v>
      </c>
      <c r="I1651" s="123" t="s">
        <v>2524</v>
      </c>
      <c r="J1651" s="123" t="s">
        <v>8000</v>
      </c>
      <c r="K1651" s="123" t="s">
        <v>231</v>
      </c>
      <c r="L1651" s="123" t="s">
        <v>2524</v>
      </c>
      <c r="M1651" s="124">
        <v>3103066</v>
      </c>
      <c r="N1651" s="123"/>
      <c r="O1651" s="123"/>
    </row>
    <row r="1652" spans="1:15" ht="16" x14ac:dyDescent="0.45">
      <c r="A1652" s="123" t="s">
        <v>1444</v>
      </c>
      <c r="B1652" s="123" t="s">
        <v>7051</v>
      </c>
      <c r="C1652" s="123" t="s">
        <v>1506</v>
      </c>
      <c r="D1652" s="123" t="s">
        <v>185</v>
      </c>
      <c r="E1652" s="123" t="s">
        <v>2524</v>
      </c>
      <c r="F1652" s="123" t="s">
        <v>2798</v>
      </c>
      <c r="G1652" s="123" t="s">
        <v>2524</v>
      </c>
      <c r="H1652" s="123" t="s">
        <v>8852</v>
      </c>
      <c r="I1652" s="123" t="s">
        <v>2524</v>
      </c>
      <c r="J1652" s="123" t="s">
        <v>8001</v>
      </c>
      <c r="K1652" s="123" t="s">
        <v>1444</v>
      </c>
      <c r="L1652" s="123" t="s">
        <v>2524</v>
      </c>
      <c r="M1652" s="124">
        <v>3225210</v>
      </c>
      <c r="N1652" s="123"/>
      <c r="O1652" s="123"/>
    </row>
    <row r="1653" spans="1:15" ht="16" x14ac:dyDescent="0.45">
      <c r="A1653" s="123" t="s">
        <v>2123</v>
      </c>
      <c r="B1653" s="123" t="s">
        <v>2123</v>
      </c>
      <c r="C1653" s="123" t="s">
        <v>2959</v>
      </c>
      <c r="D1653" s="123" t="s">
        <v>185</v>
      </c>
      <c r="E1653" s="123" t="s">
        <v>2524</v>
      </c>
      <c r="F1653" s="123" t="s">
        <v>2798</v>
      </c>
      <c r="G1653" s="123" t="s">
        <v>5449</v>
      </c>
      <c r="H1653" s="123" t="s">
        <v>8852</v>
      </c>
      <c r="I1653" s="123" t="s">
        <v>2524</v>
      </c>
      <c r="J1653" s="123" t="s">
        <v>2960</v>
      </c>
      <c r="K1653" s="123" t="s">
        <v>2123</v>
      </c>
      <c r="L1653" s="123" t="s">
        <v>2524</v>
      </c>
      <c r="M1653" s="124">
        <v>3151</v>
      </c>
      <c r="N1653" s="123"/>
      <c r="O1653" s="123"/>
    </row>
    <row r="1654" spans="1:15" ht="16" x14ac:dyDescent="0.45">
      <c r="A1654" s="123" t="s">
        <v>2956</v>
      </c>
      <c r="B1654" s="123" t="s">
        <v>7052</v>
      </c>
      <c r="C1654" s="123" t="s">
        <v>2957</v>
      </c>
      <c r="D1654" s="123" t="s">
        <v>185</v>
      </c>
      <c r="E1654" s="123" t="s">
        <v>2524</v>
      </c>
      <c r="F1654" s="123" t="s">
        <v>2798</v>
      </c>
      <c r="G1654" s="123" t="s">
        <v>5449</v>
      </c>
      <c r="H1654" s="123" t="s">
        <v>2524</v>
      </c>
      <c r="I1654" s="123" t="s">
        <v>2524</v>
      </c>
      <c r="J1654" s="123" t="s">
        <v>2958</v>
      </c>
      <c r="K1654" s="123" t="s">
        <v>2956</v>
      </c>
      <c r="L1654" s="123" t="s">
        <v>2524</v>
      </c>
      <c r="M1654" s="124">
        <v>3247</v>
      </c>
      <c r="N1654" s="123"/>
      <c r="O1654" s="123"/>
    </row>
    <row r="1655" spans="1:15" ht="16" x14ac:dyDescent="0.45">
      <c r="A1655" s="123" t="s">
        <v>232</v>
      </c>
      <c r="B1655" s="123" t="s">
        <v>7053</v>
      </c>
      <c r="C1655" s="123" t="s">
        <v>1507</v>
      </c>
      <c r="D1655" s="123" t="s">
        <v>185</v>
      </c>
      <c r="E1655" s="123" t="s">
        <v>2524</v>
      </c>
      <c r="F1655" s="123" t="s">
        <v>2798</v>
      </c>
      <c r="G1655" s="123" t="s">
        <v>2524</v>
      </c>
      <c r="H1655" s="123" t="s">
        <v>8852</v>
      </c>
      <c r="I1655" s="123" t="s">
        <v>2524</v>
      </c>
      <c r="J1655" s="123" t="s">
        <v>8002</v>
      </c>
      <c r="K1655" s="123" t="s">
        <v>232</v>
      </c>
      <c r="L1655" s="123" t="s">
        <v>2524</v>
      </c>
      <c r="M1655" s="124">
        <v>3103129</v>
      </c>
      <c r="N1655" s="123"/>
      <c r="O1655" s="123"/>
    </row>
    <row r="1656" spans="1:15" ht="16" x14ac:dyDescent="0.45">
      <c r="A1656" s="123" t="s">
        <v>1445</v>
      </c>
      <c r="B1656" s="123" t="s">
        <v>7054</v>
      </c>
      <c r="C1656" s="123" t="s">
        <v>1508</v>
      </c>
      <c r="D1656" s="123" t="s">
        <v>185</v>
      </c>
      <c r="E1656" s="123" t="s">
        <v>2524</v>
      </c>
      <c r="F1656" s="123" t="s">
        <v>2798</v>
      </c>
      <c r="G1656" s="123" t="s">
        <v>2524</v>
      </c>
      <c r="H1656" s="123" t="s">
        <v>8852</v>
      </c>
      <c r="I1656" s="123" t="s">
        <v>2524</v>
      </c>
      <c r="J1656" s="123" t="s">
        <v>8003</v>
      </c>
      <c r="K1656" s="123" t="s">
        <v>1445</v>
      </c>
      <c r="L1656" s="123" t="s">
        <v>2524</v>
      </c>
      <c r="M1656" s="124">
        <v>3225219</v>
      </c>
      <c r="N1656" s="123"/>
      <c r="O1656" s="123"/>
    </row>
    <row r="1657" spans="1:15" ht="16" x14ac:dyDescent="0.45">
      <c r="A1657" s="123" t="s">
        <v>233</v>
      </c>
      <c r="B1657" s="123" t="s">
        <v>7055</v>
      </c>
      <c r="C1657" s="123" t="s">
        <v>1509</v>
      </c>
      <c r="D1657" s="123" t="s">
        <v>185</v>
      </c>
      <c r="E1657" s="123" t="s">
        <v>2524</v>
      </c>
      <c r="F1657" s="123" t="s">
        <v>2798</v>
      </c>
      <c r="G1657" s="123" t="s">
        <v>2524</v>
      </c>
      <c r="H1657" s="123" t="s">
        <v>2524</v>
      </c>
      <c r="I1657" s="123" t="s">
        <v>2524</v>
      </c>
      <c r="J1657" s="123" t="s">
        <v>1918</v>
      </c>
      <c r="K1657" s="123" t="s">
        <v>233</v>
      </c>
      <c r="L1657" s="123" t="s">
        <v>2524</v>
      </c>
      <c r="M1657" s="124">
        <v>3103135</v>
      </c>
      <c r="N1657" s="123"/>
      <c r="O1657" s="123"/>
    </row>
    <row r="1658" spans="1:15" ht="16" x14ac:dyDescent="0.45">
      <c r="A1658" s="123" t="s">
        <v>1446</v>
      </c>
      <c r="B1658" s="123" t="s">
        <v>7056</v>
      </c>
      <c r="C1658" s="123" t="s">
        <v>1510</v>
      </c>
      <c r="D1658" s="123" t="s">
        <v>185</v>
      </c>
      <c r="E1658" s="123" t="s">
        <v>2524</v>
      </c>
      <c r="F1658" s="123" t="s">
        <v>2798</v>
      </c>
      <c r="G1658" s="123" t="s">
        <v>2524</v>
      </c>
      <c r="H1658" s="123" t="s">
        <v>2524</v>
      </c>
      <c r="I1658" s="123" t="s">
        <v>2524</v>
      </c>
      <c r="J1658" s="123" t="s">
        <v>1919</v>
      </c>
      <c r="K1658" s="123" t="s">
        <v>1446</v>
      </c>
      <c r="L1658" s="123" t="s">
        <v>2524</v>
      </c>
      <c r="M1658" s="124">
        <v>3225233</v>
      </c>
      <c r="N1658" s="123"/>
      <c r="O1658" s="123"/>
    </row>
    <row r="1659" spans="1:15" ht="16" x14ac:dyDescent="0.45">
      <c r="A1659" s="123" t="s">
        <v>5044</v>
      </c>
      <c r="B1659" s="123" t="s">
        <v>5044</v>
      </c>
      <c r="C1659" s="123" t="s">
        <v>7057</v>
      </c>
      <c r="D1659" s="123" t="s">
        <v>185</v>
      </c>
      <c r="E1659" s="123" t="s">
        <v>2524</v>
      </c>
      <c r="F1659" s="123" t="s">
        <v>366</v>
      </c>
      <c r="G1659" s="123" t="s">
        <v>2524</v>
      </c>
      <c r="H1659" s="123" t="s">
        <v>2524</v>
      </c>
      <c r="I1659" s="123" t="s">
        <v>2524</v>
      </c>
      <c r="J1659" s="123" t="s">
        <v>2524</v>
      </c>
      <c r="K1659" s="123" t="s">
        <v>5044</v>
      </c>
      <c r="L1659" s="123" t="s">
        <v>2524</v>
      </c>
      <c r="M1659" s="124">
        <v>10193</v>
      </c>
      <c r="N1659" s="123"/>
      <c r="O1659" s="123"/>
    </row>
    <row r="1660" spans="1:15" ht="16" x14ac:dyDescent="0.45">
      <c r="A1660" s="123" t="s">
        <v>5045</v>
      </c>
      <c r="B1660" s="123" t="s">
        <v>5045</v>
      </c>
      <c r="C1660" s="123" t="s">
        <v>7058</v>
      </c>
      <c r="D1660" s="123" t="s">
        <v>185</v>
      </c>
      <c r="E1660" s="123" t="s">
        <v>2524</v>
      </c>
      <c r="F1660" s="123" t="s">
        <v>366</v>
      </c>
      <c r="G1660" s="123" t="s">
        <v>2524</v>
      </c>
      <c r="H1660" s="123" t="s">
        <v>2524</v>
      </c>
      <c r="I1660" s="123" t="s">
        <v>2524</v>
      </c>
      <c r="J1660" s="123" t="s">
        <v>2524</v>
      </c>
      <c r="K1660" s="123" t="s">
        <v>5045</v>
      </c>
      <c r="L1660" s="123" t="s">
        <v>2524</v>
      </c>
      <c r="M1660" s="124">
        <v>88564</v>
      </c>
      <c r="N1660" s="123"/>
      <c r="O1660" s="123"/>
    </row>
    <row r="1661" spans="1:15" ht="16" x14ac:dyDescent="0.45">
      <c r="A1661" s="123" t="s">
        <v>3327</v>
      </c>
      <c r="B1661" s="123" t="s">
        <v>7059</v>
      </c>
      <c r="C1661" s="123" t="s">
        <v>3328</v>
      </c>
      <c r="D1661" s="123" t="s">
        <v>185</v>
      </c>
      <c r="E1661" s="123"/>
      <c r="F1661" s="123" t="s">
        <v>2798</v>
      </c>
      <c r="G1661" s="123" t="s">
        <v>5936</v>
      </c>
      <c r="H1661" s="123" t="s">
        <v>2524</v>
      </c>
      <c r="I1661" s="123" t="s">
        <v>2524</v>
      </c>
      <c r="J1661" s="123" t="s">
        <v>3329</v>
      </c>
      <c r="K1661" s="123" t="s">
        <v>7060</v>
      </c>
      <c r="L1661" s="123" t="s">
        <v>2524</v>
      </c>
      <c r="M1661" s="124">
        <v>1362</v>
      </c>
      <c r="N1661" s="123"/>
      <c r="O1661" s="123"/>
    </row>
    <row r="1662" spans="1:15" ht="16" x14ac:dyDescent="0.45">
      <c r="A1662" s="123" t="s">
        <v>5046</v>
      </c>
      <c r="B1662" s="123" t="s">
        <v>7061</v>
      </c>
      <c r="C1662" s="123" t="s">
        <v>7061</v>
      </c>
      <c r="D1662" s="123" t="s">
        <v>1357</v>
      </c>
      <c r="E1662" s="123" t="s">
        <v>2524</v>
      </c>
      <c r="F1662" s="123" t="s">
        <v>366</v>
      </c>
      <c r="G1662" s="123" t="s">
        <v>5936</v>
      </c>
      <c r="H1662" s="123" t="s">
        <v>2524</v>
      </c>
      <c r="I1662" s="123" t="s">
        <v>2524</v>
      </c>
      <c r="J1662" s="123" t="s">
        <v>2524</v>
      </c>
      <c r="K1662" s="123" t="s">
        <v>5046</v>
      </c>
      <c r="L1662" s="123" t="s">
        <v>2524</v>
      </c>
      <c r="M1662" s="124">
        <v>2572</v>
      </c>
      <c r="N1662" s="123"/>
      <c r="O1662" s="123"/>
    </row>
    <row r="1663" spans="1:15" ht="16" x14ac:dyDescent="0.45">
      <c r="A1663" s="123" t="s">
        <v>5047</v>
      </c>
      <c r="B1663" s="123" t="s">
        <v>7062</v>
      </c>
      <c r="C1663" s="123" t="s">
        <v>7062</v>
      </c>
      <c r="D1663" s="123" t="s">
        <v>1357</v>
      </c>
      <c r="E1663" s="123" t="s">
        <v>2524</v>
      </c>
      <c r="F1663" s="123" t="s">
        <v>366</v>
      </c>
      <c r="G1663" s="123" t="s">
        <v>5936</v>
      </c>
      <c r="H1663" s="123" t="s">
        <v>2524</v>
      </c>
      <c r="I1663" s="123" t="s">
        <v>2524</v>
      </c>
      <c r="J1663" s="123" t="s">
        <v>2524</v>
      </c>
      <c r="K1663" s="123" t="s">
        <v>5047</v>
      </c>
      <c r="L1663" s="123" t="s">
        <v>2524</v>
      </c>
      <c r="M1663" s="124">
        <v>2575</v>
      </c>
      <c r="N1663" s="123"/>
      <c r="O1663" s="123"/>
    </row>
    <row r="1664" spans="1:15" ht="16" x14ac:dyDescent="0.45">
      <c r="A1664" s="123" t="s">
        <v>5048</v>
      </c>
      <c r="B1664" s="123" t="s">
        <v>7063</v>
      </c>
      <c r="C1664" s="123" t="s">
        <v>7063</v>
      </c>
      <c r="D1664" s="123" t="s">
        <v>1357</v>
      </c>
      <c r="E1664" s="123" t="s">
        <v>2524</v>
      </c>
      <c r="F1664" s="123" t="s">
        <v>366</v>
      </c>
      <c r="G1664" s="123" t="s">
        <v>5936</v>
      </c>
      <c r="H1664" s="123" t="s">
        <v>2524</v>
      </c>
      <c r="I1664" s="123" t="s">
        <v>2524</v>
      </c>
      <c r="J1664" s="123" t="s">
        <v>2524</v>
      </c>
      <c r="K1664" s="123" t="s">
        <v>5048</v>
      </c>
      <c r="L1664" s="123" t="s">
        <v>2524</v>
      </c>
      <c r="M1664" s="124">
        <v>2578</v>
      </c>
      <c r="N1664" s="123"/>
      <c r="O1664" s="123"/>
    </row>
    <row r="1665" spans="1:15" ht="16" x14ac:dyDescent="0.45">
      <c r="A1665" s="123" t="s">
        <v>5049</v>
      </c>
      <c r="B1665" s="123" t="s">
        <v>7064</v>
      </c>
      <c r="C1665" s="123" t="s">
        <v>7064</v>
      </c>
      <c r="D1665" s="123" t="s">
        <v>1357</v>
      </c>
      <c r="E1665" s="123" t="s">
        <v>2524</v>
      </c>
      <c r="F1665" s="123" t="s">
        <v>366</v>
      </c>
      <c r="G1665" s="123" t="s">
        <v>5936</v>
      </c>
      <c r="H1665" s="123" t="s">
        <v>2524</v>
      </c>
      <c r="I1665" s="123" t="s">
        <v>2524</v>
      </c>
      <c r="J1665" s="123" t="s">
        <v>2524</v>
      </c>
      <c r="K1665" s="123" t="s">
        <v>5049</v>
      </c>
      <c r="L1665" s="123" t="s">
        <v>2524</v>
      </c>
      <c r="M1665" s="124">
        <v>2581</v>
      </c>
      <c r="N1665" s="123"/>
      <c r="O1665" s="123"/>
    </row>
    <row r="1666" spans="1:15" ht="16" x14ac:dyDescent="0.45">
      <c r="A1666" s="123" t="s">
        <v>5050</v>
      </c>
      <c r="B1666" s="123" t="s">
        <v>7065</v>
      </c>
      <c r="C1666" s="123" t="s">
        <v>7065</v>
      </c>
      <c r="D1666" s="123" t="s">
        <v>1357</v>
      </c>
      <c r="E1666" s="123" t="s">
        <v>2524</v>
      </c>
      <c r="F1666" s="123" t="s">
        <v>366</v>
      </c>
      <c r="G1666" s="123" t="s">
        <v>5936</v>
      </c>
      <c r="H1666" s="123" t="s">
        <v>2524</v>
      </c>
      <c r="I1666" s="123" t="s">
        <v>2524</v>
      </c>
      <c r="J1666" s="123" t="s">
        <v>2524</v>
      </c>
      <c r="K1666" s="123" t="s">
        <v>5050</v>
      </c>
      <c r="L1666" s="123" t="s">
        <v>2524</v>
      </c>
      <c r="M1666" s="124">
        <v>2584</v>
      </c>
      <c r="N1666" s="123"/>
      <c r="O1666" s="123"/>
    </row>
    <row r="1667" spans="1:15" ht="16" x14ac:dyDescent="0.45">
      <c r="A1667" s="123" t="s">
        <v>5051</v>
      </c>
      <c r="B1667" s="123" t="s">
        <v>7066</v>
      </c>
      <c r="C1667" s="123" t="s">
        <v>7066</v>
      </c>
      <c r="D1667" s="123" t="s">
        <v>1357</v>
      </c>
      <c r="E1667" s="123" t="s">
        <v>2524</v>
      </c>
      <c r="F1667" s="123" t="s">
        <v>366</v>
      </c>
      <c r="G1667" s="123" t="s">
        <v>5936</v>
      </c>
      <c r="H1667" s="123" t="s">
        <v>2524</v>
      </c>
      <c r="I1667" s="123" t="s">
        <v>2524</v>
      </c>
      <c r="J1667" s="123" t="s">
        <v>2524</v>
      </c>
      <c r="K1667" s="123" t="s">
        <v>5051</v>
      </c>
      <c r="L1667" s="123" t="s">
        <v>2524</v>
      </c>
      <c r="M1667" s="124">
        <v>2587</v>
      </c>
      <c r="N1667" s="123"/>
      <c r="O1667" s="123"/>
    </row>
    <row r="1668" spans="1:15" ht="16" x14ac:dyDescent="0.45">
      <c r="A1668" s="123" t="s">
        <v>5052</v>
      </c>
      <c r="B1668" s="123" t="s">
        <v>7067</v>
      </c>
      <c r="C1668" s="123" t="s">
        <v>7067</v>
      </c>
      <c r="D1668" s="123" t="s">
        <v>1357</v>
      </c>
      <c r="E1668" s="123" t="s">
        <v>2524</v>
      </c>
      <c r="F1668" s="123" t="s">
        <v>366</v>
      </c>
      <c r="G1668" s="123" t="s">
        <v>5936</v>
      </c>
      <c r="H1668" s="123" t="s">
        <v>2524</v>
      </c>
      <c r="I1668" s="123" t="s">
        <v>2524</v>
      </c>
      <c r="J1668" s="123" t="s">
        <v>2524</v>
      </c>
      <c r="K1668" s="123" t="s">
        <v>5052</v>
      </c>
      <c r="L1668" s="123" t="s">
        <v>2524</v>
      </c>
      <c r="M1668" s="124">
        <v>2590</v>
      </c>
      <c r="N1668" s="123"/>
      <c r="O1668" s="123"/>
    </row>
    <row r="1669" spans="1:15" ht="16" x14ac:dyDescent="0.45">
      <c r="A1669" s="123" t="s">
        <v>5053</v>
      </c>
      <c r="B1669" s="123" t="s">
        <v>7068</v>
      </c>
      <c r="C1669" s="123" t="s">
        <v>7068</v>
      </c>
      <c r="D1669" s="123" t="s">
        <v>1357</v>
      </c>
      <c r="E1669" s="123" t="s">
        <v>2524</v>
      </c>
      <c r="F1669" s="123" t="s">
        <v>366</v>
      </c>
      <c r="G1669" s="123" t="s">
        <v>5936</v>
      </c>
      <c r="H1669" s="123" t="s">
        <v>2524</v>
      </c>
      <c r="I1669" s="123" t="s">
        <v>2524</v>
      </c>
      <c r="J1669" s="123" t="s">
        <v>2524</v>
      </c>
      <c r="K1669" s="123" t="s">
        <v>5053</v>
      </c>
      <c r="L1669" s="123" t="s">
        <v>2524</v>
      </c>
      <c r="M1669" s="124">
        <v>2593</v>
      </c>
      <c r="N1669" s="123"/>
      <c r="O1669" s="123"/>
    </row>
    <row r="1670" spans="1:15" ht="16" x14ac:dyDescent="0.45">
      <c r="A1670" s="123" t="s">
        <v>5054</v>
      </c>
      <c r="B1670" s="123" t="s">
        <v>7069</v>
      </c>
      <c r="C1670" s="123" t="s">
        <v>7069</v>
      </c>
      <c r="D1670" s="123" t="s">
        <v>1357</v>
      </c>
      <c r="E1670" s="123" t="s">
        <v>2524</v>
      </c>
      <c r="F1670" s="123" t="s">
        <v>366</v>
      </c>
      <c r="G1670" s="123" t="s">
        <v>5936</v>
      </c>
      <c r="H1670" s="123" t="s">
        <v>2524</v>
      </c>
      <c r="I1670" s="123" t="s">
        <v>2524</v>
      </c>
      <c r="J1670" s="123" t="s">
        <v>2524</v>
      </c>
      <c r="K1670" s="123" t="s">
        <v>5054</v>
      </c>
      <c r="L1670" s="123" t="s">
        <v>2524</v>
      </c>
      <c r="M1670" s="124">
        <v>2596</v>
      </c>
      <c r="N1670" s="123"/>
      <c r="O1670" s="123"/>
    </row>
    <row r="1671" spans="1:15" ht="16" x14ac:dyDescent="0.45">
      <c r="A1671" s="123" t="s">
        <v>5055</v>
      </c>
      <c r="B1671" s="123" t="s">
        <v>7070</v>
      </c>
      <c r="C1671" s="123" t="s">
        <v>7070</v>
      </c>
      <c r="D1671" s="123" t="s">
        <v>1357</v>
      </c>
      <c r="E1671" s="123" t="s">
        <v>2524</v>
      </c>
      <c r="F1671" s="123" t="s">
        <v>366</v>
      </c>
      <c r="G1671" s="123" t="s">
        <v>5936</v>
      </c>
      <c r="H1671" s="123" t="s">
        <v>2524</v>
      </c>
      <c r="I1671" s="123" t="s">
        <v>2524</v>
      </c>
      <c r="J1671" s="123" t="s">
        <v>2524</v>
      </c>
      <c r="K1671" s="123" t="s">
        <v>5055</v>
      </c>
      <c r="L1671" s="123" t="s">
        <v>2524</v>
      </c>
      <c r="M1671" s="124">
        <v>2599</v>
      </c>
      <c r="N1671" s="123"/>
      <c r="O1671" s="123"/>
    </row>
    <row r="1672" spans="1:15" ht="16" x14ac:dyDescent="0.45">
      <c r="A1672" s="123" t="s">
        <v>3339</v>
      </c>
      <c r="B1672" s="123" t="s">
        <v>7071</v>
      </c>
      <c r="C1672" s="123" t="s">
        <v>3340</v>
      </c>
      <c r="D1672" s="123" t="s">
        <v>185</v>
      </c>
      <c r="E1672" s="123"/>
      <c r="F1672" s="123" t="s">
        <v>2798</v>
      </c>
      <c r="G1672" s="123" t="s">
        <v>5936</v>
      </c>
      <c r="H1672" s="123" t="s">
        <v>2524</v>
      </c>
      <c r="I1672" s="123" t="s">
        <v>2524</v>
      </c>
      <c r="J1672" s="123" t="s">
        <v>3341</v>
      </c>
      <c r="K1672" s="123" t="s">
        <v>3339</v>
      </c>
      <c r="L1672" s="123" t="s">
        <v>2524</v>
      </c>
      <c r="M1672" s="124">
        <v>1396</v>
      </c>
      <c r="N1672" s="123"/>
      <c r="O1672" s="123"/>
    </row>
    <row r="1673" spans="1:15" ht="16" x14ac:dyDescent="0.45">
      <c r="A1673" s="123" t="s">
        <v>5056</v>
      </c>
      <c r="B1673" s="123" t="s">
        <v>7072</v>
      </c>
      <c r="C1673" s="123" t="s">
        <v>7072</v>
      </c>
      <c r="D1673" s="123" t="s">
        <v>1357</v>
      </c>
      <c r="E1673" s="123" t="s">
        <v>2524</v>
      </c>
      <c r="F1673" s="123" t="s">
        <v>366</v>
      </c>
      <c r="G1673" s="123" t="s">
        <v>5936</v>
      </c>
      <c r="H1673" s="123" t="s">
        <v>2524</v>
      </c>
      <c r="I1673" s="123" t="s">
        <v>2524</v>
      </c>
      <c r="J1673" s="123" t="s">
        <v>2524</v>
      </c>
      <c r="K1673" s="123" t="s">
        <v>5056</v>
      </c>
      <c r="L1673" s="123" t="s">
        <v>2524</v>
      </c>
      <c r="M1673" s="124">
        <v>2602</v>
      </c>
      <c r="N1673" s="123"/>
      <c r="O1673" s="123"/>
    </row>
    <row r="1674" spans="1:15" ht="16" x14ac:dyDescent="0.45">
      <c r="A1674" s="123" t="s">
        <v>5057</v>
      </c>
      <c r="B1674" s="123" t="s">
        <v>7073</v>
      </c>
      <c r="C1674" s="123" t="s">
        <v>7073</v>
      </c>
      <c r="D1674" s="123" t="s">
        <v>1357</v>
      </c>
      <c r="E1674" s="123" t="s">
        <v>2524</v>
      </c>
      <c r="F1674" s="123" t="s">
        <v>366</v>
      </c>
      <c r="G1674" s="123" t="s">
        <v>5936</v>
      </c>
      <c r="H1674" s="123" t="s">
        <v>2524</v>
      </c>
      <c r="I1674" s="123" t="s">
        <v>2524</v>
      </c>
      <c r="J1674" s="123" t="s">
        <v>2524</v>
      </c>
      <c r="K1674" s="123" t="s">
        <v>5057</v>
      </c>
      <c r="L1674" s="123" t="s">
        <v>2524</v>
      </c>
      <c r="M1674" s="124">
        <v>2605</v>
      </c>
      <c r="N1674" s="123"/>
      <c r="O1674" s="123"/>
    </row>
    <row r="1675" spans="1:15" ht="16" x14ac:dyDescent="0.45">
      <c r="A1675" s="123" t="s">
        <v>5058</v>
      </c>
      <c r="B1675" s="123" t="s">
        <v>7074</v>
      </c>
      <c r="C1675" s="123" t="s">
        <v>7074</v>
      </c>
      <c r="D1675" s="123" t="s">
        <v>1357</v>
      </c>
      <c r="E1675" s="123" t="s">
        <v>2524</v>
      </c>
      <c r="F1675" s="123" t="s">
        <v>366</v>
      </c>
      <c r="G1675" s="123" t="s">
        <v>5936</v>
      </c>
      <c r="H1675" s="123" t="s">
        <v>2524</v>
      </c>
      <c r="I1675" s="123" t="s">
        <v>2524</v>
      </c>
      <c r="J1675" s="123" t="s">
        <v>2524</v>
      </c>
      <c r="K1675" s="123" t="s">
        <v>5058</v>
      </c>
      <c r="L1675" s="123" t="s">
        <v>2524</v>
      </c>
      <c r="M1675" s="124">
        <v>2608</v>
      </c>
      <c r="N1675" s="123"/>
      <c r="O1675" s="123"/>
    </row>
    <row r="1676" spans="1:15" ht="16" x14ac:dyDescent="0.45">
      <c r="A1676" s="123" t="s">
        <v>5059</v>
      </c>
      <c r="B1676" s="123" t="s">
        <v>7075</v>
      </c>
      <c r="C1676" s="123" t="s">
        <v>7075</v>
      </c>
      <c r="D1676" s="123" t="s">
        <v>1357</v>
      </c>
      <c r="E1676" s="123" t="s">
        <v>2524</v>
      </c>
      <c r="F1676" s="123" t="s">
        <v>366</v>
      </c>
      <c r="G1676" s="123" t="s">
        <v>5936</v>
      </c>
      <c r="H1676" s="123" t="s">
        <v>2524</v>
      </c>
      <c r="I1676" s="123" t="s">
        <v>2524</v>
      </c>
      <c r="J1676" s="123" t="s">
        <v>2524</v>
      </c>
      <c r="K1676" s="123" t="s">
        <v>5059</v>
      </c>
      <c r="L1676" s="123" t="s">
        <v>2524</v>
      </c>
      <c r="M1676" s="124">
        <v>2611</v>
      </c>
      <c r="N1676" s="123"/>
      <c r="O1676" s="123"/>
    </row>
    <row r="1677" spans="1:15" ht="16" x14ac:dyDescent="0.45">
      <c r="A1677" s="123" t="s">
        <v>5060</v>
      </c>
      <c r="B1677" s="123" t="s">
        <v>7076</v>
      </c>
      <c r="C1677" s="123" t="s">
        <v>7076</v>
      </c>
      <c r="D1677" s="123" t="s">
        <v>1357</v>
      </c>
      <c r="E1677" s="123" t="s">
        <v>2524</v>
      </c>
      <c r="F1677" s="123" t="s">
        <v>366</v>
      </c>
      <c r="G1677" s="123" t="s">
        <v>5936</v>
      </c>
      <c r="H1677" s="123" t="s">
        <v>2524</v>
      </c>
      <c r="I1677" s="123" t="s">
        <v>2524</v>
      </c>
      <c r="J1677" s="123" t="s">
        <v>2524</v>
      </c>
      <c r="K1677" s="123" t="s">
        <v>5060</v>
      </c>
      <c r="L1677" s="123" t="s">
        <v>2524</v>
      </c>
      <c r="M1677" s="124">
        <v>2614</v>
      </c>
      <c r="N1677" s="123"/>
      <c r="O1677" s="123"/>
    </row>
    <row r="1678" spans="1:15" ht="16" x14ac:dyDescent="0.45">
      <c r="A1678" s="123" t="s">
        <v>5061</v>
      </c>
      <c r="B1678" s="123" t="s">
        <v>7077</v>
      </c>
      <c r="C1678" s="123" t="s">
        <v>7077</v>
      </c>
      <c r="D1678" s="123" t="s">
        <v>1357</v>
      </c>
      <c r="E1678" s="123" t="s">
        <v>2524</v>
      </c>
      <c r="F1678" s="123" t="s">
        <v>366</v>
      </c>
      <c r="G1678" s="123" t="s">
        <v>5936</v>
      </c>
      <c r="H1678" s="123" t="s">
        <v>2524</v>
      </c>
      <c r="I1678" s="123" t="s">
        <v>2524</v>
      </c>
      <c r="J1678" s="123" t="s">
        <v>2524</v>
      </c>
      <c r="K1678" s="123" t="s">
        <v>5061</v>
      </c>
      <c r="L1678" s="123" t="s">
        <v>2524</v>
      </c>
      <c r="M1678" s="124">
        <v>2617</v>
      </c>
      <c r="N1678" s="123"/>
      <c r="O1678" s="123"/>
    </row>
    <row r="1679" spans="1:15" ht="16" x14ac:dyDescent="0.45">
      <c r="A1679" s="123" t="s">
        <v>5062</v>
      </c>
      <c r="B1679" s="123" t="s">
        <v>7078</v>
      </c>
      <c r="C1679" s="123" t="s">
        <v>7078</v>
      </c>
      <c r="D1679" s="123" t="s">
        <v>1357</v>
      </c>
      <c r="E1679" s="123" t="s">
        <v>2524</v>
      </c>
      <c r="F1679" s="123" t="s">
        <v>366</v>
      </c>
      <c r="G1679" s="123" t="s">
        <v>5936</v>
      </c>
      <c r="H1679" s="123" t="s">
        <v>2524</v>
      </c>
      <c r="I1679" s="123" t="s">
        <v>2524</v>
      </c>
      <c r="J1679" s="123" t="s">
        <v>2524</v>
      </c>
      <c r="K1679" s="123" t="s">
        <v>5062</v>
      </c>
      <c r="L1679" s="123" t="s">
        <v>2524</v>
      </c>
      <c r="M1679" s="124">
        <v>2620</v>
      </c>
      <c r="N1679" s="123"/>
      <c r="O1679" s="123"/>
    </row>
    <row r="1680" spans="1:15" ht="16" x14ac:dyDescent="0.45">
      <c r="A1680" s="123" t="s">
        <v>5063</v>
      </c>
      <c r="B1680" s="123" t="s">
        <v>7079</v>
      </c>
      <c r="C1680" s="123" t="s">
        <v>7079</v>
      </c>
      <c r="D1680" s="123" t="s">
        <v>1357</v>
      </c>
      <c r="E1680" s="123" t="s">
        <v>2524</v>
      </c>
      <c r="F1680" s="123" t="s">
        <v>366</v>
      </c>
      <c r="G1680" s="123" t="s">
        <v>5936</v>
      </c>
      <c r="H1680" s="123" t="s">
        <v>2524</v>
      </c>
      <c r="I1680" s="123" t="s">
        <v>2524</v>
      </c>
      <c r="J1680" s="123" t="s">
        <v>2524</v>
      </c>
      <c r="K1680" s="123" t="s">
        <v>5063</v>
      </c>
      <c r="L1680" s="123" t="s">
        <v>2524</v>
      </c>
      <c r="M1680" s="124">
        <v>2623</v>
      </c>
      <c r="N1680" s="123"/>
      <c r="O1680" s="123"/>
    </row>
    <row r="1681" spans="1:15" ht="16" x14ac:dyDescent="0.45">
      <c r="A1681" s="123" t="s">
        <v>5064</v>
      </c>
      <c r="B1681" s="123" t="s">
        <v>7080</v>
      </c>
      <c r="C1681" s="123" t="s">
        <v>7080</v>
      </c>
      <c r="D1681" s="123" t="s">
        <v>1357</v>
      </c>
      <c r="E1681" s="123" t="s">
        <v>2524</v>
      </c>
      <c r="F1681" s="123" t="s">
        <v>366</v>
      </c>
      <c r="G1681" s="123" t="s">
        <v>5936</v>
      </c>
      <c r="H1681" s="123" t="s">
        <v>2524</v>
      </c>
      <c r="I1681" s="123" t="s">
        <v>2524</v>
      </c>
      <c r="J1681" s="123" t="s">
        <v>2524</v>
      </c>
      <c r="K1681" s="123" t="s">
        <v>5064</v>
      </c>
      <c r="L1681" s="123" t="s">
        <v>2524</v>
      </c>
      <c r="M1681" s="124">
        <v>2626</v>
      </c>
      <c r="N1681" s="123"/>
      <c r="O1681" s="123"/>
    </row>
    <row r="1682" spans="1:15" ht="16" x14ac:dyDescent="0.45">
      <c r="A1682" s="123" t="s">
        <v>5065</v>
      </c>
      <c r="B1682" s="123" t="s">
        <v>7081</v>
      </c>
      <c r="C1682" s="123" t="s">
        <v>7081</v>
      </c>
      <c r="D1682" s="123" t="s">
        <v>1357</v>
      </c>
      <c r="E1682" s="123" t="s">
        <v>2524</v>
      </c>
      <c r="F1682" s="123" t="s">
        <v>366</v>
      </c>
      <c r="G1682" s="123" t="s">
        <v>5936</v>
      </c>
      <c r="H1682" s="123" t="s">
        <v>2524</v>
      </c>
      <c r="I1682" s="123" t="s">
        <v>2524</v>
      </c>
      <c r="J1682" s="123" t="s">
        <v>2524</v>
      </c>
      <c r="K1682" s="123" t="s">
        <v>5065</v>
      </c>
      <c r="L1682" s="123" t="s">
        <v>2524</v>
      </c>
      <c r="M1682" s="124">
        <v>2629</v>
      </c>
      <c r="N1682" s="123"/>
      <c r="O1682" s="123"/>
    </row>
    <row r="1683" spans="1:15" ht="16" x14ac:dyDescent="0.45">
      <c r="A1683" s="123" t="s">
        <v>5066</v>
      </c>
      <c r="B1683" s="123" t="s">
        <v>7082</v>
      </c>
      <c r="C1683" s="123" t="s">
        <v>7083</v>
      </c>
      <c r="D1683" s="123" t="s">
        <v>185</v>
      </c>
      <c r="E1683" s="123" t="s">
        <v>2524</v>
      </c>
      <c r="F1683" s="123" t="s">
        <v>366</v>
      </c>
      <c r="G1683" s="123" t="s">
        <v>5936</v>
      </c>
      <c r="H1683" s="123" t="s">
        <v>2524</v>
      </c>
      <c r="I1683" s="123" t="s">
        <v>2524</v>
      </c>
      <c r="J1683" s="123" t="s">
        <v>2524</v>
      </c>
      <c r="K1683" s="123" t="s">
        <v>5066</v>
      </c>
      <c r="L1683" s="123" t="s">
        <v>2524</v>
      </c>
      <c r="M1683" s="124">
        <v>2551</v>
      </c>
      <c r="N1683" s="123"/>
      <c r="O1683" s="123"/>
    </row>
    <row r="1684" spans="1:15" ht="16" x14ac:dyDescent="0.45">
      <c r="A1684" s="123" t="s">
        <v>5067</v>
      </c>
      <c r="B1684" s="123" t="s">
        <v>7084</v>
      </c>
      <c r="C1684" s="123" t="s">
        <v>7084</v>
      </c>
      <c r="D1684" s="123" t="s">
        <v>1357</v>
      </c>
      <c r="E1684" s="123" t="s">
        <v>2524</v>
      </c>
      <c r="F1684" s="123" t="s">
        <v>366</v>
      </c>
      <c r="G1684" s="123" t="s">
        <v>5936</v>
      </c>
      <c r="H1684" s="123" t="s">
        <v>2524</v>
      </c>
      <c r="I1684" s="123" t="s">
        <v>2524</v>
      </c>
      <c r="J1684" s="123" t="s">
        <v>2524</v>
      </c>
      <c r="K1684" s="123" t="s">
        <v>5067</v>
      </c>
      <c r="L1684" s="123" t="s">
        <v>2524</v>
      </c>
      <c r="M1684" s="124">
        <v>2632</v>
      </c>
      <c r="N1684" s="123"/>
      <c r="O1684" s="123"/>
    </row>
    <row r="1685" spans="1:15" ht="16" x14ac:dyDescent="0.45">
      <c r="A1685" s="123" t="s">
        <v>5068</v>
      </c>
      <c r="B1685" s="123" t="s">
        <v>7085</v>
      </c>
      <c r="C1685" s="123" t="s">
        <v>7085</v>
      </c>
      <c r="D1685" s="123" t="s">
        <v>1357</v>
      </c>
      <c r="E1685" s="123" t="s">
        <v>2524</v>
      </c>
      <c r="F1685" s="123" t="s">
        <v>366</v>
      </c>
      <c r="G1685" s="123" t="s">
        <v>5936</v>
      </c>
      <c r="H1685" s="123" t="s">
        <v>2524</v>
      </c>
      <c r="I1685" s="123" t="s">
        <v>2524</v>
      </c>
      <c r="J1685" s="123" t="s">
        <v>2524</v>
      </c>
      <c r="K1685" s="123" t="s">
        <v>5068</v>
      </c>
      <c r="L1685" s="123" t="s">
        <v>2524</v>
      </c>
      <c r="M1685" s="124">
        <v>2554</v>
      </c>
      <c r="N1685" s="123"/>
      <c r="O1685" s="123"/>
    </row>
    <row r="1686" spans="1:15" ht="16" x14ac:dyDescent="0.45">
      <c r="A1686" s="123" t="s">
        <v>5069</v>
      </c>
      <c r="B1686" s="123" t="s">
        <v>7086</v>
      </c>
      <c r="C1686" s="123" t="s">
        <v>7086</v>
      </c>
      <c r="D1686" s="123" t="s">
        <v>1357</v>
      </c>
      <c r="E1686" s="123" t="s">
        <v>2524</v>
      </c>
      <c r="F1686" s="123" t="s">
        <v>366</v>
      </c>
      <c r="G1686" s="123" t="s">
        <v>5936</v>
      </c>
      <c r="H1686" s="123" t="s">
        <v>2524</v>
      </c>
      <c r="I1686" s="123" t="s">
        <v>2524</v>
      </c>
      <c r="J1686" s="123" t="s">
        <v>2524</v>
      </c>
      <c r="K1686" s="123" t="s">
        <v>5069</v>
      </c>
      <c r="L1686" s="123" t="s">
        <v>2524</v>
      </c>
      <c r="M1686" s="124">
        <v>2557</v>
      </c>
      <c r="N1686" s="123"/>
      <c r="O1686" s="123"/>
    </row>
    <row r="1687" spans="1:15" ht="16" x14ac:dyDescent="0.45">
      <c r="A1687" s="123" t="s">
        <v>5070</v>
      </c>
      <c r="B1687" s="123" t="s">
        <v>7087</v>
      </c>
      <c r="C1687" s="123" t="s">
        <v>7087</v>
      </c>
      <c r="D1687" s="123" t="s">
        <v>1357</v>
      </c>
      <c r="E1687" s="123" t="s">
        <v>2524</v>
      </c>
      <c r="F1687" s="123" t="s">
        <v>366</v>
      </c>
      <c r="G1687" s="123" t="s">
        <v>5936</v>
      </c>
      <c r="H1687" s="123" t="s">
        <v>2524</v>
      </c>
      <c r="I1687" s="123" t="s">
        <v>2524</v>
      </c>
      <c r="J1687" s="123" t="s">
        <v>2524</v>
      </c>
      <c r="K1687" s="123" t="s">
        <v>5070</v>
      </c>
      <c r="L1687" s="123" t="s">
        <v>2524</v>
      </c>
      <c r="M1687" s="124">
        <v>2560</v>
      </c>
      <c r="N1687" s="123"/>
      <c r="O1687" s="123"/>
    </row>
    <row r="1688" spans="1:15" ht="16" x14ac:dyDescent="0.45">
      <c r="A1688" s="123" t="s">
        <v>5071</v>
      </c>
      <c r="B1688" s="123" t="s">
        <v>7088</v>
      </c>
      <c r="C1688" s="123" t="s">
        <v>7088</v>
      </c>
      <c r="D1688" s="123" t="s">
        <v>1357</v>
      </c>
      <c r="E1688" s="123" t="s">
        <v>2524</v>
      </c>
      <c r="F1688" s="123" t="s">
        <v>366</v>
      </c>
      <c r="G1688" s="123" t="s">
        <v>5936</v>
      </c>
      <c r="H1688" s="123" t="s">
        <v>2524</v>
      </c>
      <c r="I1688" s="123" t="s">
        <v>2524</v>
      </c>
      <c r="J1688" s="123" t="s">
        <v>2524</v>
      </c>
      <c r="K1688" s="123" t="s">
        <v>5071</v>
      </c>
      <c r="L1688" s="123" t="s">
        <v>2524</v>
      </c>
      <c r="M1688" s="124">
        <v>2563</v>
      </c>
      <c r="N1688" s="123"/>
      <c r="O1688" s="123"/>
    </row>
    <row r="1689" spans="1:15" ht="16" x14ac:dyDescent="0.45">
      <c r="A1689" s="123" t="s">
        <v>5072</v>
      </c>
      <c r="B1689" s="123" t="s">
        <v>7089</v>
      </c>
      <c r="C1689" s="123" t="s">
        <v>7089</v>
      </c>
      <c r="D1689" s="123" t="s">
        <v>1357</v>
      </c>
      <c r="E1689" s="123" t="s">
        <v>2524</v>
      </c>
      <c r="F1689" s="123" t="s">
        <v>366</v>
      </c>
      <c r="G1689" s="123" t="s">
        <v>5936</v>
      </c>
      <c r="H1689" s="123" t="s">
        <v>2524</v>
      </c>
      <c r="I1689" s="123" t="s">
        <v>2524</v>
      </c>
      <c r="J1689" s="123" t="s">
        <v>2524</v>
      </c>
      <c r="K1689" s="123" t="s">
        <v>5072</v>
      </c>
      <c r="L1689" s="123" t="s">
        <v>2524</v>
      </c>
      <c r="M1689" s="124">
        <v>2566</v>
      </c>
      <c r="N1689" s="123"/>
      <c r="O1689" s="123"/>
    </row>
    <row r="1690" spans="1:15" ht="16" x14ac:dyDescent="0.45">
      <c r="A1690" s="123" t="s">
        <v>5073</v>
      </c>
      <c r="B1690" s="123" t="s">
        <v>7090</v>
      </c>
      <c r="C1690" s="123" t="s">
        <v>7090</v>
      </c>
      <c r="D1690" s="123" t="s">
        <v>1357</v>
      </c>
      <c r="E1690" s="123" t="s">
        <v>2524</v>
      </c>
      <c r="F1690" s="123" t="s">
        <v>366</v>
      </c>
      <c r="G1690" s="123" t="s">
        <v>5936</v>
      </c>
      <c r="H1690" s="123" t="s">
        <v>2524</v>
      </c>
      <c r="I1690" s="123" t="s">
        <v>2524</v>
      </c>
      <c r="J1690" s="123" t="s">
        <v>2524</v>
      </c>
      <c r="K1690" s="123" t="s">
        <v>5073</v>
      </c>
      <c r="L1690" s="123" t="s">
        <v>2524</v>
      </c>
      <c r="M1690" s="124">
        <v>2569</v>
      </c>
      <c r="N1690" s="123"/>
      <c r="O1690" s="123"/>
    </row>
    <row r="1691" spans="1:15" ht="16" x14ac:dyDescent="0.45">
      <c r="A1691" s="123" t="s">
        <v>5074</v>
      </c>
      <c r="B1691" s="123" t="s">
        <v>7091</v>
      </c>
      <c r="C1691" s="123" t="s">
        <v>7092</v>
      </c>
      <c r="D1691" s="123" t="s">
        <v>185</v>
      </c>
      <c r="E1691" s="123" t="s">
        <v>2524</v>
      </c>
      <c r="F1691" s="123" t="s">
        <v>366</v>
      </c>
      <c r="G1691" s="123" t="s">
        <v>5936</v>
      </c>
      <c r="H1691" s="123" t="s">
        <v>2524</v>
      </c>
      <c r="I1691" s="123" t="s">
        <v>2524</v>
      </c>
      <c r="J1691" s="123" t="s">
        <v>2524</v>
      </c>
      <c r="K1691" s="123" t="s">
        <v>5074</v>
      </c>
      <c r="L1691" s="123" t="s">
        <v>2524</v>
      </c>
      <c r="M1691" s="124">
        <v>9772</v>
      </c>
      <c r="N1691" s="123"/>
      <c r="O1691" s="123"/>
    </row>
    <row r="1692" spans="1:15" ht="16" x14ac:dyDescent="0.45">
      <c r="A1692" s="123" t="s">
        <v>2163</v>
      </c>
      <c r="B1692" s="123" t="s">
        <v>2163</v>
      </c>
      <c r="C1692" s="123" t="s">
        <v>3000</v>
      </c>
      <c r="D1692" s="123" t="s">
        <v>185</v>
      </c>
      <c r="E1692" s="123" t="s">
        <v>2524</v>
      </c>
      <c r="F1692" s="123" t="s">
        <v>2798</v>
      </c>
      <c r="G1692" s="123" t="s">
        <v>5449</v>
      </c>
      <c r="H1692" s="123" t="s">
        <v>8852</v>
      </c>
      <c r="I1692" s="123" t="s">
        <v>2524</v>
      </c>
      <c r="J1692" s="123" t="s">
        <v>3001</v>
      </c>
      <c r="K1692" s="123" t="s">
        <v>2163</v>
      </c>
      <c r="L1692" s="123" t="s">
        <v>2524</v>
      </c>
      <c r="M1692" s="124">
        <v>3133</v>
      </c>
      <c r="N1692" s="123"/>
      <c r="O1692" s="123"/>
    </row>
    <row r="1693" spans="1:15" ht="16" x14ac:dyDescent="0.45">
      <c r="A1693" s="123" t="s">
        <v>2530</v>
      </c>
      <c r="B1693" s="123" t="s">
        <v>7093</v>
      </c>
      <c r="C1693" s="123" t="s">
        <v>1499</v>
      </c>
      <c r="D1693" s="123" t="s">
        <v>185</v>
      </c>
      <c r="E1693" s="123" t="s">
        <v>2524</v>
      </c>
      <c r="F1693" s="123" t="s">
        <v>2798</v>
      </c>
      <c r="G1693" s="123" t="s">
        <v>102</v>
      </c>
      <c r="H1693" s="123" t="s">
        <v>8852</v>
      </c>
      <c r="I1693" s="123" t="s">
        <v>2524</v>
      </c>
      <c r="J1693" s="123" t="s">
        <v>1912</v>
      </c>
      <c r="K1693" s="123" t="s">
        <v>134</v>
      </c>
      <c r="L1693" s="123" t="s">
        <v>2524</v>
      </c>
      <c r="M1693" s="124">
        <v>1478055</v>
      </c>
      <c r="N1693" s="123"/>
      <c r="O1693" s="123"/>
    </row>
    <row r="1694" spans="1:15" ht="16" x14ac:dyDescent="0.45">
      <c r="A1694" s="123" t="s">
        <v>2531</v>
      </c>
      <c r="B1694" s="123" t="s">
        <v>7094</v>
      </c>
      <c r="C1694" s="123" t="s">
        <v>1500</v>
      </c>
      <c r="D1694" s="123" t="s">
        <v>185</v>
      </c>
      <c r="E1694" s="123" t="s">
        <v>2524</v>
      </c>
      <c r="F1694" s="123" t="s">
        <v>2798</v>
      </c>
      <c r="G1694" s="123" t="s">
        <v>102</v>
      </c>
      <c r="H1694" s="123" t="s">
        <v>8852</v>
      </c>
      <c r="I1694" s="123" t="s">
        <v>2524</v>
      </c>
      <c r="J1694" s="123" t="s">
        <v>1913</v>
      </c>
      <c r="K1694" s="123" t="s">
        <v>2531</v>
      </c>
      <c r="L1694" s="123" t="s">
        <v>2524</v>
      </c>
      <c r="M1694" s="124">
        <v>3222532</v>
      </c>
      <c r="N1694" s="123"/>
      <c r="O1694" s="123"/>
    </row>
    <row r="1695" spans="1:15" ht="16" x14ac:dyDescent="0.45">
      <c r="A1695" s="123" t="s">
        <v>1589</v>
      </c>
      <c r="B1695" s="123" t="s">
        <v>7095</v>
      </c>
      <c r="C1695" s="123" t="s">
        <v>1575</v>
      </c>
      <c r="D1695" s="123" t="s">
        <v>185</v>
      </c>
      <c r="E1695" s="123" t="s">
        <v>2524</v>
      </c>
      <c r="F1695" s="123" t="s">
        <v>2798</v>
      </c>
      <c r="G1695" s="123" t="s">
        <v>2524</v>
      </c>
      <c r="H1695" s="123" t="s">
        <v>2524</v>
      </c>
      <c r="I1695" s="123" t="s">
        <v>2524</v>
      </c>
      <c r="J1695" s="123" t="s">
        <v>1885</v>
      </c>
      <c r="K1695" s="123" t="s">
        <v>1589</v>
      </c>
      <c r="L1695" s="123" t="s">
        <v>2524</v>
      </c>
      <c r="M1695" s="124">
        <v>3222289</v>
      </c>
      <c r="N1695" s="123"/>
      <c r="O1695" s="123"/>
    </row>
    <row r="1696" spans="1:15" ht="16" x14ac:dyDescent="0.45">
      <c r="A1696" s="123" t="s">
        <v>1588</v>
      </c>
      <c r="B1696" s="123" t="s">
        <v>7096</v>
      </c>
      <c r="C1696" s="123" t="s">
        <v>7097</v>
      </c>
      <c r="D1696" s="123" t="s">
        <v>185</v>
      </c>
      <c r="E1696" s="123" t="s">
        <v>2524</v>
      </c>
      <c r="F1696" s="123" t="s">
        <v>2798</v>
      </c>
      <c r="G1696" s="123" t="s">
        <v>2524</v>
      </c>
      <c r="H1696" s="123" t="s">
        <v>2524</v>
      </c>
      <c r="I1696" s="123" t="s">
        <v>2524</v>
      </c>
      <c r="J1696" s="123" t="s">
        <v>1884</v>
      </c>
      <c r="K1696" s="123" t="s">
        <v>1588</v>
      </c>
      <c r="L1696" s="123" t="s">
        <v>2524</v>
      </c>
      <c r="M1696" s="124">
        <v>3222299</v>
      </c>
      <c r="N1696" s="123"/>
      <c r="O1696" s="123"/>
    </row>
    <row r="1697" spans="1:15" ht="16" x14ac:dyDescent="0.45">
      <c r="A1697" s="123" t="s">
        <v>2997</v>
      </c>
      <c r="B1697" s="123" t="s">
        <v>7098</v>
      </c>
      <c r="C1697" s="123" t="s">
        <v>2998</v>
      </c>
      <c r="D1697" s="123" t="s">
        <v>185</v>
      </c>
      <c r="E1697" s="123" t="s">
        <v>2524</v>
      </c>
      <c r="F1697" s="123" t="s">
        <v>2798</v>
      </c>
      <c r="G1697" s="123" t="s">
        <v>5449</v>
      </c>
      <c r="H1697" s="123" t="s">
        <v>2524</v>
      </c>
      <c r="I1697" s="123" t="s">
        <v>2524</v>
      </c>
      <c r="J1697" s="123" t="s">
        <v>2999</v>
      </c>
      <c r="K1697" s="123" t="s">
        <v>2996</v>
      </c>
      <c r="L1697" s="123" t="s">
        <v>2524</v>
      </c>
      <c r="M1697" s="124">
        <v>3253</v>
      </c>
      <c r="N1697" s="123"/>
      <c r="O1697" s="123"/>
    </row>
    <row r="1698" spans="1:15" ht="16" x14ac:dyDescent="0.45">
      <c r="A1698" s="123" t="s">
        <v>143</v>
      </c>
      <c r="B1698" s="123" t="s">
        <v>7099</v>
      </c>
      <c r="C1698" s="123" t="s">
        <v>1501</v>
      </c>
      <c r="D1698" s="123" t="s">
        <v>185</v>
      </c>
      <c r="E1698" s="123" t="s">
        <v>2524</v>
      </c>
      <c r="F1698" s="123" t="s">
        <v>2798</v>
      </c>
      <c r="G1698" s="123" t="s">
        <v>102</v>
      </c>
      <c r="H1698" s="123" t="s">
        <v>8852</v>
      </c>
      <c r="I1698" s="123" t="s">
        <v>2524</v>
      </c>
      <c r="J1698" s="123" t="s">
        <v>1914</v>
      </c>
      <c r="K1698" s="123" t="s">
        <v>143</v>
      </c>
      <c r="L1698" s="123" t="s">
        <v>2524</v>
      </c>
      <c r="M1698" s="124">
        <v>1477898</v>
      </c>
      <c r="N1698" s="123"/>
      <c r="O1698" s="123"/>
    </row>
    <row r="1699" spans="1:15" ht="16" x14ac:dyDescent="0.45">
      <c r="A1699" s="123" t="s">
        <v>1442</v>
      </c>
      <c r="B1699" s="123" t="s">
        <v>7100</v>
      </c>
      <c r="C1699" s="123" t="s">
        <v>1502</v>
      </c>
      <c r="D1699" s="123" t="s">
        <v>185</v>
      </c>
      <c r="E1699" s="123" t="s">
        <v>2524</v>
      </c>
      <c r="F1699" s="123" t="s">
        <v>2798</v>
      </c>
      <c r="G1699" s="123" t="s">
        <v>102</v>
      </c>
      <c r="H1699" s="123" t="s">
        <v>8852</v>
      </c>
      <c r="I1699" s="123" t="s">
        <v>2524</v>
      </c>
      <c r="J1699" s="123" t="s">
        <v>1915</v>
      </c>
      <c r="K1699" s="123" t="s">
        <v>1442</v>
      </c>
      <c r="L1699" s="123" t="s">
        <v>2524</v>
      </c>
      <c r="M1699" s="124">
        <v>3222557</v>
      </c>
      <c r="N1699" s="123"/>
      <c r="O1699" s="123"/>
    </row>
    <row r="1700" spans="1:15" ht="16" x14ac:dyDescent="0.45">
      <c r="A1700" s="123" t="s">
        <v>1435</v>
      </c>
      <c r="B1700" s="123" t="s">
        <v>7101</v>
      </c>
      <c r="C1700" s="123" t="s">
        <v>1576</v>
      </c>
      <c r="D1700" s="123" t="s">
        <v>185</v>
      </c>
      <c r="E1700" s="123" t="s">
        <v>2524</v>
      </c>
      <c r="F1700" s="123" t="s">
        <v>2798</v>
      </c>
      <c r="G1700" s="123" t="s">
        <v>2524</v>
      </c>
      <c r="H1700" s="123" t="s">
        <v>2524</v>
      </c>
      <c r="I1700" s="123" t="s">
        <v>2524</v>
      </c>
      <c r="J1700" s="123" t="s">
        <v>1887</v>
      </c>
      <c r="K1700" s="123" t="s">
        <v>1435</v>
      </c>
      <c r="L1700" s="123" t="s">
        <v>2524</v>
      </c>
      <c r="M1700" s="124">
        <v>3222309</v>
      </c>
      <c r="N1700" s="123"/>
      <c r="O1700" s="123"/>
    </row>
    <row r="1701" spans="1:15" ht="16" x14ac:dyDescent="0.45">
      <c r="A1701" s="123" t="s">
        <v>1428</v>
      </c>
      <c r="B1701" s="123" t="s">
        <v>7102</v>
      </c>
      <c r="C1701" s="123" t="s">
        <v>7103</v>
      </c>
      <c r="D1701" s="123" t="s">
        <v>185</v>
      </c>
      <c r="E1701" s="123" t="s">
        <v>2524</v>
      </c>
      <c r="F1701" s="123" t="s">
        <v>2798</v>
      </c>
      <c r="G1701" s="123" t="s">
        <v>2524</v>
      </c>
      <c r="H1701" s="123" t="s">
        <v>2524</v>
      </c>
      <c r="I1701" s="123" t="s">
        <v>2524</v>
      </c>
      <c r="J1701" s="123" t="s">
        <v>1886</v>
      </c>
      <c r="K1701" s="123" t="s">
        <v>1428</v>
      </c>
      <c r="L1701" s="123" t="s">
        <v>2524</v>
      </c>
      <c r="M1701" s="124">
        <v>3222315</v>
      </c>
      <c r="N1701" s="123"/>
      <c r="O1701" s="123"/>
    </row>
    <row r="1702" spans="1:15" ht="16" x14ac:dyDescent="0.45">
      <c r="A1702" s="123" t="s">
        <v>5077</v>
      </c>
      <c r="B1702" s="123" t="s">
        <v>2120</v>
      </c>
      <c r="C1702" s="123" t="s">
        <v>2896</v>
      </c>
      <c r="D1702" s="123" t="s">
        <v>185</v>
      </c>
      <c r="E1702" s="123" t="s">
        <v>2524</v>
      </c>
      <c r="F1702" s="123" t="s">
        <v>366</v>
      </c>
      <c r="G1702" s="123" t="s">
        <v>5449</v>
      </c>
      <c r="H1702" s="123" t="s">
        <v>2524</v>
      </c>
      <c r="I1702" s="123" t="s">
        <v>2524</v>
      </c>
      <c r="J1702" s="123" t="s">
        <v>2524</v>
      </c>
      <c r="K1702" s="123" t="s">
        <v>5077</v>
      </c>
      <c r="L1702" s="123" t="s">
        <v>2524</v>
      </c>
      <c r="M1702" s="124">
        <v>131892</v>
      </c>
      <c r="N1702" s="123"/>
      <c r="O1702" s="123"/>
    </row>
    <row r="1703" spans="1:15" ht="16" x14ac:dyDescent="0.45">
      <c r="A1703" s="123" t="s">
        <v>2870</v>
      </c>
      <c r="B1703" s="123" t="s">
        <v>7104</v>
      </c>
      <c r="C1703" s="123" t="s">
        <v>2947</v>
      </c>
      <c r="D1703" s="123" t="s">
        <v>185</v>
      </c>
      <c r="E1703" s="123" t="s">
        <v>2524</v>
      </c>
      <c r="F1703" s="123" t="s">
        <v>2798</v>
      </c>
      <c r="G1703" s="123" t="s">
        <v>5449</v>
      </c>
      <c r="H1703" s="123" t="s">
        <v>2524</v>
      </c>
      <c r="I1703" s="123" t="s">
        <v>2524</v>
      </c>
      <c r="J1703" s="123" t="s">
        <v>2871</v>
      </c>
      <c r="K1703" s="123" t="s">
        <v>2869</v>
      </c>
      <c r="L1703" s="123" t="s">
        <v>2524</v>
      </c>
      <c r="M1703" s="124">
        <v>3225</v>
      </c>
      <c r="N1703" s="123"/>
      <c r="O1703" s="123"/>
    </row>
    <row r="1704" spans="1:15" ht="16" x14ac:dyDescent="0.45">
      <c r="A1704" s="123" t="s">
        <v>5078</v>
      </c>
      <c r="B1704" s="123" t="s">
        <v>7104</v>
      </c>
      <c r="C1704" s="123" t="s">
        <v>7038</v>
      </c>
      <c r="D1704" s="123" t="s">
        <v>185</v>
      </c>
      <c r="E1704" s="123" t="s">
        <v>2524</v>
      </c>
      <c r="F1704" s="123" t="s">
        <v>2798</v>
      </c>
      <c r="G1704" s="123" t="s">
        <v>5449</v>
      </c>
      <c r="H1704" s="123" t="s">
        <v>2524</v>
      </c>
      <c r="I1704" s="123" t="s">
        <v>2524</v>
      </c>
      <c r="J1704" s="123" t="s">
        <v>2524</v>
      </c>
      <c r="K1704" s="123" t="s">
        <v>5078</v>
      </c>
      <c r="L1704" s="123" t="s">
        <v>2524</v>
      </c>
      <c r="M1704" s="124">
        <v>98738</v>
      </c>
      <c r="N1704" s="123"/>
      <c r="O1704" s="123"/>
    </row>
    <row r="1705" spans="1:15" ht="16" x14ac:dyDescent="0.45">
      <c r="A1705" s="123" t="s">
        <v>8384</v>
      </c>
      <c r="B1705" s="123" t="s">
        <v>8384</v>
      </c>
      <c r="C1705" s="123" t="s">
        <v>8385</v>
      </c>
      <c r="D1705" s="123" t="s">
        <v>1357</v>
      </c>
      <c r="E1705" s="123" t="s">
        <v>2524</v>
      </c>
      <c r="F1705" s="123" t="s">
        <v>366</v>
      </c>
      <c r="G1705" s="123" t="s">
        <v>2524</v>
      </c>
      <c r="H1705" s="123" t="s">
        <v>2524</v>
      </c>
      <c r="I1705" s="123" t="s">
        <v>2524</v>
      </c>
      <c r="J1705" s="123" t="s">
        <v>2524</v>
      </c>
      <c r="K1705" s="123" t="s">
        <v>8384</v>
      </c>
      <c r="L1705" s="123" t="s">
        <v>2524</v>
      </c>
      <c r="M1705" s="124">
        <v>7271618</v>
      </c>
      <c r="N1705" s="123"/>
      <c r="O1705" s="123"/>
    </row>
    <row r="1706" spans="1:15" ht="16" x14ac:dyDescent="0.45">
      <c r="A1706" s="123" t="s">
        <v>8386</v>
      </c>
      <c r="B1706" s="123" t="s">
        <v>8386</v>
      </c>
      <c r="C1706" s="123" t="s">
        <v>8387</v>
      </c>
      <c r="D1706" s="123" t="s">
        <v>1357</v>
      </c>
      <c r="E1706" s="123" t="s">
        <v>2524</v>
      </c>
      <c r="F1706" s="123" t="s">
        <v>366</v>
      </c>
      <c r="G1706" s="123" t="s">
        <v>2524</v>
      </c>
      <c r="H1706" s="123" t="s">
        <v>2524</v>
      </c>
      <c r="I1706" s="123" t="s">
        <v>2524</v>
      </c>
      <c r="J1706" s="123" t="s">
        <v>2524</v>
      </c>
      <c r="K1706" s="123" t="s">
        <v>8386</v>
      </c>
      <c r="L1706" s="123" t="s">
        <v>2524</v>
      </c>
      <c r="M1706" s="124">
        <v>7271625</v>
      </c>
      <c r="N1706" s="123"/>
      <c r="O1706" s="123"/>
    </row>
    <row r="1707" spans="1:15" ht="16" x14ac:dyDescent="0.45">
      <c r="A1707" s="123" t="s">
        <v>8388</v>
      </c>
      <c r="B1707" s="123" t="s">
        <v>8388</v>
      </c>
      <c r="C1707" s="123" t="s">
        <v>8389</v>
      </c>
      <c r="D1707" s="123" t="s">
        <v>1357</v>
      </c>
      <c r="E1707" s="123" t="s">
        <v>2524</v>
      </c>
      <c r="F1707" s="123" t="s">
        <v>366</v>
      </c>
      <c r="G1707" s="123" t="s">
        <v>2524</v>
      </c>
      <c r="H1707" s="123" t="s">
        <v>2524</v>
      </c>
      <c r="I1707" s="123" t="s">
        <v>2524</v>
      </c>
      <c r="J1707" s="123" t="s">
        <v>2524</v>
      </c>
      <c r="K1707" s="123" t="s">
        <v>8388</v>
      </c>
      <c r="L1707" s="123" t="s">
        <v>2524</v>
      </c>
      <c r="M1707" s="124">
        <v>7271633</v>
      </c>
      <c r="N1707" s="123"/>
      <c r="O1707" s="123"/>
    </row>
    <row r="1708" spans="1:15" ht="16" x14ac:dyDescent="0.45">
      <c r="A1708" s="123" t="s">
        <v>8390</v>
      </c>
      <c r="B1708" s="123" t="s">
        <v>8390</v>
      </c>
      <c r="C1708" s="123" t="s">
        <v>8391</v>
      </c>
      <c r="D1708" s="123" t="s">
        <v>1357</v>
      </c>
      <c r="E1708" s="123" t="s">
        <v>2524</v>
      </c>
      <c r="F1708" s="123" t="s">
        <v>366</v>
      </c>
      <c r="G1708" s="123" t="s">
        <v>2524</v>
      </c>
      <c r="H1708" s="123" t="s">
        <v>2524</v>
      </c>
      <c r="I1708" s="123" t="s">
        <v>2524</v>
      </c>
      <c r="J1708" s="123" t="s">
        <v>2524</v>
      </c>
      <c r="K1708" s="123" t="s">
        <v>8390</v>
      </c>
      <c r="L1708" s="123" t="s">
        <v>2524</v>
      </c>
      <c r="M1708" s="124">
        <v>7271639</v>
      </c>
      <c r="N1708" s="123"/>
      <c r="O1708" s="123"/>
    </row>
    <row r="1709" spans="1:15" ht="16" x14ac:dyDescent="0.45">
      <c r="A1709" s="123" t="s">
        <v>5079</v>
      </c>
      <c r="B1709" s="123" t="s">
        <v>7105</v>
      </c>
      <c r="C1709" s="123" t="s">
        <v>8897</v>
      </c>
      <c r="D1709" s="123" t="s">
        <v>1357</v>
      </c>
      <c r="E1709" s="123" t="s">
        <v>2524</v>
      </c>
      <c r="F1709" s="123" t="s">
        <v>366</v>
      </c>
      <c r="G1709" s="123" t="s">
        <v>2524</v>
      </c>
      <c r="H1709" s="123" t="s">
        <v>2524</v>
      </c>
      <c r="I1709" s="123" t="s">
        <v>2524</v>
      </c>
      <c r="J1709" s="123" t="s">
        <v>8523</v>
      </c>
      <c r="K1709" s="123" t="s">
        <v>5079</v>
      </c>
      <c r="L1709" s="123" t="s">
        <v>2524</v>
      </c>
      <c r="M1709" s="124">
        <v>759993</v>
      </c>
      <c r="N1709" s="123"/>
      <c r="O1709" s="123"/>
    </row>
    <row r="1710" spans="1:15" ht="16" x14ac:dyDescent="0.45">
      <c r="A1710" s="123" t="s">
        <v>2153</v>
      </c>
      <c r="B1710" s="123" t="s">
        <v>2153</v>
      </c>
      <c r="C1710" s="123" t="s">
        <v>7106</v>
      </c>
      <c r="D1710" s="123" t="s">
        <v>185</v>
      </c>
      <c r="E1710" s="123" t="s">
        <v>2524</v>
      </c>
      <c r="F1710" s="123" t="s">
        <v>2798</v>
      </c>
      <c r="G1710" s="123" t="s">
        <v>5449</v>
      </c>
      <c r="H1710" s="123" t="s">
        <v>8851</v>
      </c>
      <c r="I1710" s="123" t="s">
        <v>2524</v>
      </c>
      <c r="J1710" s="123" t="s">
        <v>3109</v>
      </c>
      <c r="K1710" s="123" t="s">
        <v>2153</v>
      </c>
      <c r="L1710" s="123" t="s">
        <v>2524</v>
      </c>
      <c r="M1710" s="124">
        <v>280177</v>
      </c>
      <c r="N1710" s="123"/>
      <c r="O1710" s="123"/>
    </row>
    <row r="1711" spans="1:15" ht="16" x14ac:dyDescent="0.45">
      <c r="A1711" s="123" t="s">
        <v>3106</v>
      </c>
      <c r="B1711" s="123" t="s">
        <v>7107</v>
      </c>
      <c r="C1711" s="123" t="s">
        <v>3107</v>
      </c>
      <c r="D1711" s="123" t="s">
        <v>185</v>
      </c>
      <c r="E1711" s="123" t="s">
        <v>2524</v>
      </c>
      <c r="F1711" s="123" t="s">
        <v>2798</v>
      </c>
      <c r="G1711" s="123" t="s">
        <v>5449</v>
      </c>
      <c r="H1711" s="123" t="s">
        <v>2524</v>
      </c>
      <c r="I1711" s="123" t="s">
        <v>2524</v>
      </c>
      <c r="J1711" s="123" t="s">
        <v>3108</v>
      </c>
      <c r="K1711" s="123" t="s">
        <v>3106</v>
      </c>
      <c r="L1711" s="123" t="s">
        <v>2524</v>
      </c>
      <c r="M1711" s="124">
        <v>280183</v>
      </c>
      <c r="N1711" s="123"/>
      <c r="O1711" s="123"/>
    </row>
    <row r="1712" spans="1:15" ht="16" x14ac:dyDescent="0.45">
      <c r="A1712" s="123" t="s">
        <v>2132</v>
      </c>
      <c r="B1712" s="123" t="s">
        <v>2132</v>
      </c>
      <c r="C1712" s="123" t="s">
        <v>3017</v>
      </c>
      <c r="D1712" s="123" t="s">
        <v>185</v>
      </c>
      <c r="E1712" s="123" t="s">
        <v>2524</v>
      </c>
      <c r="F1712" s="123" t="s">
        <v>2798</v>
      </c>
      <c r="G1712" s="123" t="s">
        <v>5449</v>
      </c>
      <c r="H1712" s="123" t="s">
        <v>8852</v>
      </c>
      <c r="I1712" s="123" t="s">
        <v>2524</v>
      </c>
      <c r="J1712" s="123" t="s">
        <v>3018</v>
      </c>
      <c r="K1712" s="123" t="s">
        <v>2132</v>
      </c>
      <c r="L1712" s="123" t="s">
        <v>2524</v>
      </c>
      <c r="M1712" s="124">
        <v>3104</v>
      </c>
      <c r="N1712" s="123"/>
      <c r="O1712" s="123"/>
    </row>
    <row r="1713" spans="1:15" ht="16" x14ac:dyDescent="0.45">
      <c r="A1713" s="123" t="s">
        <v>3014</v>
      </c>
      <c r="B1713" s="123" t="s">
        <v>7108</v>
      </c>
      <c r="C1713" s="123" t="s">
        <v>3015</v>
      </c>
      <c r="D1713" s="123" t="s">
        <v>185</v>
      </c>
      <c r="E1713" s="123" t="s">
        <v>2524</v>
      </c>
      <c r="F1713" s="123" t="s">
        <v>2798</v>
      </c>
      <c r="G1713" s="123" t="s">
        <v>5449</v>
      </c>
      <c r="H1713" s="123" t="s">
        <v>2524</v>
      </c>
      <c r="I1713" s="123" t="s">
        <v>2524</v>
      </c>
      <c r="J1713" s="123" t="s">
        <v>3016</v>
      </c>
      <c r="K1713" s="123" t="s">
        <v>3014</v>
      </c>
      <c r="L1713" s="123" t="s">
        <v>2524</v>
      </c>
      <c r="M1713" s="124">
        <v>3258</v>
      </c>
      <c r="N1713" s="123"/>
      <c r="O1713" s="123"/>
    </row>
    <row r="1714" spans="1:15" ht="16" x14ac:dyDescent="0.45">
      <c r="A1714" s="123" t="s">
        <v>2133</v>
      </c>
      <c r="B1714" s="123" t="s">
        <v>2133</v>
      </c>
      <c r="C1714" s="123" t="s">
        <v>3022</v>
      </c>
      <c r="D1714" s="123" t="s">
        <v>185</v>
      </c>
      <c r="E1714" s="123" t="s">
        <v>2524</v>
      </c>
      <c r="F1714" s="123" t="s">
        <v>2798</v>
      </c>
      <c r="G1714" s="123" t="s">
        <v>5449</v>
      </c>
      <c r="H1714" s="123" t="s">
        <v>8852</v>
      </c>
      <c r="I1714" s="123" t="s">
        <v>2524</v>
      </c>
      <c r="J1714" s="123" t="s">
        <v>3023</v>
      </c>
      <c r="K1714" s="123" t="s">
        <v>2133</v>
      </c>
      <c r="L1714" s="123" t="s">
        <v>2524</v>
      </c>
      <c r="M1714" s="124">
        <v>3107</v>
      </c>
      <c r="N1714" s="123"/>
      <c r="O1714" s="123"/>
    </row>
    <row r="1715" spans="1:15" ht="16" x14ac:dyDescent="0.45">
      <c r="A1715" s="123" t="s">
        <v>3019</v>
      </c>
      <c r="B1715" s="123" t="s">
        <v>7109</v>
      </c>
      <c r="C1715" s="123" t="s">
        <v>3020</v>
      </c>
      <c r="D1715" s="123" t="s">
        <v>185</v>
      </c>
      <c r="E1715" s="123" t="s">
        <v>2524</v>
      </c>
      <c r="F1715" s="123" t="s">
        <v>2798</v>
      </c>
      <c r="G1715" s="123" t="s">
        <v>5449</v>
      </c>
      <c r="H1715" s="123" t="s">
        <v>2524</v>
      </c>
      <c r="I1715" s="123" t="s">
        <v>2524</v>
      </c>
      <c r="J1715" s="123" t="s">
        <v>3021</v>
      </c>
      <c r="K1715" s="123" t="s">
        <v>3019</v>
      </c>
      <c r="L1715" s="123" t="s">
        <v>2524</v>
      </c>
      <c r="M1715" s="124">
        <v>3261</v>
      </c>
      <c r="N1715" s="123"/>
      <c r="O1715" s="123"/>
    </row>
    <row r="1716" spans="1:15" ht="16" x14ac:dyDescent="0.45">
      <c r="A1716" s="123" t="s">
        <v>5083</v>
      </c>
      <c r="B1716" s="123" t="s">
        <v>5083</v>
      </c>
      <c r="C1716" s="123" t="s">
        <v>7110</v>
      </c>
      <c r="D1716" s="123" t="s">
        <v>1357</v>
      </c>
      <c r="E1716" s="123" t="s">
        <v>2524</v>
      </c>
      <c r="F1716" s="123" t="s">
        <v>366</v>
      </c>
      <c r="G1716" s="123" t="s">
        <v>2524</v>
      </c>
      <c r="H1716" s="123" t="s">
        <v>2524</v>
      </c>
      <c r="I1716" s="123" t="s">
        <v>2524</v>
      </c>
      <c r="J1716" s="123" t="s">
        <v>2524</v>
      </c>
      <c r="K1716" s="123" t="s">
        <v>5083</v>
      </c>
      <c r="L1716" s="123" t="s">
        <v>2524</v>
      </c>
      <c r="M1716" s="124">
        <v>22065</v>
      </c>
      <c r="N1716" s="123"/>
      <c r="O1716" s="123"/>
    </row>
    <row r="1717" spans="1:15" ht="16" x14ac:dyDescent="0.45">
      <c r="A1717" s="123" t="s">
        <v>5084</v>
      </c>
      <c r="B1717" s="123" t="s">
        <v>5084</v>
      </c>
      <c r="C1717" s="123" t="s">
        <v>7111</v>
      </c>
      <c r="D1717" s="123" t="s">
        <v>1357</v>
      </c>
      <c r="E1717" s="123" t="s">
        <v>2524</v>
      </c>
      <c r="F1717" s="123" t="s">
        <v>366</v>
      </c>
      <c r="G1717" s="123" t="s">
        <v>2524</v>
      </c>
      <c r="H1717" s="123" t="s">
        <v>2524</v>
      </c>
      <c r="I1717" s="123" t="s">
        <v>2524</v>
      </c>
      <c r="J1717" s="123" t="s">
        <v>2524</v>
      </c>
      <c r="K1717" s="123" t="s">
        <v>5084</v>
      </c>
      <c r="L1717" s="123" t="s">
        <v>2524</v>
      </c>
      <c r="M1717" s="124">
        <v>3433090</v>
      </c>
      <c r="N1717" s="123"/>
      <c r="O1717" s="123"/>
    </row>
    <row r="1718" spans="1:15" ht="16" x14ac:dyDescent="0.45">
      <c r="A1718" s="123" t="s">
        <v>7112</v>
      </c>
      <c r="B1718" s="123" t="s">
        <v>7112</v>
      </c>
      <c r="C1718" s="123" t="s">
        <v>7113</v>
      </c>
      <c r="D1718" s="123" t="s">
        <v>1357</v>
      </c>
      <c r="E1718" s="123" t="s">
        <v>2524</v>
      </c>
      <c r="F1718" s="123" t="s">
        <v>366</v>
      </c>
      <c r="G1718" s="123" t="s">
        <v>2524</v>
      </c>
      <c r="H1718" s="123" t="s">
        <v>2524</v>
      </c>
      <c r="I1718" s="123" t="s">
        <v>2524</v>
      </c>
      <c r="J1718" s="123" t="s">
        <v>2524</v>
      </c>
      <c r="K1718" s="123" t="s">
        <v>7112</v>
      </c>
      <c r="L1718" s="123" t="s">
        <v>2524</v>
      </c>
      <c r="M1718" s="124">
        <v>3744516</v>
      </c>
      <c r="N1718" s="123"/>
      <c r="O1718" s="123"/>
    </row>
    <row r="1719" spans="1:15" ht="16" x14ac:dyDescent="0.45">
      <c r="A1719" s="123" t="s">
        <v>5085</v>
      </c>
      <c r="B1719" s="123" t="s">
        <v>5085</v>
      </c>
      <c r="C1719" s="123" t="s">
        <v>7114</v>
      </c>
      <c r="D1719" s="123" t="s">
        <v>1357</v>
      </c>
      <c r="E1719" s="123" t="s">
        <v>2524</v>
      </c>
      <c r="F1719" s="123" t="s">
        <v>366</v>
      </c>
      <c r="G1719" s="123" t="s">
        <v>2524</v>
      </c>
      <c r="H1719" s="123" t="s">
        <v>2524</v>
      </c>
      <c r="I1719" s="123" t="s">
        <v>2524</v>
      </c>
      <c r="J1719" s="123" t="s">
        <v>2524</v>
      </c>
      <c r="K1719" s="123" t="s">
        <v>5085</v>
      </c>
      <c r="L1719" s="123" t="s">
        <v>2524</v>
      </c>
      <c r="M1719" s="124">
        <v>3433166</v>
      </c>
      <c r="N1719" s="123"/>
      <c r="O1719" s="123"/>
    </row>
    <row r="1720" spans="1:15" ht="16" x14ac:dyDescent="0.45">
      <c r="A1720" s="123" t="s">
        <v>7115</v>
      </c>
      <c r="B1720" s="123" t="s">
        <v>7115</v>
      </c>
      <c r="C1720" s="123" t="s">
        <v>7116</v>
      </c>
      <c r="D1720" s="123" t="s">
        <v>1357</v>
      </c>
      <c r="E1720" s="123" t="s">
        <v>2524</v>
      </c>
      <c r="F1720" s="123" t="s">
        <v>366</v>
      </c>
      <c r="G1720" s="123" t="s">
        <v>2524</v>
      </c>
      <c r="H1720" s="123" t="s">
        <v>2524</v>
      </c>
      <c r="I1720" s="123" t="s">
        <v>2524</v>
      </c>
      <c r="J1720" s="123" t="s">
        <v>2524</v>
      </c>
      <c r="K1720" s="123" t="s">
        <v>7115</v>
      </c>
      <c r="L1720" s="123" t="s">
        <v>2524</v>
      </c>
      <c r="M1720" s="124">
        <v>3744522</v>
      </c>
      <c r="N1720" s="123"/>
      <c r="O1720" s="123"/>
    </row>
    <row r="1721" spans="1:15" ht="16" x14ac:dyDescent="0.45">
      <c r="A1721" s="123" t="s">
        <v>5086</v>
      </c>
      <c r="B1721" s="123" t="s">
        <v>5086</v>
      </c>
      <c r="C1721" s="123" t="s">
        <v>7117</v>
      </c>
      <c r="D1721" s="123" t="s">
        <v>1357</v>
      </c>
      <c r="E1721" s="123" t="s">
        <v>2524</v>
      </c>
      <c r="F1721" s="123" t="s">
        <v>366</v>
      </c>
      <c r="G1721" s="123" t="s">
        <v>2524</v>
      </c>
      <c r="H1721" s="123" t="s">
        <v>2524</v>
      </c>
      <c r="I1721" s="123" t="s">
        <v>2524</v>
      </c>
      <c r="J1721" s="123" t="s">
        <v>2524</v>
      </c>
      <c r="K1721" s="123" t="s">
        <v>5086</v>
      </c>
      <c r="L1721" s="123" t="s">
        <v>2524</v>
      </c>
      <c r="M1721" s="124">
        <v>3433179</v>
      </c>
      <c r="N1721" s="123"/>
      <c r="O1721" s="123"/>
    </row>
    <row r="1722" spans="1:15" ht="16" x14ac:dyDescent="0.45">
      <c r="A1722" s="123" t="s">
        <v>5087</v>
      </c>
      <c r="B1722" s="123" t="s">
        <v>5087</v>
      </c>
      <c r="C1722" s="123" t="s">
        <v>7118</v>
      </c>
      <c r="D1722" s="123" t="s">
        <v>1357</v>
      </c>
      <c r="E1722" s="123" t="s">
        <v>2524</v>
      </c>
      <c r="F1722" s="123" t="s">
        <v>366</v>
      </c>
      <c r="G1722" s="123" t="s">
        <v>2524</v>
      </c>
      <c r="H1722" s="123" t="s">
        <v>2524</v>
      </c>
      <c r="I1722" s="123" t="s">
        <v>2524</v>
      </c>
      <c r="J1722" s="123" t="s">
        <v>2524</v>
      </c>
      <c r="K1722" s="123" t="s">
        <v>5087</v>
      </c>
      <c r="L1722" s="123" t="s">
        <v>2524</v>
      </c>
      <c r="M1722" s="124">
        <v>3206421</v>
      </c>
      <c r="N1722" s="123"/>
      <c r="O1722" s="123"/>
    </row>
    <row r="1723" spans="1:15" ht="16" x14ac:dyDescent="0.45">
      <c r="A1723" s="123" t="s">
        <v>5088</v>
      </c>
      <c r="B1723" s="123" t="s">
        <v>5088</v>
      </c>
      <c r="C1723" s="123" t="s">
        <v>7118</v>
      </c>
      <c r="D1723" s="123" t="s">
        <v>1357</v>
      </c>
      <c r="E1723" s="123" t="s">
        <v>2524</v>
      </c>
      <c r="F1723" s="123" t="s">
        <v>366</v>
      </c>
      <c r="G1723" s="123" t="s">
        <v>2524</v>
      </c>
      <c r="H1723" s="123" t="s">
        <v>2524</v>
      </c>
      <c r="I1723" s="123" t="s">
        <v>2524</v>
      </c>
      <c r="J1723" s="123" t="s">
        <v>2524</v>
      </c>
      <c r="K1723" s="123" t="s">
        <v>5088</v>
      </c>
      <c r="L1723" s="123" t="s">
        <v>2524</v>
      </c>
      <c r="M1723" s="124">
        <v>3206435</v>
      </c>
      <c r="N1723" s="123"/>
      <c r="O1723" s="123"/>
    </row>
    <row r="1724" spans="1:15" ht="16" x14ac:dyDescent="0.45">
      <c r="A1724" s="123" t="s">
        <v>5089</v>
      </c>
      <c r="B1724" s="123" t="s">
        <v>5089</v>
      </c>
      <c r="C1724" s="123" t="s">
        <v>7118</v>
      </c>
      <c r="D1724" s="123" t="s">
        <v>1357</v>
      </c>
      <c r="E1724" s="123" t="s">
        <v>2524</v>
      </c>
      <c r="F1724" s="123" t="s">
        <v>366</v>
      </c>
      <c r="G1724" s="123" t="s">
        <v>2524</v>
      </c>
      <c r="H1724" s="123" t="s">
        <v>2524</v>
      </c>
      <c r="I1724" s="123" t="s">
        <v>2524</v>
      </c>
      <c r="J1724" s="123" t="s">
        <v>2524</v>
      </c>
      <c r="K1724" s="123" t="s">
        <v>5089</v>
      </c>
      <c r="L1724" s="123" t="s">
        <v>2524</v>
      </c>
      <c r="M1724" s="124">
        <v>3206428</v>
      </c>
      <c r="N1724" s="123"/>
      <c r="O1724" s="123"/>
    </row>
    <row r="1725" spans="1:15" ht="16" x14ac:dyDescent="0.45">
      <c r="A1725" s="123" t="s">
        <v>5090</v>
      </c>
      <c r="B1725" s="123" t="s">
        <v>5090</v>
      </c>
      <c r="C1725" s="123" t="s">
        <v>7119</v>
      </c>
      <c r="D1725" s="123" t="s">
        <v>1357</v>
      </c>
      <c r="E1725" s="123" t="s">
        <v>2524</v>
      </c>
      <c r="F1725" s="123" t="s">
        <v>366</v>
      </c>
      <c r="G1725" s="123" t="s">
        <v>2524</v>
      </c>
      <c r="H1725" s="123" t="s">
        <v>2524</v>
      </c>
      <c r="I1725" s="123" t="s">
        <v>2524</v>
      </c>
      <c r="J1725" s="123" t="s">
        <v>2524</v>
      </c>
      <c r="K1725" s="123" t="s">
        <v>5090</v>
      </c>
      <c r="L1725" s="123" t="s">
        <v>2524</v>
      </c>
      <c r="M1725" s="124">
        <v>3206442</v>
      </c>
      <c r="N1725" s="123"/>
      <c r="O1725" s="123"/>
    </row>
    <row r="1726" spans="1:15" ht="16" x14ac:dyDescent="0.45">
      <c r="A1726" s="123" t="s">
        <v>5091</v>
      </c>
      <c r="B1726" s="123" t="s">
        <v>5091</v>
      </c>
      <c r="C1726" s="123" t="s">
        <v>7118</v>
      </c>
      <c r="D1726" s="123" t="s">
        <v>1357</v>
      </c>
      <c r="E1726" s="123" t="s">
        <v>2524</v>
      </c>
      <c r="F1726" s="123" t="s">
        <v>366</v>
      </c>
      <c r="G1726" s="123" t="s">
        <v>2524</v>
      </c>
      <c r="H1726" s="123" t="s">
        <v>2524</v>
      </c>
      <c r="I1726" s="123" t="s">
        <v>2524</v>
      </c>
      <c r="J1726" s="123" t="s">
        <v>2524</v>
      </c>
      <c r="K1726" s="123" t="s">
        <v>5091</v>
      </c>
      <c r="L1726" s="123" t="s">
        <v>2524</v>
      </c>
      <c r="M1726" s="124">
        <v>3206413</v>
      </c>
      <c r="N1726" s="123"/>
      <c r="O1726" s="123"/>
    </row>
    <row r="1727" spans="1:15" ht="16" x14ac:dyDescent="0.45">
      <c r="A1727" s="123" t="s">
        <v>3445</v>
      </c>
      <c r="B1727" s="123" t="s">
        <v>3445</v>
      </c>
      <c r="C1727" s="123" t="s">
        <v>3446</v>
      </c>
      <c r="D1727" s="123" t="s">
        <v>1357</v>
      </c>
      <c r="E1727" s="123" t="s">
        <v>2524</v>
      </c>
      <c r="F1727" s="123" t="s">
        <v>366</v>
      </c>
      <c r="G1727" s="123" t="s">
        <v>2524</v>
      </c>
      <c r="H1727" s="123" t="s">
        <v>2524</v>
      </c>
      <c r="I1727" s="123" t="s">
        <v>2524</v>
      </c>
      <c r="J1727" s="123" t="s">
        <v>2524</v>
      </c>
      <c r="K1727" s="123" t="s">
        <v>3445</v>
      </c>
      <c r="L1727" s="123" t="s">
        <v>2524</v>
      </c>
      <c r="M1727" s="124">
        <v>5546007</v>
      </c>
      <c r="N1727" s="123"/>
      <c r="O1727" s="123"/>
    </row>
    <row r="1728" spans="1:15" ht="16" x14ac:dyDescent="0.45">
      <c r="A1728" s="123" t="s">
        <v>5092</v>
      </c>
      <c r="B1728" s="123" t="s">
        <v>5092</v>
      </c>
      <c r="C1728" s="123" t="s">
        <v>7120</v>
      </c>
      <c r="D1728" s="123" t="s">
        <v>1357</v>
      </c>
      <c r="E1728" s="123" t="s">
        <v>2524</v>
      </c>
      <c r="F1728" s="123" t="s">
        <v>366</v>
      </c>
      <c r="G1728" s="123" t="s">
        <v>2524</v>
      </c>
      <c r="H1728" s="123" t="s">
        <v>2524</v>
      </c>
      <c r="I1728" s="123" t="s">
        <v>2524</v>
      </c>
      <c r="J1728" s="123" t="s">
        <v>2524</v>
      </c>
      <c r="K1728" s="123" t="s">
        <v>5092</v>
      </c>
      <c r="L1728" s="123" t="s">
        <v>2524</v>
      </c>
      <c r="M1728" s="124">
        <v>2669751</v>
      </c>
      <c r="N1728" s="123"/>
      <c r="O1728" s="123"/>
    </row>
    <row r="1729" spans="1:15" ht="16" x14ac:dyDescent="0.45">
      <c r="A1729" s="123" t="s">
        <v>5093</v>
      </c>
      <c r="B1729" s="123" t="s">
        <v>5093</v>
      </c>
      <c r="C1729" s="123" t="s">
        <v>7121</v>
      </c>
      <c r="D1729" s="123" t="s">
        <v>1357</v>
      </c>
      <c r="E1729" s="123" t="s">
        <v>2524</v>
      </c>
      <c r="F1729" s="123" t="s">
        <v>366</v>
      </c>
      <c r="G1729" s="123" t="s">
        <v>2524</v>
      </c>
      <c r="H1729" s="123" t="s">
        <v>2524</v>
      </c>
      <c r="I1729" s="123" t="s">
        <v>2524</v>
      </c>
      <c r="J1729" s="123" t="s">
        <v>2524</v>
      </c>
      <c r="K1729" s="123" t="s">
        <v>5093</v>
      </c>
      <c r="L1729" s="123" t="s">
        <v>2524</v>
      </c>
      <c r="M1729" s="124">
        <v>3433193</v>
      </c>
      <c r="N1729" s="123"/>
      <c r="O1729" s="123"/>
    </row>
    <row r="1730" spans="1:15" ht="16" x14ac:dyDescent="0.45">
      <c r="A1730" s="123" t="s">
        <v>7122</v>
      </c>
      <c r="B1730" s="123" t="s">
        <v>7122</v>
      </c>
      <c r="C1730" s="123" t="s">
        <v>7123</v>
      </c>
      <c r="D1730" s="123" t="s">
        <v>1357</v>
      </c>
      <c r="E1730" s="123" t="s">
        <v>2524</v>
      </c>
      <c r="F1730" s="123" t="s">
        <v>366</v>
      </c>
      <c r="G1730" s="123" t="s">
        <v>2524</v>
      </c>
      <c r="H1730" s="123" t="s">
        <v>2524</v>
      </c>
      <c r="I1730" s="123" t="s">
        <v>2524</v>
      </c>
      <c r="J1730" s="123" t="s">
        <v>2524</v>
      </c>
      <c r="K1730" s="123" t="s">
        <v>7122</v>
      </c>
      <c r="L1730" s="123" t="s">
        <v>2524</v>
      </c>
      <c r="M1730" s="124">
        <v>3744545</v>
      </c>
      <c r="N1730" s="123"/>
      <c r="O1730" s="123"/>
    </row>
    <row r="1731" spans="1:15" ht="16" x14ac:dyDescent="0.45">
      <c r="A1731" s="123" t="s">
        <v>8633</v>
      </c>
      <c r="B1731" s="123" t="s">
        <v>8633</v>
      </c>
      <c r="C1731" s="123" t="s">
        <v>8634</v>
      </c>
      <c r="D1731" s="123" t="s">
        <v>1357</v>
      </c>
      <c r="E1731" s="123" t="s">
        <v>2524</v>
      </c>
      <c r="F1731" s="123" t="s">
        <v>366</v>
      </c>
      <c r="G1731" s="123" t="s">
        <v>2524</v>
      </c>
      <c r="H1731" s="123" t="s">
        <v>2524</v>
      </c>
      <c r="I1731" s="123" t="s">
        <v>2524</v>
      </c>
      <c r="J1731" s="123" t="s">
        <v>8645</v>
      </c>
      <c r="K1731" s="123" t="s">
        <v>8633</v>
      </c>
      <c r="L1731" s="123" t="s">
        <v>2524</v>
      </c>
      <c r="M1731" s="124">
        <v>8211243</v>
      </c>
      <c r="N1731" s="123"/>
      <c r="O1731" s="123"/>
    </row>
    <row r="1732" spans="1:15" ht="16" x14ac:dyDescent="0.45">
      <c r="A1732" s="123" t="s">
        <v>8635</v>
      </c>
      <c r="B1732" s="123" t="s">
        <v>8635</v>
      </c>
      <c r="C1732" s="123" t="s">
        <v>8637</v>
      </c>
      <c r="D1732" s="123" t="s">
        <v>1357</v>
      </c>
      <c r="E1732" s="123" t="s">
        <v>2524</v>
      </c>
      <c r="F1732" s="123" t="s">
        <v>366</v>
      </c>
      <c r="G1732" s="123" t="s">
        <v>2524</v>
      </c>
      <c r="H1732" s="123" t="s">
        <v>2524</v>
      </c>
      <c r="I1732" s="123" t="s">
        <v>2524</v>
      </c>
      <c r="J1732" s="123" t="s">
        <v>8646</v>
      </c>
      <c r="K1732" s="123" t="s">
        <v>8635</v>
      </c>
      <c r="L1732" s="123" t="s">
        <v>2524</v>
      </c>
      <c r="M1732" s="124">
        <v>8211252</v>
      </c>
      <c r="N1732" s="123"/>
      <c r="O1732" s="123"/>
    </row>
    <row r="1733" spans="1:15" ht="16" x14ac:dyDescent="0.45">
      <c r="A1733" s="123" t="s">
        <v>8636</v>
      </c>
      <c r="B1733" s="123" t="s">
        <v>8636</v>
      </c>
      <c r="C1733" s="123" t="s">
        <v>8638</v>
      </c>
      <c r="D1733" s="123" t="s">
        <v>1357</v>
      </c>
      <c r="E1733" s="123" t="s">
        <v>2524</v>
      </c>
      <c r="F1733" s="123" t="s">
        <v>366</v>
      </c>
      <c r="G1733" s="123" t="s">
        <v>2524</v>
      </c>
      <c r="H1733" s="123" t="s">
        <v>2524</v>
      </c>
      <c r="I1733" s="123" t="s">
        <v>2524</v>
      </c>
      <c r="J1733" s="123" t="s">
        <v>8647</v>
      </c>
      <c r="K1733" s="123" t="s">
        <v>8636</v>
      </c>
      <c r="L1733" s="123" t="s">
        <v>2524</v>
      </c>
      <c r="M1733" s="124">
        <v>8211257</v>
      </c>
      <c r="N1733" s="123"/>
      <c r="O1733" s="123"/>
    </row>
    <row r="1734" spans="1:15" ht="16" x14ac:dyDescent="0.45">
      <c r="A1734" s="123" t="s">
        <v>5094</v>
      </c>
      <c r="B1734" s="123" t="s">
        <v>5094</v>
      </c>
      <c r="C1734" s="123" t="s">
        <v>7124</v>
      </c>
      <c r="D1734" s="123" t="s">
        <v>1357</v>
      </c>
      <c r="E1734" s="123" t="s">
        <v>2524</v>
      </c>
      <c r="F1734" s="123" t="s">
        <v>366</v>
      </c>
      <c r="G1734" s="123" t="s">
        <v>2524</v>
      </c>
      <c r="H1734" s="123" t="s">
        <v>2524</v>
      </c>
      <c r="I1734" s="123" t="s">
        <v>2524</v>
      </c>
      <c r="J1734" s="123" t="s">
        <v>2524</v>
      </c>
      <c r="K1734" s="123" t="s">
        <v>5094</v>
      </c>
      <c r="L1734" s="123" t="s">
        <v>2524</v>
      </c>
      <c r="M1734" s="124">
        <v>3433236</v>
      </c>
      <c r="N1734" s="123"/>
      <c r="O1734" s="123"/>
    </row>
    <row r="1735" spans="1:15" ht="16" x14ac:dyDescent="0.45">
      <c r="A1735" s="123" t="s">
        <v>7125</v>
      </c>
      <c r="B1735" s="123" t="s">
        <v>7125</v>
      </c>
      <c r="C1735" s="123" t="s">
        <v>7126</v>
      </c>
      <c r="D1735" s="123" t="s">
        <v>1357</v>
      </c>
      <c r="E1735" s="123" t="s">
        <v>2524</v>
      </c>
      <c r="F1735" s="123" t="s">
        <v>366</v>
      </c>
      <c r="G1735" s="123" t="s">
        <v>2524</v>
      </c>
      <c r="H1735" s="123" t="s">
        <v>2524</v>
      </c>
      <c r="I1735" s="123" t="s">
        <v>2524</v>
      </c>
      <c r="J1735" s="123" t="s">
        <v>2524</v>
      </c>
      <c r="K1735" s="123" t="s">
        <v>7125</v>
      </c>
      <c r="L1735" s="123" t="s">
        <v>2524</v>
      </c>
      <c r="M1735" s="124">
        <v>3744555</v>
      </c>
      <c r="N1735" s="123"/>
      <c r="O1735" s="123"/>
    </row>
    <row r="1736" spans="1:15" ht="16" x14ac:dyDescent="0.45">
      <c r="A1736" s="123" t="s">
        <v>8639</v>
      </c>
      <c r="B1736" s="123" t="s">
        <v>8639</v>
      </c>
      <c r="C1736" s="123" t="s">
        <v>8642</v>
      </c>
      <c r="D1736" s="123" t="s">
        <v>1357</v>
      </c>
      <c r="E1736" s="123" t="s">
        <v>2524</v>
      </c>
      <c r="F1736" s="123" t="s">
        <v>366</v>
      </c>
      <c r="G1736" s="123" t="s">
        <v>2524</v>
      </c>
      <c r="H1736" s="123" t="s">
        <v>2524</v>
      </c>
      <c r="I1736" s="123" t="s">
        <v>2524</v>
      </c>
      <c r="J1736" s="123" t="s">
        <v>8648</v>
      </c>
      <c r="K1736" s="123" t="s">
        <v>8639</v>
      </c>
      <c r="L1736" s="123" t="s">
        <v>2524</v>
      </c>
      <c r="M1736" s="124">
        <v>8211276</v>
      </c>
      <c r="N1736" s="123"/>
      <c r="O1736" s="123"/>
    </row>
    <row r="1737" spans="1:15" ht="16" x14ac:dyDescent="0.45">
      <c r="A1737" s="123" t="s">
        <v>8640</v>
      </c>
      <c r="B1737" s="123" t="s">
        <v>8640</v>
      </c>
      <c r="C1737" s="123" t="s">
        <v>8643</v>
      </c>
      <c r="D1737" s="123" t="s">
        <v>1357</v>
      </c>
      <c r="E1737" s="123" t="s">
        <v>2524</v>
      </c>
      <c r="F1737" s="123" t="s">
        <v>366</v>
      </c>
      <c r="G1737" s="123" t="s">
        <v>2524</v>
      </c>
      <c r="H1737" s="123" t="s">
        <v>2524</v>
      </c>
      <c r="I1737" s="123" t="s">
        <v>2524</v>
      </c>
      <c r="J1737" s="123" t="s">
        <v>8649</v>
      </c>
      <c r="K1737" s="123" t="s">
        <v>8640</v>
      </c>
      <c r="L1737" s="123" t="s">
        <v>2524</v>
      </c>
      <c r="M1737" s="124">
        <v>8211269</v>
      </c>
      <c r="N1737" s="123"/>
      <c r="O1737" s="123"/>
    </row>
    <row r="1738" spans="1:15" ht="16" x14ac:dyDescent="0.45">
      <c r="A1738" s="123" t="s">
        <v>8641</v>
      </c>
      <c r="B1738" s="123" t="s">
        <v>8641</v>
      </c>
      <c r="C1738" s="123" t="s">
        <v>8644</v>
      </c>
      <c r="D1738" s="123" t="s">
        <v>1357</v>
      </c>
      <c r="E1738" s="123" t="s">
        <v>2524</v>
      </c>
      <c r="F1738" s="123" t="s">
        <v>366</v>
      </c>
      <c r="G1738" s="123" t="s">
        <v>2524</v>
      </c>
      <c r="H1738" s="123" t="s">
        <v>2524</v>
      </c>
      <c r="I1738" s="123" t="s">
        <v>2524</v>
      </c>
      <c r="J1738" s="123" t="s">
        <v>8650</v>
      </c>
      <c r="K1738" s="123" t="s">
        <v>8641</v>
      </c>
      <c r="L1738" s="123" t="s">
        <v>2524</v>
      </c>
      <c r="M1738" s="124">
        <v>8211263</v>
      </c>
      <c r="N1738" s="123"/>
      <c r="O1738" s="123"/>
    </row>
    <row r="1739" spans="1:15" ht="16" x14ac:dyDescent="0.45">
      <c r="A1739" s="123" t="s">
        <v>5095</v>
      </c>
      <c r="B1739" s="123" t="s">
        <v>5095</v>
      </c>
      <c r="C1739" s="123" t="s">
        <v>7127</v>
      </c>
      <c r="D1739" s="123" t="s">
        <v>1357</v>
      </c>
      <c r="E1739" s="123" t="s">
        <v>2524</v>
      </c>
      <c r="F1739" s="123" t="s">
        <v>366</v>
      </c>
      <c r="G1739" s="123" t="s">
        <v>2524</v>
      </c>
      <c r="H1739" s="123" t="s">
        <v>2524</v>
      </c>
      <c r="I1739" s="123" t="s">
        <v>2524</v>
      </c>
      <c r="J1739" s="123" t="s">
        <v>2524</v>
      </c>
      <c r="K1739" s="123" t="s">
        <v>5095</v>
      </c>
      <c r="L1739" s="123" t="s">
        <v>2524</v>
      </c>
      <c r="M1739" s="124">
        <v>3433219</v>
      </c>
      <c r="N1739" s="123"/>
      <c r="O1739" s="123"/>
    </row>
    <row r="1740" spans="1:15" ht="16" x14ac:dyDescent="0.45">
      <c r="A1740" s="123" t="s">
        <v>5096</v>
      </c>
      <c r="B1740" s="123" t="s">
        <v>5096</v>
      </c>
      <c r="C1740" s="123" t="s">
        <v>7128</v>
      </c>
      <c r="D1740" s="123" t="s">
        <v>1357</v>
      </c>
      <c r="E1740" s="123" t="s">
        <v>2524</v>
      </c>
      <c r="F1740" s="123" t="s">
        <v>366</v>
      </c>
      <c r="G1740" s="123" t="s">
        <v>2524</v>
      </c>
      <c r="H1740" s="123" t="s">
        <v>2524</v>
      </c>
      <c r="I1740" s="123" t="s">
        <v>2524</v>
      </c>
      <c r="J1740" s="123" t="s">
        <v>2524</v>
      </c>
      <c r="K1740" s="123" t="s">
        <v>5096</v>
      </c>
      <c r="L1740" s="123" t="s">
        <v>2524</v>
      </c>
      <c r="M1740" s="124">
        <v>3433203</v>
      </c>
      <c r="N1740" s="123"/>
      <c r="O1740" s="123"/>
    </row>
    <row r="1741" spans="1:15" ht="16" x14ac:dyDescent="0.45">
      <c r="A1741" s="123" t="s">
        <v>44</v>
      </c>
      <c r="B1741" s="123" t="s">
        <v>44</v>
      </c>
      <c r="C1741" s="123" t="s">
        <v>1377</v>
      </c>
      <c r="D1741" s="123" t="s">
        <v>1357</v>
      </c>
      <c r="E1741" s="123" t="s">
        <v>2524</v>
      </c>
      <c r="F1741" s="123" t="s">
        <v>366</v>
      </c>
      <c r="G1741" s="123" t="s">
        <v>2524</v>
      </c>
      <c r="H1741" s="123" t="s">
        <v>8852</v>
      </c>
      <c r="I1741" s="123" t="s">
        <v>8852</v>
      </c>
      <c r="J1741" s="123" t="s">
        <v>1788</v>
      </c>
      <c r="K1741" s="123" t="s">
        <v>44</v>
      </c>
      <c r="L1741" s="123" t="s">
        <v>2524</v>
      </c>
      <c r="M1741" s="124">
        <v>1511935</v>
      </c>
      <c r="N1741" s="123"/>
      <c r="O1741" s="123"/>
    </row>
    <row r="1742" spans="1:15" ht="16" x14ac:dyDescent="0.45">
      <c r="A1742" s="123" t="s">
        <v>2235</v>
      </c>
      <c r="B1742" s="123" t="s">
        <v>2235</v>
      </c>
      <c r="C1742" s="123" t="s">
        <v>1376</v>
      </c>
      <c r="D1742" s="123" t="s">
        <v>1357</v>
      </c>
      <c r="E1742" s="123" t="s">
        <v>2524</v>
      </c>
      <c r="F1742" s="123" t="s">
        <v>366</v>
      </c>
      <c r="G1742" s="123" t="s">
        <v>2524</v>
      </c>
      <c r="H1742" s="123" t="s">
        <v>8852</v>
      </c>
      <c r="I1742" s="123" t="s">
        <v>8852</v>
      </c>
      <c r="J1742" s="123" t="s">
        <v>1790</v>
      </c>
      <c r="K1742" s="123" t="s">
        <v>2235</v>
      </c>
      <c r="L1742" s="123" t="s">
        <v>2524</v>
      </c>
      <c r="M1742" s="124">
        <v>1511955</v>
      </c>
      <c r="N1742" s="123"/>
      <c r="O1742" s="123"/>
    </row>
    <row r="1743" spans="1:15" ht="16" x14ac:dyDescent="0.45">
      <c r="A1743" s="123" t="s">
        <v>2134</v>
      </c>
      <c r="B1743" s="123" t="s">
        <v>2134</v>
      </c>
      <c r="C1743" s="123" t="s">
        <v>3027</v>
      </c>
      <c r="D1743" s="123" t="s">
        <v>185</v>
      </c>
      <c r="E1743" s="123" t="s">
        <v>2524</v>
      </c>
      <c r="F1743" s="123" t="s">
        <v>2798</v>
      </c>
      <c r="G1743" s="123" t="s">
        <v>5449</v>
      </c>
      <c r="H1743" s="123" t="s">
        <v>8852</v>
      </c>
      <c r="I1743" s="123" t="s">
        <v>2524</v>
      </c>
      <c r="J1743" s="123" t="s">
        <v>3028</v>
      </c>
      <c r="K1743" s="123" t="s">
        <v>2134</v>
      </c>
      <c r="L1743" s="123" t="s">
        <v>2524</v>
      </c>
      <c r="M1743" s="124">
        <v>3136</v>
      </c>
      <c r="N1743" s="123"/>
      <c r="O1743" s="123"/>
    </row>
    <row r="1744" spans="1:15" ht="16" x14ac:dyDescent="0.45">
      <c r="A1744" s="123" t="s">
        <v>3024</v>
      </c>
      <c r="B1744" s="123" t="s">
        <v>7129</v>
      </c>
      <c r="C1744" s="123" t="s">
        <v>3025</v>
      </c>
      <c r="D1744" s="123" t="s">
        <v>185</v>
      </c>
      <c r="E1744" s="123" t="s">
        <v>2524</v>
      </c>
      <c r="F1744" s="123" t="s">
        <v>2798</v>
      </c>
      <c r="G1744" s="123" t="s">
        <v>5449</v>
      </c>
      <c r="H1744" s="123" t="s">
        <v>2524</v>
      </c>
      <c r="I1744" s="123" t="s">
        <v>2524</v>
      </c>
      <c r="J1744" s="123" t="s">
        <v>3026</v>
      </c>
      <c r="K1744" s="123" t="s">
        <v>3024</v>
      </c>
      <c r="L1744" s="123" t="s">
        <v>2524</v>
      </c>
      <c r="M1744" s="124">
        <v>3264</v>
      </c>
      <c r="N1744" s="123"/>
      <c r="O1744" s="123"/>
    </row>
    <row r="1745" spans="1:15" ht="16" x14ac:dyDescent="0.45">
      <c r="A1745" s="123" t="s">
        <v>208</v>
      </c>
      <c r="B1745" s="123" t="s">
        <v>7130</v>
      </c>
      <c r="C1745" s="123" t="s">
        <v>1529</v>
      </c>
      <c r="D1745" s="123" t="s">
        <v>185</v>
      </c>
      <c r="E1745" s="123" t="s">
        <v>2524</v>
      </c>
      <c r="F1745" s="123" t="s">
        <v>2798</v>
      </c>
      <c r="G1745" s="123" t="s">
        <v>2524</v>
      </c>
      <c r="H1745" s="123" t="s">
        <v>8852</v>
      </c>
      <c r="I1745" s="123" t="s">
        <v>2524</v>
      </c>
      <c r="J1745" s="123" t="s">
        <v>1937</v>
      </c>
      <c r="K1745" s="123" t="s">
        <v>208</v>
      </c>
      <c r="L1745" s="123" t="s">
        <v>2524</v>
      </c>
      <c r="M1745" s="124">
        <v>3099677</v>
      </c>
      <c r="N1745" s="123"/>
      <c r="O1745" s="123"/>
    </row>
    <row r="1746" spans="1:15" ht="16" x14ac:dyDescent="0.45">
      <c r="A1746" s="123" t="s">
        <v>1457</v>
      </c>
      <c r="B1746" s="123" t="s">
        <v>7131</v>
      </c>
      <c r="C1746" s="123" t="s">
        <v>1530</v>
      </c>
      <c r="D1746" s="123" t="s">
        <v>185</v>
      </c>
      <c r="E1746" s="123" t="s">
        <v>2524</v>
      </c>
      <c r="F1746" s="123" t="s">
        <v>2798</v>
      </c>
      <c r="G1746" s="123" t="s">
        <v>2524</v>
      </c>
      <c r="H1746" s="123" t="s">
        <v>8852</v>
      </c>
      <c r="I1746" s="123" t="s">
        <v>2524</v>
      </c>
      <c r="J1746" s="123" t="s">
        <v>1938</v>
      </c>
      <c r="K1746" s="123" t="s">
        <v>1457</v>
      </c>
      <c r="L1746" s="123" t="s">
        <v>2524</v>
      </c>
      <c r="M1746" s="124">
        <v>3225509</v>
      </c>
      <c r="N1746" s="123"/>
      <c r="O1746" s="123"/>
    </row>
    <row r="1747" spans="1:15" ht="16" x14ac:dyDescent="0.45">
      <c r="A1747" s="123" t="s">
        <v>2135</v>
      </c>
      <c r="B1747" s="123" t="s">
        <v>2135</v>
      </c>
      <c r="C1747" s="123" t="s">
        <v>3032</v>
      </c>
      <c r="D1747" s="123" t="s">
        <v>185</v>
      </c>
      <c r="E1747" s="123" t="s">
        <v>2524</v>
      </c>
      <c r="F1747" s="123" t="s">
        <v>2798</v>
      </c>
      <c r="G1747" s="123" t="s">
        <v>5449</v>
      </c>
      <c r="H1747" s="123" t="s">
        <v>8852</v>
      </c>
      <c r="I1747" s="123" t="s">
        <v>2524</v>
      </c>
      <c r="J1747" s="123" t="s">
        <v>3033</v>
      </c>
      <c r="K1747" s="123" t="s">
        <v>2135</v>
      </c>
      <c r="L1747" s="123" t="s">
        <v>2524</v>
      </c>
      <c r="M1747" s="124">
        <v>3139</v>
      </c>
      <c r="N1747" s="123"/>
      <c r="O1747" s="123"/>
    </row>
    <row r="1748" spans="1:15" ht="16" x14ac:dyDescent="0.45">
      <c r="A1748" s="123" t="s">
        <v>3029</v>
      </c>
      <c r="B1748" s="123" t="s">
        <v>7132</v>
      </c>
      <c r="C1748" s="123" t="s">
        <v>3030</v>
      </c>
      <c r="D1748" s="123" t="s">
        <v>185</v>
      </c>
      <c r="E1748" s="123" t="s">
        <v>2524</v>
      </c>
      <c r="F1748" s="123" t="s">
        <v>2798</v>
      </c>
      <c r="G1748" s="123" t="s">
        <v>5449</v>
      </c>
      <c r="H1748" s="123" t="s">
        <v>2524</v>
      </c>
      <c r="I1748" s="123" t="s">
        <v>2524</v>
      </c>
      <c r="J1748" s="123" t="s">
        <v>3031</v>
      </c>
      <c r="K1748" s="123" t="s">
        <v>3029</v>
      </c>
      <c r="L1748" s="123" t="s">
        <v>2524</v>
      </c>
      <c r="M1748" s="124">
        <v>3267</v>
      </c>
      <c r="N1748" s="123"/>
      <c r="O1748" s="123"/>
    </row>
    <row r="1749" spans="1:15" ht="16" x14ac:dyDescent="0.45">
      <c r="A1749" s="123" t="s">
        <v>209</v>
      </c>
      <c r="B1749" s="123" t="s">
        <v>7133</v>
      </c>
      <c r="C1749" s="123" t="s">
        <v>1531</v>
      </c>
      <c r="D1749" s="123" t="s">
        <v>185</v>
      </c>
      <c r="E1749" s="123" t="s">
        <v>2524</v>
      </c>
      <c r="F1749" s="123" t="s">
        <v>2798</v>
      </c>
      <c r="G1749" s="123" t="s">
        <v>2524</v>
      </c>
      <c r="H1749" s="123" t="s">
        <v>8852</v>
      </c>
      <c r="I1749" s="123" t="s">
        <v>2524</v>
      </c>
      <c r="J1749" s="123" t="s">
        <v>1939</v>
      </c>
      <c r="K1749" s="123" t="s">
        <v>209</v>
      </c>
      <c r="L1749" s="123" t="s">
        <v>2524</v>
      </c>
      <c r="M1749" s="124">
        <v>3099699</v>
      </c>
      <c r="N1749" s="123"/>
      <c r="O1749" s="123"/>
    </row>
    <row r="1750" spans="1:15" ht="16" x14ac:dyDescent="0.45">
      <c r="A1750" s="123" t="s">
        <v>1458</v>
      </c>
      <c r="B1750" s="123" t="s">
        <v>7134</v>
      </c>
      <c r="C1750" s="123" t="s">
        <v>1532</v>
      </c>
      <c r="D1750" s="123" t="s">
        <v>185</v>
      </c>
      <c r="E1750" s="123" t="s">
        <v>2524</v>
      </c>
      <c r="F1750" s="123" t="s">
        <v>2798</v>
      </c>
      <c r="G1750" s="123" t="s">
        <v>2524</v>
      </c>
      <c r="H1750" s="123" t="s">
        <v>8852</v>
      </c>
      <c r="I1750" s="123" t="s">
        <v>2524</v>
      </c>
      <c r="J1750" s="123" t="s">
        <v>1940</v>
      </c>
      <c r="K1750" s="123" t="s">
        <v>1458</v>
      </c>
      <c r="L1750" s="123" t="s">
        <v>2524</v>
      </c>
      <c r="M1750" s="124">
        <v>3225526</v>
      </c>
      <c r="N1750" s="123"/>
      <c r="O1750" s="123"/>
    </row>
    <row r="1751" spans="1:15" ht="16" x14ac:dyDescent="0.45">
      <c r="A1751" s="123" t="s">
        <v>3185</v>
      </c>
      <c r="B1751" s="123" t="s">
        <v>3185</v>
      </c>
      <c r="C1751" s="123" t="s">
        <v>7975</v>
      </c>
      <c r="D1751" s="123" t="s">
        <v>185</v>
      </c>
      <c r="E1751" s="123" t="s">
        <v>2524</v>
      </c>
      <c r="F1751" s="123" t="s">
        <v>2798</v>
      </c>
      <c r="G1751" s="123" t="s">
        <v>2524</v>
      </c>
      <c r="H1751" s="123" t="s">
        <v>8851</v>
      </c>
      <c r="I1751" s="123" t="s">
        <v>2524</v>
      </c>
      <c r="J1751" s="123" t="s">
        <v>3186</v>
      </c>
      <c r="K1751" s="123" t="s">
        <v>7976</v>
      </c>
      <c r="L1751" s="123" t="s">
        <v>2524</v>
      </c>
      <c r="M1751" s="124">
        <v>7289555</v>
      </c>
      <c r="N1751" s="123"/>
      <c r="O1751" s="123"/>
    </row>
    <row r="1752" spans="1:15" ht="16" x14ac:dyDescent="0.45">
      <c r="A1752" s="123" t="s">
        <v>3183</v>
      </c>
      <c r="B1752" s="123" t="s">
        <v>7988</v>
      </c>
      <c r="C1752" s="123" t="s">
        <v>7989</v>
      </c>
      <c r="D1752" s="123" t="s">
        <v>185</v>
      </c>
      <c r="E1752" s="123" t="s">
        <v>2524</v>
      </c>
      <c r="F1752" s="123" t="s">
        <v>2798</v>
      </c>
      <c r="G1752" s="123" t="s">
        <v>2524</v>
      </c>
      <c r="H1752" s="123" t="s">
        <v>2524</v>
      </c>
      <c r="I1752" s="123" t="s">
        <v>2524</v>
      </c>
      <c r="J1752" s="123" t="s">
        <v>3184</v>
      </c>
      <c r="K1752" s="123" t="s">
        <v>3183</v>
      </c>
      <c r="L1752" s="123" t="s">
        <v>2524</v>
      </c>
      <c r="M1752" s="124">
        <v>7289709</v>
      </c>
      <c r="N1752" s="123"/>
      <c r="O1752" s="123"/>
    </row>
    <row r="1753" spans="1:15" ht="16" x14ac:dyDescent="0.45">
      <c r="A1753" s="123" t="s">
        <v>1239</v>
      </c>
      <c r="B1753" s="123" t="s">
        <v>7135</v>
      </c>
      <c r="C1753" s="123" t="s">
        <v>1557</v>
      </c>
      <c r="D1753" s="123" t="s">
        <v>185</v>
      </c>
      <c r="E1753" s="123" t="s">
        <v>2524</v>
      </c>
      <c r="F1753" s="123" t="s">
        <v>2798</v>
      </c>
      <c r="G1753" s="123" t="s">
        <v>2524</v>
      </c>
      <c r="H1753" s="123" t="s">
        <v>2524</v>
      </c>
      <c r="I1753" s="123" t="s">
        <v>2524</v>
      </c>
      <c r="J1753" s="123" t="s">
        <v>1964</v>
      </c>
      <c r="K1753" s="123" t="s">
        <v>1239</v>
      </c>
      <c r="L1753" s="123" t="s">
        <v>2524</v>
      </c>
      <c r="M1753" s="124">
        <v>3100034</v>
      </c>
      <c r="N1753" s="123"/>
      <c r="O1753" s="123"/>
    </row>
    <row r="1754" spans="1:15" ht="16" x14ac:dyDescent="0.45">
      <c r="A1754" s="123" t="s">
        <v>2532</v>
      </c>
      <c r="B1754" s="123" t="s">
        <v>7136</v>
      </c>
      <c r="C1754" s="123" t="s">
        <v>7137</v>
      </c>
      <c r="D1754" s="123" t="s">
        <v>185</v>
      </c>
      <c r="E1754" s="123" t="s">
        <v>2524</v>
      </c>
      <c r="F1754" s="123" t="s">
        <v>2798</v>
      </c>
      <c r="G1754" s="123" t="s">
        <v>2524</v>
      </c>
      <c r="H1754" s="123" t="s">
        <v>2524</v>
      </c>
      <c r="I1754" s="123" t="s">
        <v>2524</v>
      </c>
      <c r="J1754" s="123" t="s">
        <v>1965</v>
      </c>
      <c r="K1754" s="123" t="s">
        <v>2532</v>
      </c>
      <c r="L1754" s="123" t="s">
        <v>2524</v>
      </c>
      <c r="M1754" s="124">
        <v>3225750</v>
      </c>
      <c r="N1754" s="123"/>
      <c r="O1754" s="123"/>
    </row>
    <row r="1755" spans="1:15" ht="16" x14ac:dyDescent="0.45">
      <c r="A1755" s="123" t="s">
        <v>1240</v>
      </c>
      <c r="B1755" s="123" t="s">
        <v>7138</v>
      </c>
      <c r="C1755" s="123" t="s">
        <v>1558</v>
      </c>
      <c r="D1755" s="123" t="s">
        <v>185</v>
      </c>
      <c r="E1755" s="123" t="s">
        <v>2524</v>
      </c>
      <c r="F1755" s="123" t="s">
        <v>2798</v>
      </c>
      <c r="G1755" s="123" t="s">
        <v>2524</v>
      </c>
      <c r="H1755" s="123" t="s">
        <v>2524</v>
      </c>
      <c r="I1755" s="123" t="s">
        <v>2524</v>
      </c>
      <c r="J1755" s="123" t="s">
        <v>1966</v>
      </c>
      <c r="K1755" s="123" t="s">
        <v>1240</v>
      </c>
      <c r="L1755" s="123" t="s">
        <v>2524</v>
      </c>
      <c r="M1755" s="124">
        <v>3100039</v>
      </c>
      <c r="N1755" s="123"/>
      <c r="O1755" s="123"/>
    </row>
    <row r="1756" spans="1:15" ht="16" x14ac:dyDescent="0.45">
      <c r="A1756" s="123" t="s">
        <v>1474</v>
      </c>
      <c r="B1756" s="123" t="s">
        <v>7139</v>
      </c>
      <c r="C1756" s="123" t="s">
        <v>1559</v>
      </c>
      <c r="D1756" s="123" t="s">
        <v>185</v>
      </c>
      <c r="E1756" s="123" t="s">
        <v>2524</v>
      </c>
      <c r="F1756" s="123" t="s">
        <v>2798</v>
      </c>
      <c r="G1756" s="123" t="s">
        <v>2524</v>
      </c>
      <c r="H1756" s="123" t="s">
        <v>2524</v>
      </c>
      <c r="I1756" s="123" t="s">
        <v>2524</v>
      </c>
      <c r="J1756" s="123" t="s">
        <v>1967</v>
      </c>
      <c r="K1756" s="123" t="s">
        <v>1474</v>
      </c>
      <c r="L1756" s="123" t="s">
        <v>2524</v>
      </c>
      <c r="M1756" s="124">
        <v>3225755</v>
      </c>
      <c r="N1756" s="123"/>
      <c r="O1756" s="123"/>
    </row>
    <row r="1757" spans="1:15" ht="16" x14ac:dyDescent="0.45">
      <c r="A1757" s="123" t="s">
        <v>3346</v>
      </c>
      <c r="B1757" s="123" t="s">
        <v>7140</v>
      </c>
      <c r="C1757" s="123" t="s">
        <v>3347</v>
      </c>
      <c r="D1757" s="123" t="s">
        <v>185</v>
      </c>
      <c r="E1757" s="123" t="s">
        <v>2524</v>
      </c>
      <c r="F1757" s="123" t="s">
        <v>2798</v>
      </c>
      <c r="G1757" s="123" t="s">
        <v>2524</v>
      </c>
      <c r="H1757" s="123" t="s">
        <v>2524</v>
      </c>
      <c r="I1757" s="123" t="s">
        <v>2524</v>
      </c>
      <c r="J1757" s="123" t="s">
        <v>3348</v>
      </c>
      <c r="K1757" s="123" t="s">
        <v>3346</v>
      </c>
      <c r="L1757" s="123" t="s">
        <v>2524</v>
      </c>
      <c r="M1757" s="124">
        <v>90935</v>
      </c>
      <c r="N1757" s="123"/>
      <c r="O1757" s="123"/>
    </row>
    <row r="1758" spans="1:15" ht="16" x14ac:dyDescent="0.45">
      <c r="A1758" s="123" t="s">
        <v>2114</v>
      </c>
      <c r="B1758" s="123" t="s">
        <v>7141</v>
      </c>
      <c r="C1758" s="123" t="s">
        <v>3350</v>
      </c>
      <c r="D1758" s="123" t="s">
        <v>185</v>
      </c>
      <c r="E1758" s="123" t="s">
        <v>2524</v>
      </c>
      <c r="F1758" s="123" t="s">
        <v>2798</v>
      </c>
      <c r="G1758" s="123" t="s">
        <v>5936</v>
      </c>
      <c r="H1758" s="123" t="s">
        <v>8852</v>
      </c>
      <c r="I1758" s="123" t="s">
        <v>2524</v>
      </c>
      <c r="J1758" s="123" t="s">
        <v>2892</v>
      </c>
      <c r="K1758" s="123" t="s">
        <v>2114</v>
      </c>
      <c r="L1758" s="123" t="s">
        <v>2524</v>
      </c>
      <c r="M1758" s="124">
        <v>90963</v>
      </c>
      <c r="N1758" s="123"/>
      <c r="O1758" s="123"/>
    </row>
    <row r="1759" spans="1:15" ht="16" x14ac:dyDescent="0.45">
      <c r="A1759" s="123" t="s">
        <v>3349</v>
      </c>
      <c r="B1759" s="123" t="s">
        <v>7142</v>
      </c>
      <c r="C1759" s="123" t="s">
        <v>7798</v>
      </c>
      <c r="D1759" s="123" t="s">
        <v>185</v>
      </c>
      <c r="E1759" s="123" t="s">
        <v>2524</v>
      </c>
      <c r="F1759" s="123" t="s">
        <v>2798</v>
      </c>
      <c r="G1759" s="123" t="s">
        <v>5936</v>
      </c>
      <c r="H1759" s="123" t="s">
        <v>2524</v>
      </c>
      <c r="I1759" s="123" t="s">
        <v>2524</v>
      </c>
      <c r="J1759" s="123" t="s">
        <v>3351</v>
      </c>
      <c r="K1759" s="123" t="s">
        <v>3349</v>
      </c>
      <c r="L1759" s="123" t="s">
        <v>2524</v>
      </c>
      <c r="M1759" s="124">
        <v>90912</v>
      </c>
      <c r="N1759" s="123"/>
      <c r="O1759" s="123"/>
    </row>
    <row r="1760" spans="1:15" ht="16" x14ac:dyDescent="0.45">
      <c r="A1760" s="123" t="s">
        <v>2130</v>
      </c>
      <c r="B1760" s="123" t="s">
        <v>2130</v>
      </c>
      <c r="C1760" s="123" t="s">
        <v>3006</v>
      </c>
      <c r="D1760" s="123" t="s">
        <v>185</v>
      </c>
      <c r="E1760" s="123" t="s">
        <v>2524</v>
      </c>
      <c r="F1760" s="123" t="s">
        <v>2798</v>
      </c>
      <c r="G1760" s="123" t="s">
        <v>5449</v>
      </c>
      <c r="H1760" s="123" t="s">
        <v>8852</v>
      </c>
      <c r="I1760" s="123" t="s">
        <v>2524</v>
      </c>
      <c r="J1760" s="123" t="s">
        <v>3007</v>
      </c>
      <c r="K1760" s="123" t="s">
        <v>2130</v>
      </c>
      <c r="L1760" s="123" t="s">
        <v>2524</v>
      </c>
      <c r="M1760" s="124">
        <v>3113</v>
      </c>
      <c r="N1760" s="123"/>
      <c r="O1760" s="123"/>
    </row>
    <row r="1761" spans="1:15" ht="16" x14ac:dyDescent="0.45">
      <c r="A1761" s="123" t="s">
        <v>8392</v>
      </c>
      <c r="B1761" s="123" t="s">
        <v>8392</v>
      </c>
      <c r="C1761" s="123" t="s">
        <v>8393</v>
      </c>
      <c r="D1761" s="123" t="s">
        <v>1357</v>
      </c>
      <c r="E1761" s="123" t="s">
        <v>2524</v>
      </c>
      <c r="F1761" s="123" t="s">
        <v>366</v>
      </c>
      <c r="G1761" s="123" t="s">
        <v>2524</v>
      </c>
      <c r="H1761" s="123" t="s">
        <v>2524</v>
      </c>
      <c r="I1761" s="123" t="s">
        <v>2524</v>
      </c>
      <c r="J1761" s="123" t="s">
        <v>2524</v>
      </c>
      <c r="K1761" s="123" t="s">
        <v>8392</v>
      </c>
      <c r="L1761" s="123" t="s">
        <v>2524</v>
      </c>
      <c r="M1761" s="124">
        <v>7271645</v>
      </c>
      <c r="N1761" s="123"/>
      <c r="O1761" s="123"/>
    </row>
    <row r="1762" spans="1:15" ht="16" x14ac:dyDescent="0.45">
      <c r="A1762" s="123" t="s">
        <v>3423</v>
      </c>
      <c r="B1762" s="123" t="s">
        <v>3423</v>
      </c>
      <c r="C1762" s="123" t="s">
        <v>3424</v>
      </c>
      <c r="D1762" s="123" t="s">
        <v>185</v>
      </c>
      <c r="E1762" s="123" t="s">
        <v>2524</v>
      </c>
      <c r="F1762" s="123" t="s">
        <v>2798</v>
      </c>
      <c r="G1762" s="123" t="s">
        <v>2524</v>
      </c>
      <c r="H1762" s="123" t="s">
        <v>2524</v>
      </c>
      <c r="I1762" s="123" t="s">
        <v>2524</v>
      </c>
      <c r="J1762" s="123" t="s">
        <v>3425</v>
      </c>
      <c r="K1762" s="123" t="s">
        <v>3423</v>
      </c>
      <c r="L1762" s="123" t="s">
        <v>2524</v>
      </c>
      <c r="M1762" s="124">
        <v>88791</v>
      </c>
      <c r="N1762" s="123"/>
      <c r="O1762" s="123"/>
    </row>
    <row r="1763" spans="1:15" ht="16" x14ac:dyDescent="0.45">
      <c r="A1763" s="123" t="s">
        <v>3426</v>
      </c>
      <c r="B1763" s="123" t="s">
        <v>3426</v>
      </c>
      <c r="C1763" s="123" t="s">
        <v>3427</v>
      </c>
      <c r="D1763" s="123" t="s">
        <v>185</v>
      </c>
      <c r="E1763" s="123" t="s">
        <v>2524</v>
      </c>
      <c r="F1763" s="123" t="s">
        <v>2798</v>
      </c>
      <c r="G1763" s="123" t="s">
        <v>2524</v>
      </c>
      <c r="H1763" s="123" t="s">
        <v>2524</v>
      </c>
      <c r="I1763" s="123" t="s">
        <v>2524</v>
      </c>
      <c r="J1763" s="123" t="s">
        <v>3428</v>
      </c>
      <c r="K1763" s="123" t="s">
        <v>3426</v>
      </c>
      <c r="L1763" s="123" t="s">
        <v>2524</v>
      </c>
      <c r="M1763" s="124">
        <v>88776</v>
      </c>
      <c r="N1763" s="123"/>
      <c r="O1763" s="123"/>
    </row>
    <row r="1764" spans="1:15" ht="16" x14ac:dyDescent="0.45">
      <c r="A1764" s="123" t="s">
        <v>2209</v>
      </c>
      <c r="B1764" s="123" t="s">
        <v>3429</v>
      </c>
      <c r="C1764" s="123" t="s">
        <v>3429</v>
      </c>
      <c r="D1764" s="123" t="s">
        <v>185</v>
      </c>
      <c r="E1764" s="123" t="s">
        <v>2524</v>
      </c>
      <c r="F1764" s="123" t="s">
        <v>2798</v>
      </c>
      <c r="G1764" s="123" t="s">
        <v>2524</v>
      </c>
      <c r="H1764" s="123" t="s">
        <v>2524</v>
      </c>
      <c r="I1764" s="123" t="s">
        <v>2524</v>
      </c>
      <c r="J1764" s="123" t="s">
        <v>3430</v>
      </c>
      <c r="K1764" s="123" t="s">
        <v>2209</v>
      </c>
      <c r="L1764" s="123" t="s">
        <v>2524</v>
      </c>
      <c r="M1764" s="124">
        <v>90892</v>
      </c>
      <c r="N1764" s="123"/>
      <c r="O1764" s="123"/>
    </row>
    <row r="1765" spans="1:15" ht="16" x14ac:dyDescent="0.45">
      <c r="A1765" s="123" t="s">
        <v>5102</v>
      </c>
      <c r="B1765" s="123" t="s">
        <v>7143</v>
      </c>
      <c r="C1765" s="123" t="s">
        <v>7144</v>
      </c>
      <c r="D1765" s="123" t="s">
        <v>1357</v>
      </c>
      <c r="E1765" s="123" t="s">
        <v>2524</v>
      </c>
      <c r="F1765" s="123" t="s">
        <v>366</v>
      </c>
      <c r="G1765" s="123" t="s">
        <v>2524</v>
      </c>
      <c r="H1765" s="123" t="s">
        <v>2524</v>
      </c>
      <c r="I1765" s="123" t="s">
        <v>2524</v>
      </c>
      <c r="J1765" s="123" t="s">
        <v>2524</v>
      </c>
      <c r="K1765" s="123" t="s">
        <v>5102</v>
      </c>
      <c r="L1765" s="123" t="s">
        <v>2524</v>
      </c>
      <c r="M1765" s="124">
        <v>91303</v>
      </c>
      <c r="N1765" s="123"/>
      <c r="O1765" s="123"/>
    </row>
    <row r="1766" spans="1:15" ht="16" x14ac:dyDescent="0.45">
      <c r="A1766" s="123" t="s">
        <v>5103</v>
      </c>
      <c r="B1766" s="123" t="s">
        <v>7145</v>
      </c>
      <c r="C1766" s="123" t="s">
        <v>7146</v>
      </c>
      <c r="D1766" s="123" t="s">
        <v>185</v>
      </c>
      <c r="E1766" s="123" t="s">
        <v>2524</v>
      </c>
      <c r="F1766" s="123" t="s">
        <v>366</v>
      </c>
      <c r="G1766" s="123" t="s">
        <v>2524</v>
      </c>
      <c r="H1766" s="123" t="s">
        <v>2524</v>
      </c>
      <c r="I1766" s="123" t="s">
        <v>2524</v>
      </c>
      <c r="J1766" s="123" t="s">
        <v>2524</v>
      </c>
      <c r="K1766" s="123" t="s">
        <v>5103</v>
      </c>
      <c r="L1766" s="123" t="s">
        <v>2524</v>
      </c>
      <c r="M1766" s="124">
        <v>91307</v>
      </c>
      <c r="N1766" s="123"/>
      <c r="O1766" s="123"/>
    </row>
    <row r="1767" spans="1:15" ht="16" x14ac:dyDescent="0.45">
      <c r="A1767" s="123" t="s">
        <v>5104</v>
      </c>
      <c r="B1767" s="123" t="s">
        <v>7147</v>
      </c>
      <c r="C1767" s="123" t="s">
        <v>7148</v>
      </c>
      <c r="D1767" s="123" t="s">
        <v>1357</v>
      </c>
      <c r="E1767" s="123" t="s">
        <v>2524</v>
      </c>
      <c r="F1767" s="123" t="s">
        <v>366</v>
      </c>
      <c r="G1767" s="123" t="s">
        <v>2524</v>
      </c>
      <c r="H1767" s="123" t="s">
        <v>2524</v>
      </c>
      <c r="I1767" s="123" t="s">
        <v>2524</v>
      </c>
      <c r="J1767" s="123" t="s">
        <v>2524</v>
      </c>
      <c r="K1767" s="123" t="s">
        <v>5104</v>
      </c>
      <c r="L1767" s="123" t="s">
        <v>2524</v>
      </c>
      <c r="M1767" s="124">
        <v>91299</v>
      </c>
      <c r="N1767" s="123"/>
      <c r="O1767" s="123"/>
    </row>
    <row r="1768" spans="1:15" ht="16" x14ac:dyDescent="0.45">
      <c r="A1768" s="123" t="s">
        <v>3189</v>
      </c>
      <c r="B1768" s="123" t="s">
        <v>3189</v>
      </c>
      <c r="C1768" s="123" t="s">
        <v>7977</v>
      </c>
      <c r="D1768" s="123" t="s">
        <v>185</v>
      </c>
      <c r="E1768" s="123" t="s">
        <v>2524</v>
      </c>
      <c r="F1768" s="123" t="s">
        <v>2798</v>
      </c>
      <c r="G1768" s="123" t="s">
        <v>2524</v>
      </c>
      <c r="H1768" s="123" t="s">
        <v>8851</v>
      </c>
      <c r="I1768" s="123" t="s">
        <v>2524</v>
      </c>
      <c r="J1768" s="123" t="s">
        <v>3190</v>
      </c>
      <c r="K1768" s="123" t="s">
        <v>3189</v>
      </c>
      <c r="L1768" s="123" t="s">
        <v>2524</v>
      </c>
      <c r="M1768" s="124">
        <v>7289569</v>
      </c>
      <c r="N1768" s="123"/>
      <c r="O1768" s="123"/>
    </row>
    <row r="1769" spans="1:15" ht="16" x14ac:dyDescent="0.45">
      <c r="A1769" s="123" t="s">
        <v>3187</v>
      </c>
      <c r="B1769" s="123" t="s">
        <v>7990</v>
      </c>
      <c r="C1769" s="123" t="s">
        <v>7991</v>
      </c>
      <c r="D1769" s="123" t="s">
        <v>185</v>
      </c>
      <c r="E1769" s="123" t="s">
        <v>2524</v>
      </c>
      <c r="F1769" s="123" t="s">
        <v>2798</v>
      </c>
      <c r="G1769" s="123" t="s">
        <v>2524</v>
      </c>
      <c r="H1769" s="123" t="s">
        <v>2524</v>
      </c>
      <c r="I1769" s="123" t="s">
        <v>2524</v>
      </c>
      <c r="J1769" s="123" t="s">
        <v>3188</v>
      </c>
      <c r="K1769" s="123" t="s">
        <v>3187</v>
      </c>
      <c r="L1769" s="123" t="s">
        <v>2524</v>
      </c>
      <c r="M1769" s="124">
        <v>7289720</v>
      </c>
      <c r="N1769" s="123"/>
      <c r="O1769" s="123"/>
    </row>
    <row r="1770" spans="1:15" ht="16" x14ac:dyDescent="0.45">
      <c r="A1770" s="123" t="s">
        <v>311</v>
      </c>
      <c r="B1770" s="123" t="s">
        <v>7149</v>
      </c>
      <c r="C1770" s="123" t="s">
        <v>1566</v>
      </c>
      <c r="D1770" s="123" t="s">
        <v>185</v>
      </c>
      <c r="E1770" s="123" t="s">
        <v>2524</v>
      </c>
      <c r="F1770" s="123" t="s">
        <v>2798</v>
      </c>
      <c r="G1770" s="123" t="s">
        <v>2524</v>
      </c>
      <c r="H1770" s="123" t="s">
        <v>2524</v>
      </c>
      <c r="I1770" s="123" t="s">
        <v>2524</v>
      </c>
      <c r="J1770" s="123" t="s">
        <v>1974</v>
      </c>
      <c r="K1770" s="123" t="s">
        <v>311</v>
      </c>
      <c r="L1770" s="123" t="s">
        <v>2524</v>
      </c>
      <c r="M1770" s="124">
        <v>3100115</v>
      </c>
      <c r="N1770" s="123"/>
      <c r="O1770" s="123"/>
    </row>
    <row r="1771" spans="1:15" ht="16" x14ac:dyDescent="0.45">
      <c r="A1771" s="123" t="s">
        <v>1478</v>
      </c>
      <c r="B1771" s="123" t="s">
        <v>7150</v>
      </c>
      <c r="C1771" s="123" t="s">
        <v>2768</v>
      </c>
      <c r="D1771" s="123" t="s">
        <v>185</v>
      </c>
      <c r="E1771" s="123" t="s">
        <v>2524</v>
      </c>
      <c r="F1771" s="123" t="s">
        <v>2798</v>
      </c>
      <c r="G1771" s="123" t="s">
        <v>2524</v>
      </c>
      <c r="H1771" s="123" t="s">
        <v>2524</v>
      </c>
      <c r="I1771" s="123" t="s">
        <v>2524</v>
      </c>
      <c r="J1771" s="123" t="s">
        <v>1975</v>
      </c>
      <c r="K1771" s="123" t="s">
        <v>1478</v>
      </c>
      <c r="L1771" s="123" t="s">
        <v>2524</v>
      </c>
      <c r="M1771" s="124">
        <v>3225793</v>
      </c>
      <c r="N1771" s="123"/>
      <c r="O1771" s="123"/>
    </row>
    <row r="1772" spans="1:15" ht="16" x14ac:dyDescent="0.45">
      <c r="A1772" s="123" t="s">
        <v>312</v>
      </c>
      <c r="B1772" s="123" t="s">
        <v>7151</v>
      </c>
      <c r="C1772" s="123" t="s">
        <v>1567</v>
      </c>
      <c r="D1772" s="123" t="s">
        <v>185</v>
      </c>
      <c r="E1772" s="123" t="s">
        <v>2524</v>
      </c>
      <c r="F1772" s="123" t="s">
        <v>2798</v>
      </c>
      <c r="G1772" s="123" t="s">
        <v>2524</v>
      </c>
      <c r="H1772" s="123" t="s">
        <v>2524</v>
      </c>
      <c r="I1772" s="123" t="s">
        <v>2524</v>
      </c>
      <c r="J1772" s="123" t="s">
        <v>1976</v>
      </c>
      <c r="K1772" s="123" t="s">
        <v>312</v>
      </c>
      <c r="L1772" s="123" t="s">
        <v>2524</v>
      </c>
      <c r="M1772" s="124">
        <v>3100120</v>
      </c>
      <c r="N1772" s="123"/>
      <c r="O1772" s="123"/>
    </row>
    <row r="1773" spans="1:15" ht="16" x14ac:dyDescent="0.45">
      <c r="A1773" s="123" t="s">
        <v>2533</v>
      </c>
      <c r="B1773" s="123" t="s">
        <v>7152</v>
      </c>
      <c r="C1773" s="123" t="s">
        <v>1568</v>
      </c>
      <c r="D1773" s="123" t="s">
        <v>185</v>
      </c>
      <c r="E1773" s="123" t="s">
        <v>2524</v>
      </c>
      <c r="F1773" s="123" t="s">
        <v>2798</v>
      </c>
      <c r="G1773" s="123" t="s">
        <v>2524</v>
      </c>
      <c r="H1773" s="123" t="s">
        <v>2524</v>
      </c>
      <c r="I1773" s="123" t="s">
        <v>2524</v>
      </c>
      <c r="J1773" s="123" t="s">
        <v>1977</v>
      </c>
      <c r="K1773" s="123" t="s">
        <v>2533</v>
      </c>
      <c r="L1773" s="123" t="s">
        <v>2524</v>
      </c>
      <c r="M1773" s="124">
        <v>3225798</v>
      </c>
      <c r="N1773" s="123"/>
      <c r="O1773" s="123"/>
    </row>
    <row r="1774" spans="1:15" ht="16" x14ac:dyDescent="0.45">
      <c r="A1774" s="123" t="s">
        <v>5105</v>
      </c>
      <c r="B1774" s="123" t="s">
        <v>5105</v>
      </c>
      <c r="C1774" s="123" t="s">
        <v>7153</v>
      </c>
      <c r="D1774" s="123" t="s">
        <v>1357</v>
      </c>
      <c r="E1774" s="123" t="s">
        <v>2524</v>
      </c>
      <c r="F1774" s="123" t="s">
        <v>366</v>
      </c>
      <c r="G1774" s="123" t="s">
        <v>2524</v>
      </c>
      <c r="H1774" s="123" t="s">
        <v>2524</v>
      </c>
      <c r="I1774" s="123" t="s">
        <v>2524</v>
      </c>
      <c r="J1774" s="123" t="s">
        <v>2524</v>
      </c>
      <c r="K1774" s="123" t="s">
        <v>5105</v>
      </c>
      <c r="L1774" s="123" t="s">
        <v>2524</v>
      </c>
      <c r="M1774" s="124">
        <v>2669767</v>
      </c>
      <c r="N1774" s="123"/>
      <c r="O1774" s="123"/>
    </row>
    <row r="1775" spans="1:15" ht="16" x14ac:dyDescent="0.45">
      <c r="A1775" s="123" t="s">
        <v>8085</v>
      </c>
      <c r="B1775" s="123" t="s">
        <v>8085</v>
      </c>
      <c r="C1775" s="123" t="s">
        <v>8018</v>
      </c>
      <c r="D1775" s="123" t="s">
        <v>1246</v>
      </c>
      <c r="E1775" s="123"/>
      <c r="F1775" s="123" t="s">
        <v>2798</v>
      </c>
      <c r="G1775" s="123" t="s">
        <v>2524</v>
      </c>
      <c r="H1775" s="123" t="s">
        <v>2524</v>
      </c>
      <c r="I1775" s="123" t="s">
        <v>2524</v>
      </c>
      <c r="J1775" s="123" t="s">
        <v>8043</v>
      </c>
      <c r="K1775" s="123" t="s">
        <v>8085</v>
      </c>
      <c r="L1775" s="123" t="s">
        <v>2524</v>
      </c>
      <c r="M1775" s="124">
        <v>7342761</v>
      </c>
      <c r="N1775" s="123"/>
      <c r="O1775" s="123"/>
    </row>
    <row r="1776" spans="1:15" ht="16" x14ac:dyDescent="0.45">
      <c r="A1776" s="123" t="s">
        <v>8082</v>
      </c>
      <c r="B1776" s="123" t="s">
        <v>8082</v>
      </c>
      <c r="C1776" s="123" t="s">
        <v>8020</v>
      </c>
      <c r="D1776" s="123" t="s">
        <v>1246</v>
      </c>
      <c r="E1776" s="123"/>
      <c r="F1776" s="123" t="s">
        <v>2798</v>
      </c>
      <c r="G1776" s="123" t="s">
        <v>2524</v>
      </c>
      <c r="H1776" s="123" t="s">
        <v>2524</v>
      </c>
      <c r="I1776" s="123" t="s">
        <v>2524</v>
      </c>
      <c r="J1776" s="123" t="s">
        <v>8045</v>
      </c>
      <c r="K1776" s="123" t="s">
        <v>8082</v>
      </c>
      <c r="L1776" s="123" t="s">
        <v>2524</v>
      </c>
      <c r="M1776" s="124">
        <v>7342767</v>
      </c>
      <c r="N1776" s="123"/>
      <c r="O1776" s="123"/>
    </row>
    <row r="1777" spans="1:15" ht="16" x14ac:dyDescent="0.45">
      <c r="A1777" s="123" t="s">
        <v>8083</v>
      </c>
      <c r="B1777" s="123" t="s">
        <v>8083</v>
      </c>
      <c r="C1777" s="123" t="s">
        <v>8022</v>
      </c>
      <c r="D1777" s="123" t="s">
        <v>1246</v>
      </c>
      <c r="E1777" s="123"/>
      <c r="F1777" s="123" t="s">
        <v>2798</v>
      </c>
      <c r="G1777" s="123" t="s">
        <v>2524</v>
      </c>
      <c r="H1777" s="123" t="s">
        <v>2524</v>
      </c>
      <c r="I1777" s="123" t="s">
        <v>2524</v>
      </c>
      <c r="J1777" s="123" t="s">
        <v>8047</v>
      </c>
      <c r="K1777" s="123" t="s">
        <v>8083</v>
      </c>
      <c r="L1777" s="123" t="s">
        <v>2524</v>
      </c>
      <c r="M1777" s="124">
        <v>7342802</v>
      </c>
      <c r="N1777" s="123"/>
      <c r="O1777" s="123"/>
    </row>
    <row r="1778" spans="1:15" ht="16" x14ac:dyDescent="0.45">
      <c r="A1778" s="123" t="s">
        <v>8084</v>
      </c>
      <c r="B1778" s="123" t="s">
        <v>8084</v>
      </c>
      <c r="C1778" s="123" t="s">
        <v>8024</v>
      </c>
      <c r="D1778" s="123" t="s">
        <v>1246</v>
      </c>
      <c r="E1778" s="123"/>
      <c r="F1778" s="123" t="s">
        <v>2798</v>
      </c>
      <c r="G1778" s="123" t="s">
        <v>2524</v>
      </c>
      <c r="H1778" s="123" t="s">
        <v>2524</v>
      </c>
      <c r="I1778" s="123" t="s">
        <v>2524</v>
      </c>
      <c r="J1778" s="123" t="s">
        <v>8049</v>
      </c>
      <c r="K1778" s="123" t="s">
        <v>8084</v>
      </c>
      <c r="L1778" s="123" t="s">
        <v>2524</v>
      </c>
      <c r="M1778" s="124">
        <v>7342810</v>
      </c>
      <c r="N1778" s="123"/>
      <c r="O1778" s="123"/>
    </row>
    <row r="1779" spans="1:15" ht="16" x14ac:dyDescent="0.45">
      <c r="A1779" s="123" t="s">
        <v>8013</v>
      </c>
      <c r="B1779" s="123" t="s">
        <v>8013</v>
      </c>
      <c r="C1779" s="123" t="s">
        <v>8026</v>
      </c>
      <c r="D1779" s="123" t="s">
        <v>1246</v>
      </c>
      <c r="E1779" s="123"/>
      <c r="F1779" s="123" t="s">
        <v>2798</v>
      </c>
      <c r="G1779" s="123" t="s">
        <v>2524</v>
      </c>
      <c r="H1779" s="123" t="s">
        <v>2524</v>
      </c>
      <c r="I1779" s="123" t="s">
        <v>2524</v>
      </c>
      <c r="J1779" s="123" t="s">
        <v>8051</v>
      </c>
      <c r="K1779" s="123" t="s">
        <v>8013</v>
      </c>
      <c r="L1779" s="123" t="s">
        <v>2524</v>
      </c>
      <c r="M1779" s="124">
        <v>7342819</v>
      </c>
      <c r="N1779" s="123"/>
      <c r="O1779" s="123"/>
    </row>
    <row r="1780" spans="1:15" ht="16" x14ac:dyDescent="0.45">
      <c r="A1780" s="123" t="s">
        <v>8015</v>
      </c>
      <c r="B1780" s="123" t="s">
        <v>8015</v>
      </c>
      <c r="C1780" s="123" t="s">
        <v>8028</v>
      </c>
      <c r="D1780" s="123" t="s">
        <v>1246</v>
      </c>
      <c r="E1780" s="123"/>
      <c r="F1780" s="123" t="s">
        <v>2798</v>
      </c>
      <c r="G1780" s="123" t="s">
        <v>2524</v>
      </c>
      <c r="H1780" s="123" t="s">
        <v>2524</v>
      </c>
      <c r="I1780" s="123" t="s">
        <v>2524</v>
      </c>
      <c r="J1780" s="123" t="s">
        <v>8053</v>
      </c>
      <c r="K1780" s="123" t="s">
        <v>8015</v>
      </c>
      <c r="L1780" s="123" t="s">
        <v>2524</v>
      </c>
      <c r="M1780" s="124">
        <v>7342824</v>
      </c>
      <c r="N1780" s="123"/>
      <c r="O1780" s="123"/>
    </row>
    <row r="1781" spans="1:15" ht="16" x14ac:dyDescent="0.45">
      <c r="A1781" s="123" t="s">
        <v>8086</v>
      </c>
      <c r="B1781" s="123" t="s">
        <v>8394</v>
      </c>
      <c r="C1781" s="123" t="s">
        <v>8030</v>
      </c>
      <c r="D1781" s="123" t="s">
        <v>1246</v>
      </c>
      <c r="E1781" s="123"/>
      <c r="F1781" s="123" t="s">
        <v>2798</v>
      </c>
      <c r="G1781" s="123" t="s">
        <v>2524</v>
      </c>
      <c r="H1781" s="123" t="s">
        <v>2524</v>
      </c>
      <c r="I1781" s="123" t="s">
        <v>2524</v>
      </c>
      <c r="J1781" s="123" t="s">
        <v>8056</v>
      </c>
      <c r="K1781" s="123" t="s">
        <v>8086</v>
      </c>
      <c r="L1781" s="123" t="s">
        <v>2524</v>
      </c>
      <c r="M1781" s="124">
        <v>7345133</v>
      </c>
      <c r="N1781" s="123"/>
      <c r="O1781" s="123"/>
    </row>
    <row r="1782" spans="1:15" ht="16" x14ac:dyDescent="0.45">
      <c r="A1782" s="123" t="s">
        <v>8077</v>
      </c>
      <c r="B1782" s="123" t="s">
        <v>8395</v>
      </c>
      <c r="C1782" s="123" t="s">
        <v>8032</v>
      </c>
      <c r="D1782" s="123" t="s">
        <v>1246</v>
      </c>
      <c r="E1782" s="123"/>
      <c r="F1782" s="123" t="s">
        <v>2798</v>
      </c>
      <c r="G1782" s="123" t="s">
        <v>2524</v>
      </c>
      <c r="H1782" s="123" t="s">
        <v>2524</v>
      </c>
      <c r="I1782" s="123" t="s">
        <v>2524</v>
      </c>
      <c r="J1782" s="123" t="s">
        <v>8058</v>
      </c>
      <c r="K1782" s="123" t="s">
        <v>8077</v>
      </c>
      <c r="L1782" s="123" t="s">
        <v>2524</v>
      </c>
      <c r="M1782" s="124">
        <v>7345140</v>
      </c>
      <c r="N1782" s="123"/>
      <c r="O1782" s="123"/>
    </row>
    <row r="1783" spans="1:15" ht="16" x14ac:dyDescent="0.45">
      <c r="A1783" s="123" t="s">
        <v>8078</v>
      </c>
      <c r="B1783" s="123" t="s">
        <v>8396</v>
      </c>
      <c r="C1783" s="123" t="s">
        <v>8034</v>
      </c>
      <c r="D1783" s="123" t="s">
        <v>1246</v>
      </c>
      <c r="E1783" s="123"/>
      <c r="F1783" s="123" t="s">
        <v>2798</v>
      </c>
      <c r="G1783" s="123" t="s">
        <v>2524</v>
      </c>
      <c r="H1783" s="123" t="s">
        <v>2524</v>
      </c>
      <c r="I1783" s="123" t="s">
        <v>2524</v>
      </c>
      <c r="J1783" s="123" t="s">
        <v>8060</v>
      </c>
      <c r="K1783" s="123" t="s">
        <v>8078</v>
      </c>
      <c r="L1783" s="123" t="s">
        <v>2524</v>
      </c>
      <c r="M1783" s="124">
        <v>7345146</v>
      </c>
      <c r="N1783" s="123"/>
      <c r="O1783" s="123"/>
    </row>
    <row r="1784" spans="1:15" ht="16" x14ac:dyDescent="0.45">
      <c r="A1784" s="123" t="s">
        <v>8079</v>
      </c>
      <c r="B1784" s="123" t="s">
        <v>8397</v>
      </c>
      <c r="C1784" s="123" t="s">
        <v>8036</v>
      </c>
      <c r="D1784" s="123" t="s">
        <v>1246</v>
      </c>
      <c r="E1784" s="123"/>
      <c r="F1784" s="123" t="s">
        <v>2798</v>
      </c>
      <c r="G1784" s="123" t="s">
        <v>2524</v>
      </c>
      <c r="H1784" s="123" t="s">
        <v>2524</v>
      </c>
      <c r="I1784" s="123" t="s">
        <v>2524</v>
      </c>
      <c r="J1784" s="123" t="s">
        <v>8062</v>
      </c>
      <c r="K1784" s="123" t="s">
        <v>8079</v>
      </c>
      <c r="L1784" s="123" t="s">
        <v>2524</v>
      </c>
      <c r="M1784" s="124">
        <v>7345151</v>
      </c>
      <c r="N1784" s="123"/>
      <c r="O1784" s="123"/>
    </row>
    <row r="1785" spans="1:15" ht="16" x14ac:dyDescent="0.45">
      <c r="A1785" s="123" t="s">
        <v>8080</v>
      </c>
      <c r="B1785" s="123" t="s">
        <v>8398</v>
      </c>
      <c r="C1785" s="123" t="s">
        <v>8038</v>
      </c>
      <c r="D1785" s="123" t="s">
        <v>1246</v>
      </c>
      <c r="E1785" s="123"/>
      <c r="F1785" s="123" t="s">
        <v>2798</v>
      </c>
      <c r="G1785" s="123" t="s">
        <v>2524</v>
      </c>
      <c r="H1785" s="123" t="s">
        <v>2524</v>
      </c>
      <c r="I1785" s="123" t="s">
        <v>2524</v>
      </c>
      <c r="J1785" s="123" t="s">
        <v>8064</v>
      </c>
      <c r="K1785" s="123" t="s">
        <v>8080</v>
      </c>
      <c r="L1785" s="123" t="s">
        <v>2524</v>
      </c>
      <c r="M1785" s="124">
        <v>7345159</v>
      </c>
      <c r="N1785" s="123"/>
      <c r="O1785" s="123"/>
    </row>
    <row r="1786" spans="1:15" ht="16" x14ac:dyDescent="0.45">
      <c r="A1786" s="123" t="s">
        <v>8081</v>
      </c>
      <c r="B1786" s="123" t="s">
        <v>8399</v>
      </c>
      <c r="C1786" s="123" t="s">
        <v>8040</v>
      </c>
      <c r="D1786" s="123" t="s">
        <v>1246</v>
      </c>
      <c r="E1786" s="123"/>
      <c r="F1786" s="123" t="s">
        <v>2798</v>
      </c>
      <c r="G1786" s="123" t="s">
        <v>2524</v>
      </c>
      <c r="H1786" s="123" t="s">
        <v>2524</v>
      </c>
      <c r="I1786" s="123" t="s">
        <v>2524</v>
      </c>
      <c r="J1786" s="123" t="s">
        <v>8066</v>
      </c>
      <c r="K1786" s="123" t="s">
        <v>8081</v>
      </c>
      <c r="L1786" s="123" t="s">
        <v>2524</v>
      </c>
      <c r="M1786" s="124">
        <v>7345164</v>
      </c>
      <c r="N1786" s="123"/>
      <c r="O1786" s="123"/>
    </row>
    <row r="1787" spans="1:15" ht="16" x14ac:dyDescent="0.45">
      <c r="A1787" s="123" t="s">
        <v>5106</v>
      </c>
      <c r="B1787" s="123" t="s">
        <v>5106</v>
      </c>
      <c r="C1787" s="123" t="s">
        <v>7154</v>
      </c>
      <c r="D1787" s="123" t="s">
        <v>1357</v>
      </c>
      <c r="E1787" s="123" t="s">
        <v>2524</v>
      </c>
      <c r="F1787" s="123" t="s">
        <v>366</v>
      </c>
      <c r="G1787" s="123" t="s">
        <v>2524</v>
      </c>
      <c r="H1787" s="123" t="s">
        <v>2524</v>
      </c>
      <c r="I1787" s="123" t="s">
        <v>2524</v>
      </c>
      <c r="J1787" s="123" t="s">
        <v>2524</v>
      </c>
      <c r="K1787" s="123" t="s">
        <v>5106</v>
      </c>
      <c r="L1787" s="123" t="s">
        <v>2524</v>
      </c>
      <c r="M1787" s="124">
        <v>3432920</v>
      </c>
      <c r="N1787" s="123"/>
      <c r="O1787" s="123"/>
    </row>
    <row r="1788" spans="1:15" ht="16" x14ac:dyDescent="0.45">
      <c r="A1788" s="123" t="s">
        <v>3415</v>
      </c>
      <c r="B1788" s="123" t="s">
        <v>3415</v>
      </c>
      <c r="C1788" s="123" t="s">
        <v>3416</v>
      </c>
      <c r="D1788" s="123" t="s">
        <v>185</v>
      </c>
      <c r="E1788" s="123" t="s">
        <v>2524</v>
      </c>
      <c r="F1788" s="123" t="s">
        <v>2798</v>
      </c>
      <c r="G1788" s="123" t="s">
        <v>2524</v>
      </c>
      <c r="H1788" s="123" t="s">
        <v>2524</v>
      </c>
      <c r="I1788" s="123" t="s">
        <v>2524</v>
      </c>
      <c r="J1788" s="123" t="s">
        <v>3417</v>
      </c>
      <c r="K1788" s="123" t="s">
        <v>3415</v>
      </c>
      <c r="L1788" s="123" t="s">
        <v>2524</v>
      </c>
      <c r="M1788" s="124">
        <v>88821</v>
      </c>
      <c r="N1788" s="123"/>
      <c r="O1788" s="123"/>
    </row>
    <row r="1789" spans="1:15" ht="16" x14ac:dyDescent="0.45">
      <c r="A1789" s="123" t="s">
        <v>3418</v>
      </c>
      <c r="B1789" s="123" t="s">
        <v>3418</v>
      </c>
      <c r="C1789" s="123" t="s">
        <v>3419</v>
      </c>
      <c r="D1789" s="123" t="s">
        <v>185</v>
      </c>
      <c r="E1789" s="123" t="s">
        <v>2524</v>
      </c>
      <c r="F1789" s="123" t="s">
        <v>2798</v>
      </c>
      <c r="G1789" s="123" t="s">
        <v>2524</v>
      </c>
      <c r="H1789" s="123" t="s">
        <v>2524</v>
      </c>
      <c r="I1789" s="123" t="s">
        <v>2524</v>
      </c>
      <c r="J1789" s="123" t="s">
        <v>3420</v>
      </c>
      <c r="K1789" s="123" t="s">
        <v>3418</v>
      </c>
      <c r="L1789" s="123" t="s">
        <v>2524</v>
      </c>
      <c r="M1789" s="124">
        <v>88806</v>
      </c>
      <c r="N1789" s="123"/>
      <c r="O1789" s="123"/>
    </row>
    <row r="1790" spans="1:15" ht="16" x14ac:dyDescent="0.45">
      <c r="A1790" s="123" t="s">
        <v>2208</v>
      </c>
      <c r="B1790" s="123" t="s">
        <v>3421</v>
      </c>
      <c r="C1790" s="123" t="s">
        <v>3421</v>
      </c>
      <c r="D1790" s="123" t="s">
        <v>185</v>
      </c>
      <c r="E1790" s="123" t="s">
        <v>2524</v>
      </c>
      <c r="F1790" s="123" t="s">
        <v>2798</v>
      </c>
      <c r="G1790" s="123" t="s">
        <v>2524</v>
      </c>
      <c r="H1790" s="123" t="s">
        <v>8852</v>
      </c>
      <c r="I1790" s="123" t="s">
        <v>2524</v>
      </c>
      <c r="J1790" s="123" t="s">
        <v>3422</v>
      </c>
      <c r="K1790" s="123" t="s">
        <v>2208</v>
      </c>
      <c r="L1790" s="123" t="s">
        <v>2524</v>
      </c>
      <c r="M1790" s="124">
        <v>90902</v>
      </c>
      <c r="N1790" s="123"/>
      <c r="O1790" s="123"/>
    </row>
    <row r="1791" spans="1:15" ht="16" x14ac:dyDescent="0.45">
      <c r="A1791" s="123" t="s">
        <v>7155</v>
      </c>
      <c r="B1791" s="123" t="s">
        <v>7155</v>
      </c>
      <c r="C1791" s="123" t="s">
        <v>7156</v>
      </c>
      <c r="D1791" s="123" t="s">
        <v>1357</v>
      </c>
      <c r="E1791" s="123" t="s">
        <v>2524</v>
      </c>
      <c r="F1791" s="123" t="s">
        <v>366</v>
      </c>
      <c r="G1791" s="123" t="s">
        <v>2524</v>
      </c>
      <c r="H1791" s="123" t="s">
        <v>2524</v>
      </c>
      <c r="I1791" s="123" t="s">
        <v>2524</v>
      </c>
      <c r="J1791" s="123" t="s">
        <v>2524</v>
      </c>
      <c r="K1791" s="123" t="s">
        <v>7155</v>
      </c>
      <c r="L1791" s="123" t="s">
        <v>2524</v>
      </c>
      <c r="M1791" s="124">
        <v>4705521</v>
      </c>
      <c r="N1791" s="123"/>
      <c r="O1791" s="123"/>
    </row>
    <row r="1792" spans="1:15" ht="16" x14ac:dyDescent="0.45">
      <c r="A1792" s="123" t="s">
        <v>2214</v>
      </c>
      <c r="B1792" s="123" t="s">
        <v>2214</v>
      </c>
      <c r="C1792" s="123" t="s">
        <v>8898</v>
      </c>
      <c r="D1792" s="123" t="s">
        <v>185</v>
      </c>
      <c r="E1792" s="123" t="s">
        <v>2524</v>
      </c>
      <c r="F1792" s="123" t="s">
        <v>2798</v>
      </c>
      <c r="G1792" s="123" t="s">
        <v>2524</v>
      </c>
      <c r="H1792" s="123" t="s">
        <v>2524</v>
      </c>
      <c r="I1792" s="123" t="s">
        <v>2524</v>
      </c>
      <c r="J1792" s="123" t="s">
        <v>2524</v>
      </c>
      <c r="K1792" s="123" t="s">
        <v>2214</v>
      </c>
      <c r="L1792" s="123" t="s">
        <v>2524</v>
      </c>
      <c r="M1792" s="124">
        <v>2174562</v>
      </c>
      <c r="N1792" s="123"/>
      <c r="O1792" s="123"/>
    </row>
    <row r="1793" spans="1:15" ht="16" x14ac:dyDescent="0.45">
      <c r="A1793" s="123" t="s">
        <v>8663</v>
      </c>
      <c r="B1793" s="123" t="s">
        <v>8663</v>
      </c>
      <c r="C1793" s="123" t="s">
        <v>8784</v>
      </c>
      <c r="D1793" s="123" t="s">
        <v>1357</v>
      </c>
      <c r="E1793" s="123" t="s">
        <v>2524</v>
      </c>
      <c r="F1793" s="123" t="s">
        <v>366</v>
      </c>
      <c r="G1793" s="123" t="s">
        <v>2524</v>
      </c>
      <c r="H1793" s="123" t="s">
        <v>2524</v>
      </c>
      <c r="I1793" s="123" t="s">
        <v>2524</v>
      </c>
      <c r="J1793" s="123" t="s">
        <v>2524</v>
      </c>
      <c r="K1793" s="123" t="s">
        <v>8663</v>
      </c>
      <c r="L1793" s="123" t="s">
        <v>2524</v>
      </c>
      <c r="M1793" s="124">
        <v>7975650</v>
      </c>
      <c r="N1793" s="123"/>
      <c r="O1793" s="123"/>
    </row>
    <row r="1794" spans="1:15" ht="16" x14ac:dyDescent="0.45">
      <c r="A1794" s="123" t="s">
        <v>8664</v>
      </c>
      <c r="B1794" s="123" t="s">
        <v>8664</v>
      </c>
      <c r="C1794" s="123" t="s">
        <v>8785</v>
      </c>
      <c r="D1794" s="123" t="s">
        <v>1357</v>
      </c>
      <c r="E1794" s="123" t="s">
        <v>2524</v>
      </c>
      <c r="F1794" s="123" t="s">
        <v>366</v>
      </c>
      <c r="G1794" s="123" t="s">
        <v>2524</v>
      </c>
      <c r="H1794" s="123" t="s">
        <v>2524</v>
      </c>
      <c r="I1794" s="123" t="s">
        <v>2524</v>
      </c>
      <c r="J1794" s="123" t="s">
        <v>2524</v>
      </c>
      <c r="K1794" s="123" t="s">
        <v>8664</v>
      </c>
      <c r="L1794" s="123" t="s">
        <v>2524</v>
      </c>
      <c r="M1794" s="124">
        <v>7975655</v>
      </c>
      <c r="N1794" s="123"/>
      <c r="O1794" s="123"/>
    </row>
    <row r="1795" spans="1:15" ht="16" x14ac:dyDescent="0.45">
      <c r="A1795" s="123" t="s">
        <v>5108</v>
      </c>
      <c r="B1795" s="123" t="s">
        <v>5108</v>
      </c>
      <c r="C1795" s="123" t="s">
        <v>7157</v>
      </c>
      <c r="D1795" s="123" t="s">
        <v>1357</v>
      </c>
      <c r="E1795" s="123" t="s">
        <v>2524</v>
      </c>
      <c r="F1795" s="123" t="s">
        <v>366</v>
      </c>
      <c r="G1795" s="123" t="s">
        <v>2524</v>
      </c>
      <c r="H1795" s="123" t="s">
        <v>2524</v>
      </c>
      <c r="I1795" s="123" t="s">
        <v>2524</v>
      </c>
      <c r="J1795" s="123" t="s">
        <v>2524</v>
      </c>
      <c r="K1795" s="123" t="s">
        <v>5108</v>
      </c>
      <c r="L1795" s="123" t="s">
        <v>2524</v>
      </c>
      <c r="M1795" s="124">
        <v>3004054</v>
      </c>
      <c r="N1795" s="123"/>
      <c r="O1795" s="123"/>
    </row>
    <row r="1796" spans="1:15" ht="16" x14ac:dyDescent="0.45">
      <c r="A1796" s="123" t="s">
        <v>5109</v>
      </c>
      <c r="B1796" s="123" t="s">
        <v>5109</v>
      </c>
      <c r="C1796" s="123" t="s">
        <v>7158</v>
      </c>
      <c r="D1796" s="123" t="s">
        <v>1357</v>
      </c>
      <c r="E1796" s="123" t="s">
        <v>2524</v>
      </c>
      <c r="F1796" s="123" t="s">
        <v>366</v>
      </c>
      <c r="G1796" s="123" t="s">
        <v>2524</v>
      </c>
      <c r="H1796" s="123" t="s">
        <v>2524</v>
      </c>
      <c r="I1796" s="123" t="s">
        <v>2524</v>
      </c>
      <c r="J1796" s="123" t="s">
        <v>2524</v>
      </c>
      <c r="K1796" s="123" t="s">
        <v>5109</v>
      </c>
      <c r="L1796" s="123" t="s">
        <v>2524</v>
      </c>
      <c r="M1796" s="124">
        <v>3206289</v>
      </c>
      <c r="N1796" s="123"/>
      <c r="O1796" s="123"/>
    </row>
    <row r="1797" spans="1:15" ht="16" x14ac:dyDescent="0.45">
      <c r="A1797" s="123" t="s">
        <v>5110</v>
      </c>
      <c r="B1797" s="123" t="s">
        <v>5110</v>
      </c>
      <c r="C1797" s="123" t="s">
        <v>7159</v>
      </c>
      <c r="D1797" s="123" t="s">
        <v>1357</v>
      </c>
      <c r="E1797" s="123" t="s">
        <v>2524</v>
      </c>
      <c r="F1797" s="123" t="s">
        <v>366</v>
      </c>
      <c r="G1797" s="123" t="s">
        <v>2524</v>
      </c>
      <c r="H1797" s="123" t="s">
        <v>2524</v>
      </c>
      <c r="I1797" s="123" t="s">
        <v>2524</v>
      </c>
      <c r="J1797" s="123" t="s">
        <v>2524</v>
      </c>
      <c r="K1797" s="123" t="s">
        <v>5110</v>
      </c>
      <c r="L1797" s="123" t="s">
        <v>2524</v>
      </c>
      <c r="M1797" s="124">
        <v>3206311</v>
      </c>
      <c r="N1797" s="123"/>
      <c r="O1797" s="123"/>
    </row>
    <row r="1798" spans="1:15" ht="16" x14ac:dyDescent="0.45">
      <c r="A1798" s="123" t="s">
        <v>5111</v>
      </c>
      <c r="B1798" s="123" t="s">
        <v>5111</v>
      </c>
      <c r="C1798" s="123" t="s">
        <v>7160</v>
      </c>
      <c r="D1798" s="123" t="s">
        <v>1357</v>
      </c>
      <c r="E1798" s="123" t="s">
        <v>2524</v>
      </c>
      <c r="F1798" s="123" t="s">
        <v>366</v>
      </c>
      <c r="G1798" s="123" t="s">
        <v>2524</v>
      </c>
      <c r="H1798" s="123" t="s">
        <v>2524</v>
      </c>
      <c r="I1798" s="123" t="s">
        <v>2524</v>
      </c>
      <c r="J1798" s="123" t="s">
        <v>2524</v>
      </c>
      <c r="K1798" s="123" t="s">
        <v>5111</v>
      </c>
      <c r="L1798" s="123" t="s">
        <v>2524</v>
      </c>
      <c r="M1798" s="124">
        <v>3206355</v>
      </c>
      <c r="N1798" s="123"/>
      <c r="O1798" s="123"/>
    </row>
    <row r="1799" spans="1:15" ht="16" x14ac:dyDescent="0.45">
      <c r="A1799" s="123" t="s">
        <v>5112</v>
      </c>
      <c r="B1799" s="123" t="s">
        <v>5112</v>
      </c>
      <c r="C1799" s="123" t="s">
        <v>7161</v>
      </c>
      <c r="D1799" s="123" t="s">
        <v>1357</v>
      </c>
      <c r="E1799" s="123" t="s">
        <v>2524</v>
      </c>
      <c r="F1799" s="123" t="s">
        <v>366</v>
      </c>
      <c r="G1799" s="123" t="s">
        <v>2524</v>
      </c>
      <c r="H1799" s="123" t="s">
        <v>2524</v>
      </c>
      <c r="I1799" s="123" t="s">
        <v>2524</v>
      </c>
      <c r="J1799" s="123" t="s">
        <v>2524</v>
      </c>
      <c r="K1799" s="123" t="s">
        <v>5112</v>
      </c>
      <c r="L1799" s="123" t="s">
        <v>2524</v>
      </c>
      <c r="M1799" s="124">
        <v>3206332</v>
      </c>
      <c r="N1799" s="123"/>
      <c r="O1799" s="123"/>
    </row>
    <row r="1800" spans="1:15" ht="16" x14ac:dyDescent="0.45">
      <c r="A1800" s="123" t="s">
        <v>1622</v>
      </c>
      <c r="B1800" s="123" t="s">
        <v>1628</v>
      </c>
      <c r="C1800" s="123" t="s">
        <v>1628</v>
      </c>
      <c r="D1800" s="123" t="s">
        <v>185</v>
      </c>
      <c r="E1800" s="123" t="s">
        <v>2524</v>
      </c>
      <c r="F1800" s="123" t="s">
        <v>366</v>
      </c>
      <c r="G1800" s="123" t="s">
        <v>2524</v>
      </c>
      <c r="H1800" s="123" t="s">
        <v>2524</v>
      </c>
      <c r="I1800" s="123" t="s">
        <v>2524</v>
      </c>
      <c r="J1800" s="123" t="s">
        <v>2052</v>
      </c>
      <c r="K1800" s="123" t="s">
        <v>1622</v>
      </c>
      <c r="L1800" s="123" t="s">
        <v>2524</v>
      </c>
      <c r="M1800" s="124">
        <v>3244503</v>
      </c>
      <c r="N1800" s="123"/>
      <c r="O1800" s="123"/>
    </row>
    <row r="1801" spans="1:15" ht="16" x14ac:dyDescent="0.45">
      <c r="A1801" s="123" t="s">
        <v>1624</v>
      </c>
      <c r="B1801" s="123" t="s">
        <v>1627</v>
      </c>
      <c r="C1801" s="123" t="s">
        <v>1627</v>
      </c>
      <c r="D1801" s="123" t="s">
        <v>185</v>
      </c>
      <c r="E1801" s="123" t="s">
        <v>2524</v>
      </c>
      <c r="F1801" s="123" t="s">
        <v>2798</v>
      </c>
      <c r="G1801" s="123" t="s">
        <v>2524</v>
      </c>
      <c r="H1801" s="123" t="s">
        <v>2524</v>
      </c>
      <c r="I1801" s="123" t="s">
        <v>2524</v>
      </c>
      <c r="J1801" s="123" t="s">
        <v>2054</v>
      </c>
      <c r="K1801" s="123" t="s">
        <v>1624</v>
      </c>
      <c r="L1801" s="123" t="s">
        <v>2524</v>
      </c>
      <c r="M1801" s="124">
        <v>3244484</v>
      </c>
      <c r="N1801" s="123"/>
      <c r="O1801" s="123"/>
    </row>
    <row r="1802" spans="1:15" ht="16" x14ac:dyDescent="0.45">
      <c r="A1802" s="123" t="s">
        <v>1623</v>
      </c>
      <c r="B1802" s="123" t="s">
        <v>1629</v>
      </c>
      <c r="C1802" s="123" t="s">
        <v>1629</v>
      </c>
      <c r="D1802" s="123" t="s">
        <v>185</v>
      </c>
      <c r="E1802" s="123" t="s">
        <v>2524</v>
      </c>
      <c r="F1802" s="123" t="s">
        <v>366</v>
      </c>
      <c r="G1802" s="123" t="s">
        <v>2524</v>
      </c>
      <c r="H1802" s="174" t="s">
        <v>8852</v>
      </c>
      <c r="I1802" s="123" t="s">
        <v>2524</v>
      </c>
      <c r="J1802" s="123" t="s">
        <v>2053</v>
      </c>
      <c r="K1802" s="123" t="s">
        <v>1623</v>
      </c>
      <c r="L1802" s="123" t="s">
        <v>2524</v>
      </c>
      <c r="M1802" s="124">
        <v>3244509</v>
      </c>
      <c r="N1802" s="123"/>
      <c r="O1802" s="123"/>
    </row>
    <row r="1803" spans="1:15" ht="16" x14ac:dyDescent="0.45">
      <c r="A1803" s="123" t="s">
        <v>1291</v>
      </c>
      <c r="B1803" s="123" t="s">
        <v>7162</v>
      </c>
      <c r="C1803" s="123" t="s">
        <v>7163</v>
      </c>
      <c r="D1803" s="123" t="s">
        <v>1357</v>
      </c>
      <c r="E1803" s="123" t="s">
        <v>2524</v>
      </c>
      <c r="F1803" s="123" t="s">
        <v>366</v>
      </c>
      <c r="G1803" s="123" t="s">
        <v>2524</v>
      </c>
      <c r="H1803" s="123" t="s">
        <v>2524</v>
      </c>
      <c r="I1803" s="123" t="s">
        <v>2524</v>
      </c>
      <c r="J1803" s="123" t="s">
        <v>2027</v>
      </c>
      <c r="K1803" s="123" t="s">
        <v>1291</v>
      </c>
      <c r="L1803" s="123" t="s">
        <v>2524</v>
      </c>
      <c r="M1803" s="124">
        <v>3101408</v>
      </c>
      <c r="N1803" s="123"/>
      <c r="O1803" s="123"/>
    </row>
    <row r="1804" spans="1:15" ht="16" x14ac:dyDescent="0.45">
      <c r="A1804" s="123" t="s">
        <v>1295</v>
      </c>
      <c r="B1804" s="123" t="s">
        <v>7164</v>
      </c>
      <c r="C1804" s="123" t="s">
        <v>7165</v>
      </c>
      <c r="D1804" s="123" t="s">
        <v>1357</v>
      </c>
      <c r="E1804" s="123" t="s">
        <v>2524</v>
      </c>
      <c r="F1804" s="123" t="s">
        <v>366</v>
      </c>
      <c r="G1804" s="123" t="s">
        <v>2524</v>
      </c>
      <c r="H1804" s="123" t="s">
        <v>2524</v>
      </c>
      <c r="I1804" s="123" t="s">
        <v>2524</v>
      </c>
      <c r="J1804" s="123" t="s">
        <v>2033</v>
      </c>
      <c r="K1804" s="123" t="s">
        <v>1295</v>
      </c>
      <c r="L1804" s="123" t="s">
        <v>2524</v>
      </c>
      <c r="M1804" s="124">
        <v>3101466</v>
      </c>
      <c r="N1804" s="123"/>
      <c r="O1804" s="123"/>
    </row>
    <row r="1805" spans="1:15" ht="16" x14ac:dyDescent="0.45">
      <c r="A1805" s="123" t="s">
        <v>1293</v>
      </c>
      <c r="B1805" s="123" t="s">
        <v>7166</v>
      </c>
      <c r="C1805" s="123" t="s">
        <v>7166</v>
      </c>
      <c r="D1805" s="123" t="s">
        <v>185</v>
      </c>
      <c r="E1805" s="123" t="s">
        <v>2524</v>
      </c>
      <c r="F1805" s="123" t="s">
        <v>366</v>
      </c>
      <c r="G1805" s="123" t="s">
        <v>2524</v>
      </c>
      <c r="H1805" s="123" t="s">
        <v>2524</v>
      </c>
      <c r="I1805" s="123" t="s">
        <v>2524</v>
      </c>
      <c r="J1805" s="123" t="s">
        <v>2029</v>
      </c>
      <c r="K1805" s="123" t="s">
        <v>1293</v>
      </c>
      <c r="L1805" s="123" t="s">
        <v>2524</v>
      </c>
      <c r="M1805" s="124">
        <v>3101442</v>
      </c>
      <c r="N1805" s="123"/>
      <c r="O1805" s="123"/>
    </row>
    <row r="1806" spans="1:15" ht="16" x14ac:dyDescent="0.45">
      <c r="A1806" s="123" t="s">
        <v>2251</v>
      </c>
      <c r="B1806" s="123" t="s">
        <v>7167</v>
      </c>
      <c r="C1806" s="123" t="s">
        <v>7168</v>
      </c>
      <c r="D1806" s="123" t="s">
        <v>1357</v>
      </c>
      <c r="E1806" s="123" t="s">
        <v>2524</v>
      </c>
      <c r="F1806" s="123" t="s">
        <v>366</v>
      </c>
      <c r="G1806" s="123" t="s">
        <v>2524</v>
      </c>
      <c r="H1806" s="123" t="s">
        <v>2524</v>
      </c>
      <c r="I1806" s="123" t="s">
        <v>2524</v>
      </c>
      <c r="J1806" s="123" t="s">
        <v>2031</v>
      </c>
      <c r="K1806" s="123" t="s">
        <v>2251</v>
      </c>
      <c r="L1806" s="123" t="s">
        <v>2524</v>
      </c>
      <c r="M1806" s="124">
        <v>3101454</v>
      </c>
      <c r="N1806" s="123"/>
      <c r="O1806" s="123"/>
    </row>
    <row r="1807" spans="1:15" ht="16" x14ac:dyDescent="0.45">
      <c r="A1807" s="123" t="s">
        <v>1292</v>
      </c>
      <c r="B1807" s="123" t="s">
        <v>7169</v>
      </c>
      <c r="C1807" s="123" t="s">
        <v>7169</v>
      </c>
      <c r="D1807" s="123" t="s">
        <v>1357</v>
      </c>
      <c r="E1807" s="123" t="s">
        <v>2524</v>
      </c>
      <c r="F1807" s="123" t="s">
        <v>366</v>
      </c>
      <c r="G1807" s="123" t="s">
        <v>2524</v>
      </c>
      <c r="H1807" s="123" t="s">
        <v>2524</v>
      </c>
      <c r="I1807" s="123" t="s">
        <v>2524</v>
      </c>
      <c r="J1807" s="123" t="s">
        <v>2028</v>
      </c>
      <c r="K1807" s="123" t="s">
        <v>1292</v>
      </c>
      <c r="L1807" s="123" t="s">
        <v>2524</v>
      </c>
      <c r="M1807" s="124">
        <v>3101436</v>
      </c>
      <c r="N1807" s="123"/>
      <c r="O1807" s="123"/>
    </row>
    <row r="1808" spans="1:15" ht="16" x14ac:dyDescent="0.45">
      <c r="A1808" s="123" t="s">
        <v>1290</v>
      </c>
      <c r="B1808" s="123" t="s">
        <v>7170</v>
      </c>
      <c r="C1808" s="123" t="s">
        <v>7170</v>
      </c>
      <c r="D1808" s="123" t="s">
        <v>1357</v>
      </c>
      <c r="E1808" s="123" t="s">
        <v>2524</v>
      </c>
      <c r="F1808" s="123" t="s">
        <v>366</v>
      </c>
      <c r="G1808" s="123" t="s">
        <v>2524</v>
      </c>
      <c r="H1808" s="123" t="s">
        <v>2524</v>
      </c>
      <c r="I1808" s="123" t="s">
        <v>2524</v>
      </c>
      <c r="J1808" s="123" t="s">
        <v>2026</v>
      </c>
      <c r="K1808" s="123" t="s">
        <v>1290</v>
      </c>
      <c r="L1808" s="123" t="s">
        <v>2524</v>
      </c>
      <c r="M1808" s="124">
        <v>3101402</v>
      </c>
      <c r="N1808" s="123"/>
      <c r="O1808" s="123"/>
    </row>
    <row r="1809" spans="1:15" ht="16" x14ac:dyDescent="0.45">
      <c r="A1809" s="123" t="s">
        <v>5113</v>
      </c>
      <c r="B1809" s="123" t="s">
        <v>7171</v>
      </c>
      <c r="C1809" s="123" t="s">
        <v>7172</v>
      </c>
      <c r="D1809" s="123" t="s">
        <v>1357</v>
      </c>
      <c r="E1809" s="123" t="s">
        <v>2524</v>
      </c>
      <c r="F1809" s="123" t="s">
        <v>366</v>
      </c>
      <c r="G1809" s="123" t="s">
        <v>2524</v>
      </c>
      <c r="H1809" s="123" t="s">
        <v>2524</v>
      </c>
      <c r="I1809" s="123" t="s">
        <v>2524</v>
      </c>
      <c r="J1809" s="123" t="s">
        <v>2032</v>
      </c>
      <c r="K1809" s="123" t="s">
        <v>5113</v>
      </c>
      <c r="L1809" s="123" t="s">
        <v>2524</v>
      </c>
      <c r="M1809" s="124">
        <v>3101460</v>
      </c>
      <c r="N1809" s="123"/>
      <c r="O1809" s="123"/>
    </row>
    <row r="1810" spans="1:15" ht="16" x14ac:dyDescent="0.45">
      <c r="A1810" s="123" t="s">
        <v>1294</v>
      </c>
      <c r="B1810" s="123" t="s">
        <v>7173</v>
      </c>
      <c r="C1810" s="123" t="s">
        <v>7174</v>
      </c>
      <c r="D1810" s="123" t="s">
        <v>1357</v>
      </c>
      <c r="E1810" s="123" t="s">
        <v>2524</v>
      </c>
      <c r="F1810" s="123" t="s">
        <v>366</v>
      </c>
      <c r="G1810" s="123" t="s">
        <v>2524</v>
      </c>
      <c r="H1810" s="123" t="s">
        <v>2524</v>
      </c>
      <c r="I1810" s="123" t="s">
        <v>2524</v>
      </c>
      <c r="J1810" s="123" t="s">
        <v>2030</v>
      </c>
      <c r="K1810" s="123" t="s">
        <v>1294</v>
      </c>
      <c r="L1810" s="123" t="s">
        <v>2524</v>
      </c>
      <c r="M1810" s="124">
        <v>3101449</v>
      </c>
      <c r="N1810" s="123"/>
      <c r="O1810" s="123"/>
    </row>
    <row r="1811" spans="1:15" ht="16" x14ac:dyDescent="0.45">
      <c r="A1811" s="123" t="s">
        <v>8848</v>
      </c>
      <c r="B1811" s="123" t="s">
        <v>8855</v>
      </c>
      <c r="C1811" s="123" t="s">
        <v>8855</v>
      </c>
      <c r="D1811" s="123" t="s">
        <v>1357</v>
      </c>
      <c r="E1811" s="123" t="s">
        <v>2524</v>
      </c>
      <c r="F1811" s="123" t="s">
        <v>2798</v>
      </c>
      <c r="G1811" s="123" t="s">
        <v>2524</v>
      </c>
      <c r="H1811" s="123" t="s">
        <v>2524</v>
      </c>
      <c r="I1811" s="123" t="s">
        <v>2524</v>
      </c>
      <c r="J1811" s="123" t="s">
        <v>8849</v>
      </c>
      <c r="K1811" s="123" t="s">
        <v>8848</v>
      </c>
      <c r="L1811" s="123" t="s">
        <v>2524</v>
      </c>
      <c r="M1811" s="124">
        <v>9035092</v>
      </c>
      <c r="N1811" s="123"/>
      <c r="O1811" s="123"/>
    </row>
    <row r="1812" spans="1:15" ht="16" x14ac:dyDescent="0.45">
      <c r="A1812" s="123" t="s">
        <v>5114</v>
      </c>
      <c r="B1812" s="123" t="s">
        <v>7175</v>
      </c>
      <c r="C1812" s="123" t="s">
        <v>1257</v>
      </c>
      <c r="D1812" s="123" t="s">
        <v>1357</v>
      </c>
      <c r="E1812" s="123" t="s">
        <v>2524</v>
      </c>
      <c r="F1812" s="123" t="s">
        <v>366</v>
      </c>
      <c r="G1812" s="123" t="s">
        <v>2524</v>
      </c>
      <c r="H1812" s="123" t="s">
        <v>2524</v>
      </c>
      <c r="I1812" s="123" t="s">
        <v>2524</v>
      </c>
      <c r="J1812" s="123" t="s">
        <v>2044</v>
      </c>
      <c r="K1812" s="123" t="s">
        <v>5114</v>
      </c>
      <c r="L1812" s="123" t="s">
        <v>2524</v>
      </c>
      <c r="M1812" s="124">
        <v>3101715</v>
      </c>
      <c r="N1812" s="123"/>
      <c r="O1812" s="123"/>
    </row>
    <row r="1813" spans="1:15" ht="16" x14ac:dyDescent="0.45">
      <c r="A1813" s="123" t="s">
        <v>1387</v>
      </c>
      <c r="B1813" s="123" t="s">
        <v>7176</v>
      </c>
      <c r="C1813" s="123" t="s">
        <v>7176</v>
      </c>
      <c r="D1813" s="123" t="s">
        <v>1357</v>
      </c>
      <c r="E1813" s="123" t="s">
        <v>2524</v>
      </c>
      <c r="F1813" s="123" t="s">
        <v>366</v>
      </c>
      <c r="G1813" s="123" t="s">
        <v>2524</v>
      </c>
      <c r="H1813" s="123" t="s">
        <v>2524</v>
      </c>
      <c r="I1813" s="123" t="s">
        <v>2524</v>
      </c>
      <c r="J1813" s="123" t="s">
        <v>2740</v>
      </c>
      <c r="K1813" s="123" t="s">
        <v>1387</v>
      </c>
      <c r="L1813" s="123" t="s">
        <v>2524</v>
      </c>
      <c r="M1813" s="124">
        <v>3169807</v>
      </c>
      <c r="N1813" s="123"/>
      <c r="O1813" s="123"/>
    </row>
    <row r="1814" spans="1:15" ht="16" x14ac:dyDescent="0.45">
      <c r="A1814" s="123" t="s">
        <v>1385</v>
      </c>
      <c r="B1814" s="123" t="s">
        <v>7177</v>
      </c>
      <c r="C1814" s="123" t="s">
        <v>7178</v>
      </c>
      <c r="D1814" s="123" t="s">
        <v>1357</v>
      </c>
      <c r="E1814" s="123" t="s">
        <v>2524</v>
      </c>
      <c r="F1814" s="123" t="s">
        <v>366</v>
      </c>
      <c r="G1814" s="123" t="s">
        <v>2524</v>
      </c>
      <c r="H1814" s="123" t="s">
        <v>2524</v>
      </c>
      <c r="I1814" s="123" t="s">
        <v>2524</v>
      </c>
      <c r="J1814" s="123" t="s">
        <v>2049</v>
      </c>
      <c r="K1814" s="123" t="s">
        <v>1385</v>
      </c>
      <c r="L1814" s="123" t="s">
        <v>2524</v>
      </c>
      <c r="M1814" s="124">
        <v>3174933</v>
      </c>
      <c r="N1814" s="123"/>
      <c r="O1814" s="123"/>
    </row>
    <row r="1815" spans="1:15" ht="16" x14ac:dyDescent="0.45">
      <c r="A1815" s="123" t="s">
        <v>1206</v>
      </c>
      <c r="B1815" s="123" t="s">
        <v>7179</v>
      </c>
      <c r="C1815" s="123" t="s">
        <v>7179</v>
      </c>
      <c r="D1815" s="123" t="s">
        <v>1357</v>
      </c>
      <c r="E1815" s="123" t="s">
        <v>2524</v>
      </c>
      <c r="F1815" s="123" t="s">
        <v>366</v>
      </c>
      <c r="G1815" s="123" t="s">
        <v>2524</v>
      </c>
      <c r="H1815" s="123" t="s">
        <v>2524</v>
      </c>
      <c r="I1815" s="123" t="s">
        <v>2524</v>
      </c>
      <c r="J1815" s="123" t="s">
        <v>2046</v>
      </c>
      <c r="K1815" s="123" t="s">
        <v>1206</v>
      </c>
      <c r="L1815" s="123" t="s">
        <v>2524</v>
      </c>
      <c r="M1815" s="124">
        <v>3101730</v>
      </c>
      <c r="N1815" s="123"/>
      <c r="O1815" s="123"/>
    </row>
    <row r="1816" spans="1:15" ht="16" x14ac:dyDescent="0.45">
      <c r="A1816" s="123" t="s">
        <v>2755</v>
      </c>
      <c r="B1816" s="123" t="s">
        <v>7799</v>
      </c>
      <c r="C1816" s="123" t="s">
        <v>7799</v>
      </c>
      <c r="D1816" s="123" t="s">
        <v>1357</v>
      </c>
      <c r="E1816" s="123" t="s">
        <v>2524</v>
      </c>
      <c r="F1816" s="123" t="s">
        <v>366</v>
      </c>
      <c r="G1816" s="123" t="s">
        <v>2524</v>
      </c>
      <c r="H1816" s="123" t="s">
        <v>2524</v>
      </c>
      <c r="I1816" s="123" t="s">
        <v>2524</v>
      </c>
      <c r="J1816" s="123" t="s">
        <v>2756</v>
      </c>
      <c r="K1816" s="123" t="s">
        <v>2755</v>
      </c>
      <c r="L1816" s="123" t="s">
        <v>2524</v>
      </c>
      <c r="M1816" s="124">
        <v>6808053</v>
      </c>
      <c r="N1816" s="123"/>
      <c r="O1816" s="123"/>
    </row>
    <row r="1817" spans="1:15" ht="16" x14ac:dyDescent="0.45">
      <c r="A1817" s="123" t="s">
        <v>1207</v>
      </c>
      <c r="B1817" s="123" t="s">
        <v>7180</v>
      </c>
      <c r="C1817" s="123" t="s">
        <v>7181</v>
      </c>
      <c r="D1817" s="123" t="s">
        <v>1357</v>
      </c>
      <c r="E1817" s="123" t="s">
        <v>2524</v>
      </c>
      <c r="F1817" s="123" t="s">
        <v>366</v>
      </c>
      <c r="G1817" s="123" t="s">
        <v>2524</v>
      </c>
      <c r="H1817" s="123" t="s">
        <v>2524</v>
      </c>
      <c r="I1817" s="123" t="s">
        <v>2524</v>
      </c>
      <c r="J1817" s="123" t="s">
        <v>2048</v>
      </c>
      <c r="K1817" s="123" t="s">
        <v>1207</v>
      </c>
      <c r="L1817" s="123" t="s">
        <v>2524</v>
      </c>
      <c r="M1817" s="124">
        <v>3101735</v>
      </c>
      <c r="N1817" s="123"/>
      <c r="O1817" s="123"/>
    </row>
    <row r="1818" spans="1:15" ht="16" x14ac:dyDescent="0.45">
      <c r="A1818" s="123" t="s">
        <v>8691</v>
      </c>
      <c r="B1818" s="123" t="s">
        <v>8691</v>
      </c>
      <c r="C1818" s="123" t="s">
        <v>8786</v>
      </c>
      <c r="D1818" s="123" t="s">
        <v>1357</v>
      </c>
      <c r="E1818" s="123" t="s">
        <v>2524</v>
      </c>
      <c r="F1818" s="123" t="s">
        <v>366</v>
      </c>
      <c r="G1818" s="123" t="s">
        <v>2524</v>
      </c>
      <c r="H1818" s="123" t="s">
        <v>2524</v>
      </c>
      <c r="I1818" s="123" t="s">
        <v>2524</v>
      </c>
      <c r="J1818" s="123" t="s">
        <v>8693</v>
      </c>
      <c r="K1818" s="123" t="s">
        <v>8691</v>
      </c>
      <c r="L1818" s="123" t="s">
        <v>2524</v>
      </c>
      <c r="M1818" s="124">
        <v>8780375</v>
      </c>
      <c r="N1818" s="123"/>
      <c r="O1818" s="123"/>
    </row>
    <row r="1819" spans="1:15" ht="16" x14ac:dyDescent="0.45">
      <c r="A1819" s="123" t="s">
        <v>8692</v>
      </c>
      <c r="B1819" s="123" t="s">
        <v>8692</v>
      </c>
      <c r="C1819" s="123" t="s">
        <v>8787</v>
      </c>
      <c r="D1819" s="123" t="s">
        <v>1357</v>
      </c>
      <c r="E1819" s="123" t="s">
        <v>2524</v>
      </c>
      <c r="F1819" s="123" t="s">
        <v>366</v>
      </c>
      <c r="G1819" s="123" t="s">
        <v>2524</v>
      </c>
      <c r="H1819" s="123" t="s">
        <v>2524</v>
      </c>
      <c r="I1819" s="123" t="s">
        <v>2524</v>
      </c>
      <c r="J1819" s="123" t="s">
        <v>8694</v>
      </c>
      <c r="K1819" s="123" t="s">
        <v>8692</v>
      </c>
      <c r="L1819" s="123" t="s">
        <v>2524</v>
      </c>
      <c r="M1819" s="124">
        <v>8780367</v>
      </c>
      <c r="N1819" s="123"/>
      <c r="O1819" s="123"/>
    </row>
    <row r="1820" spans="1:15" ht="16" x14ac:dyDescent="0.45">
      <c r="A1820" s="123" t="s">
        <v>2081</v>
      </c>
      <c r="B1820" s="123" t="s">
        <v>7182</v>
      </c>
      <c r="C1820" s="123" t="s">
        <v>7183</v>
      </c>
      <c r="D1820" s="123" t="s">
        <v>1357</v>
      </c>
      <c r="E1820" s="123" t="s">
        <v>2524</v>
      </c>
      <c r="F1820" s="123" t="s">
        <v>366</v>
      </c>
      <c r="G1820" s="123" t="s">
        <v>2524</v>
      </c>
      <c r="H1820" s="123" t="s">
        <v>2524</v>
      </c>
      <c r="I1820" s="123" t="s">
        <v>2524</v>
      </c>
      <c r="J1820" s="123" t="s">
        <v>2045</v>
      </c>
      <c r="K1820" s="123" t="s">
        <v>7184</v>
      </c>
      <c r="L1820" s="123" t="s">
        <v>2524</v>
      </c>
      <c r="M1820" s="124">
        <v>3101724</v>
      </c>
      <c r="N1820" s="123"/>
      <c r="O1820" s="123"/>
    </row>
    <row r="1821" spans="1:15" ht="16" x14ac:dyDescent="0.45">
      <c r="A1821" s="123" t="s">
        <v>1297</v>
      </c>
      <c r="B1821" s="123" t="s">
        <v>7185</v>
      </c>
      <c r="C1821" s="123" t="s">
        <v>7185</v>
      </c>
      <c r="D1821" s="123" t="s">
        <v>1357</v>
      </c>
      <c r="E1821" s="123" t="s">
        <v>2524</v>
      </c>
      <c r="F1821" s="123" t="s">
        <v>366</v>
      </c>
      <c r="G1821" s="123" t="s">
        <v>2524</v>
      </c>
      <c r="H1821" s="123" t="s">
        <v>2524</v>
      </c>
      <c r="I1821" s="123" t="s">
        <v>2524</v>
      </c>
      <c r="J1821" s="123" t="s">
        <v>2047</v>
      </c>
      <c r="K1821" s="123" t="s">
        <v>1297</v>
      </c>
      <c r="L1821" s="123" t="s">
        <v>2524</v>
      </c>
      <c r="M1821" s="124">
        <v>3128791</v>
      </c>
      <c r="N1821" s="123"/>
      <c r="O1821" s="123"/>
    </row>
    <row r="1822" spans="1:15" ht="16" x14ac:dyDescent="0.45">
      <c r="A1822" s="123" t="s">
        <v>8843</v>
      </c>
      <c r="B1822" s="123" t="s">
        <v>8856</v>
      </c>
      <c r="C1822" s="123" t="s">
        <v>8856</v>
      </c>
      <c r="D1822" s="123" t="s">
        <v>1357</v>
      </c>
      <c r="E1822" s="123" t="s">
        <v>2524</v>
      </c>
      <c r="F1822" s="123" t="s">
        <v>366</v>
      </c>
      <c r="G1822" s="123" t="s">
        <v>2524</v>
      </c>
      <c r="H1822" s="123" t="s">
        <v>2524</v>
      </c>
      <c r="I1822" s="123" t="s">
        <v>2524</v>
      </c>
      <c r="J1822" s="123" t="s">
        <v>8844</v>
      </c>
      <c r="K1822" s="123" t="s">
        <v>8843</v>
      </c>
      <c r="L1822" s="123" t="s">
        <v>2524</v>
      </c>
      <c r="M1822" s="124">
        <v>9007816</v>
      </c>
      <c r="N1822" s="123"/>
      <c r="O1822" s="123"/>
    </row>
    <row r="1823" spans="1:15" ht="16" x14ac:dyDescent="0.45">
      <c r="A1823" s="123" t="s">
        <v>2730</v>
      </c>
      <c r="B1823" s="123" t="s">
        <v>2730</v>
      </c>
      <c r="C1823" s="123" t="s">
        <v>7800</v>
      </c>
      <c r="D1823" s="123" t="s">
        <v>1357</v>
      </c>
      <c r="E1823" s="123" t="s">
        <v>2524</v>
      </c>
      <c r="F1823" s="123" t="s">
        <v>2798</v>
      </c>
      <c r="G1823" s="123" t="s">
        <v>2524</v>
      </c>
      <c r="H1823" s="123" t="s">
        <v>2524</v>
      </c>
      <c r="I1823" s="123" t="s">
        <v>2524</v>
      </c>
      <c r="J1823" s="123" t="s">
        <v>2739</v>
      </c>
      <c r="K1823" s="123" t="s">
        <v>2729</v>
      </c>
      <c r="L1823" s="123" t="s">
        <v>2524</v>
      </c>
      <c r="M1823" s="124">
        <v>5615291</v>
      </c>
      <c r="N1823" s="123"/>
      <c r="O1823" s="123"/>
    </row>
    <row r="1824" spans="1:15" ht="16" x14ac:dyDescent="0.45">
      <c r="A1824" s="123" t="s">
        <v>2077</v>
      </c>
      <c r="B1824" s="123" t="s">
        <v>2077</v>
      </c>
      <c r="C1824" s="123" t="s">
        <v>2077</v>
      </c>
      <c r="D1824" s="123" t="s">
        <v>1357</v>
      </c>
      <c r="E1824" s="123" t="s">
        <v>2524</v>
      </c>
      <c r="F1824" s="123" t="s">
        <v>366</v>
      </c>
      <c r="G1824" s="123" t="s">
        <v>2524</v>
      </c>
      <c r="H1824" s="123" t="s">
        <v>2524</v>
      </c>
      <c r="I1824" s="123" t="s">
        <v>2524</v>
      </c>
      <c r="J1824" s="123" t="s">
        <v>2082</v>
      </c>
      <c r="K1824" s="123" t="s">
        <v>2077</v>
      </c>
      <c r="L1824" s="123" t="s">
        <v>2524</v>
      </c>
      <c r="M1824" s="124">
        <v>3436240</v>
      </c>
      <c r="N1824" s="123"/>
      <c r="O1824" s="123"/>
    </row>
    <row r="1825" spans="1:15" ht="16" x14ac:dyDescent="0.45">
      <c r="A1825" s="123" t="s">
        <v>1604</v>
      </c>
      <c r="B1825" s="123" t="s">
        <v>7186</v>
      </c>
      <c r="C1825" s="123" t="s">
        <v>7187</v>
      </c>
      <c r="D1825" s="123" t="s">
        <v>185</v>
      </c>
      <c r="E1825" s="123" t="s">
        <v>2524</v>
      </c>
      <c r="F1825" s="123" t="s">
        <v>2798</v>
      </c>
      <c r="G1825" s="123" t="s">
        <v>2524</v>
      </c>
      <c r="H1825" s="123" t="s">
        <v>2524</v>
      </c>
      <c r="I1825" s="123" t="s">
        <v>2524</v>
      </c>
      <c r="J1825" s="123" t="s">
        <v>1858</v>
      </c>
      <c r="K1825" s="123" t="s">
        <v>1604</v>
      </c>
      <c r="L1825" s="123" t="s">
        <v>2524</v>
      </c>
      <c r="M1825" s="124">
        <v>3229237</v>
      </c>
      <c r="N1825" s="123"/>
      <c r="O1825" s="123"/>
    </row>
    <row r="1826" spans="1:15" ht="16" x14ac:dyDescent="0.45">
      <c r="A1826" s="123" t="s">
        <v>239</v>
      </c>
      <c r="B1826" s="123" t="s">
        <v>7188</v>
      </c>
      <c r="C1826" s="123" t="s">
        <v>1220</v>
      </c>
      <c r="D1826" s="123" t="s">
        <v>185</v>
      </c>
      <c r="E1826" s="123" t="s">
        <v>2524</v>
      </c>
      <c r="F1826" s="123" t="s">
        <v>2798</v>
      </c>
      <c r="G1826" s="123" t="s">
        <v>2524</v>
      </c>
      <c r="H1826" s="123" t="s">
        <v>8852</v>
      </c>
      <c r="I1826" s="123" t="s">
        <v>8852</v>
      </c>
      <c r="J1826" s="123" t="s">
        <v>1792</v>
      </c>
      <c r="K1826" s="123" t="s">
        <v>239</v>
      </c>
      <c r="L1826" s="123" t="s">
        <v>2524</v>
      </c>
      <c r="M1826" s="124">
        <v>3098536</v>
      </c>
      <c r="N1826" s="123"/>
      <c r="O1826" s="123"/>
    </row>
    <row r="1827" spans="1:15" ht="16" x14ac:dyDescent="0.45">
      <c r="A1827" s="123" t="s">
        <v>238</v>
      </c>
      <c r="B1827" s="123" t="s">
        <v>7189</v>
      </c>
      <c r="C1827" s="123" t="s">
        <v>1345</v>
      </c>
      <c r="D1827" s="123" t="s">
        <v>185</v>
      </c>
      <c r="E1827" s="123" t="s">
        <v>2524</v>
      </c>
      <c r="F1827" s="123" t="s">
        <v>2798</v>
      </c>
      <c r="G1827" s="123" t="s">
        <v>2524</v>
      </c>
      <c r="H1827" s="123" t="s">
        <v>8852</v>
      </c>
      <c r="I1827" s="123" t="s">
        <v>8852</v>
      </c>
      <c r="J1827" s="123" t="s">
        <v>1793</v>
      </c>
      <c r="K1827" s="123" t="s">
        <v>238</v>
      </c>
      <c r="L1827" s="123" t="s">
        <v>2524</v>
      </c>
      <c r="M1827" s="124">
        <v>3098558</v>
      </c>
      <c r="N1827" s="123"/>
      <c r="O1827" s="123"/>
    </row>
    <row r="1828" spans="1:15" ht="16" x14ac:dyDescent="0.45">
      <c r="A1828" s="123" t="s">
        <v>131</v>
      </c>
      <c r="B1828" s="123" t="s">
        <v>7190</v>
      </c>
      <c r="C1828" s="123" t="s">
        <v>1494</v>
      </c>
      <c r="D1828" s="123" t="s">
        <v>185</v>
      </c>
      <c r="E1828" s="123" t="s">
        <v>2524</v>
      </c>
      <c r="F1828" s="123" t="s">
        <v>2798</v>
      </c>
      <c r="G1828" s="123" t="s">
        <v>102</v>
      </c>
      <c r="H1828" s="123" t="s">
        <v>8852</v>
      </c>
      <c r="I1828" s="123" t="s">
        <v>2524</v>
      </c>
      <c r="J1828" s="123" t="s">
        <v>1906</v>
      </c>
      <c r="K1828" s="123" t="s">
        <v>131</v>
      </c>
      <c r="L1828" s="123" t="s">
        <v>2524</v>
      </c>
      <c r="M1828" s="124">
        <v>1478042</v>
      </c>
      <c r="N1828" s="123"/>
      <c r="O1828" s="123"/>
    </row>
    <row r="1829" spans="1:15" ht="16" x14ac:dyDescent="0.45">
      <c r="A1829" s="123" t="s">
        <v>1415</v>
      </c>
      <c r="B1829" s="123" t="s">
        <v>7191</v>
      </c>
      <c r="C1829" s="123" t="s">
        <v>7192</v>
      </c>
      <c r="D1829" s="123" t="s">
        <v>185</v>
      </c>
      <c r="E1829" s="123" t="s">
        <v>2524</v>
      </c>
      <c r="F1829" s="123" t="s">
        <v>2798</v>
      </c>
      <c r="G1829" s="123" t="s">
        <v>102</v>
      </c>
      <c r="H1829" s="123" t="s">
        <v>8852</v>
      </c>
      <c r="I1829" s="123" t="s">
        <v>2524</v>
      </c>
      <c r="J1829" s="123" t="s">
        <v>1907</v>
      </c>
      <c r="K1829" s="123" t="s">
        <v>1415</v>
      </c>
      <c r="L1829" s="123" t="s">
        <v>2524</v>
      </c>
      <c r="M1829" s="124">
        <v>3222490</v>
      </c>
      <c r="N1829" s="123"/>
      <c r="O1829" s="123"/>
    </row>
    <row r="1830" spans="1:15" ht="16" x14ac:dyDescent="0.45">
      <c r="A1830" s="123" t="s">
        <v>1420</v>
      </c>
      <c r="B1830" s="123" t="s">
        <v>7193</v>
      </c>
      <c r="C1830" s="123" t="s">
        <v>7194</v>
      </c>
      <c r="D1830" s="123" t="s">
        <v>185</v>
      </c>
      <c r="E1830" s="123" t="s">
        <v>2524</v>
      </c>
      <c r="F1830" s="123" t="s">
        <v>2798</v>
      </c>
      <c r="G1830" s="123" t="s">
        <v>2524</v>
      </c>
      <c r="H1830" s="123" t="s">
        <v>2524</v>
      </c>
      <c r="I1830" s="123" t="s">
        <v>2524</v>
      </c>
      <c r="J1830" s="123" t="s">
        <v>1879</v>
      </c>
      <c r="K1830" s="123" t="s">
        <v>1420</v>
      </c>
      <c r="L1830" s="123" t="s">
        <v>2524</v>
      </c>
      <c r="M1830" s="124">
        <v>3222240</v>
      </c>
      <c r="N1830" s="123"/>
      <c r="O1830" s="123"/>
    </row>
    <row r="1831" spans="1:15" ht="16" x14ac:dyDescent="0.45">
      <c r="A1831" s="123" t="s">
        <v>1419</v>
      </c>
      <c r="B1831" s="123" t="s">
        <v>7195</v>
      </c>
      <c r="C1831" s="123" t="s">
        <v>7196</v>
      </c>
      <c r="D1831" s="123" t="s">
        <v>185</v>
      </c>
      <c r="E1831" s="123" t="s">
        <v>2524</v>
      </c>
      <c r="F1831" s="123" t="s">
        <v>2798</v>
      </c>
      <c r="G1831" s="123" t="s">
        <v>2524</v>
      </c>
      <c r="H1831" s="123" t="s">
        <v>2524</v>
      </c>
      <c r="I1831" s="123" t="s">
        <v>2524</v>
      </c>
      <c r="J1831" s="123" t="s">
        <v>1878</v>
      </c>
      <c r="K1831" s="123" t="s">
        <v>1419</v>
      </c>
      <c r="L1831" s="123" t="s">
        <v>2524</v>
      </c>
      <c r="M1831" s="124">
        <v>3222225</v>
      </c>
      <c r="N1831" s="123"/>
      <c r="O1831" s="123"/>
    </row>
    <row r="1832" spans="1:15" ht="16" x14ac:dyDescent="0.45">
      <c r="A1832" s="123" t="s">
        <v>2079</v>
      </c>
      <c r="B1832" s="123" t="s">
        <v>2079</v>
      </c>
      <c r="C1832" s="123" t="s">
        <v>2079</v>
      </c>
      <c r="D1832" s="123" t="s">
        <v>1357</v>
      </c>
      <c r="E1832" s="123" t="s">
        <v>2524</v>
      </c>
      <c r="F1832" s="123" t="s">
        <v>366</v>
      </c>
      <c r="G1832" s="123" t="s">
        <v>2524</v>
      </c>
      <c r="H1832" s="123" t="s">
        <v>2524</v>
      </c>
      <c r="I1832" s="123" t="s">
        <v>2524</v>
      </c>
      <c r="J1832" s="123" t="s">
        <v>2050</v>
      </c>
      <c r="K1832" s="123" t="s">
        <v>2078</v>
      </c>
      <c r="L1832" s="123" t="s">
        <v>2524</v>
      </c>
      <c r="M1832" s="124">
        <v>3436212</v>
      </c>
      <c r="N1832" s="123"/>
      <c r="O1832" s="123"/>
    </row>
    <row r="1833" spans="1:15" ht="16" x14ac:dyDescent="0.45">
      <c r="A1833" s="123" t="s">
        <v>5115</v>
      </c>
      <c r="B1833" s="123" t="s">
        <v>7197</v>
      </c>
      <c r="C1833" s="123" t="s">
        <v>5115</v>
      </c>
      <c r="D1833" s="123" t="s">
        <v>1357</v>
      </c>
      <c r="E1833" s="123" t="s">
        <v>2524</v>
      </c>
      <c r="F1833" s="123" t="s">
        <v>366</v>
      </c>
      <c r="G1833" s="123" t="s">
        <v>2524</v>
      </c>
      <c r="H1833" s="123" t="s">
        <v>2524</v>
      </c>
      <c r="I1833" s="123" t="s">
        <v>2524</v>
      </c>
      <c r="J1833" s="123" t="s">
        <v>2051</v>
      </c>
      <c r="K1833" s="123" t="s">
        <v>2080</v>
      </c>
      <c r="L1833" s="123" t="s">
        <v>2524</v>
      </c>
      <c r="M1833" s="124">
        <v>3436218</v>
      </c>
      <c r="N1833" s="123"/>
      <c r="O1833" s="123"/>
    </row>
    <row r="1834" spans="1:15" ht="16" x14ac:dyDescent="0.45">
      <c r="A1834" s="123" t="s">
        <v>315</v>
      </c>
      <c r="B1834" s="123" t="s">
        <v>7198</v>
      </c>
      <c r="C1834" s="123" t="s">
        <v>1232</v>
      </c>
      <c r="D1834" s="123" t="s">
        <v>185</v>
      </c>
      <c r="E1834" s="123" t="s">
        <v>2524</v>
      </c>
      <c r="F1834" s="123" t="s">
        <v>366</v>
      </c>
      <c r="G1834" s="123" t="s">
        <v>2524</v>
      </c>
      <c r="H1834" s="123" t="s">
        <v>2524</v>
      </c>
      <c r="I1834" s="123" t="s">
        <v>2524</v>
      </c>
      <c r="J1834" s="123" t="s">
        <v>2003</v>
      </c>
      <c r="K1834" s="123" t="s">
        <v>315</v>
      </c>
      <c r="L1834" s="123" t="s">
        <v>2524</v>
      </c>
      <c r="M1834" s="124">
        <v>3101367</v>
      </c>
      <c r="N1834" s="123"/>
      <c r="O1834" s="123"/>
    </row>
    <row r="1835" spans="1:15" ht="16" x14ac:dyDescent="0.45">
      <c r="A1835" s="123" t="s">
        <v>316</v>
      </c>
      <c r="B1835" s="123" t="s">
        <v>7199</v>
      </c>
      <c r="C1835" s="123" t="s">
        <v>1232</v>
      </c>
      <c r="D1835" s="123" t="s">
        <v>1357</v>
      </c>
      <c r="E1835" s="123" t="s">
        <v>2524</v>
      </c>
      <c r="F1835" s="123" t="s">
        <v>366</v>
      </c>
      <c r="G1835" s="123" t="s">
        <v>2524</v>
      </c>
      <c r="H1835" s="123" t="s">
        <v>2524</v>
      </c>
      <c r="I1835" s="123" t="s">
        <v>2524</v>
      </c>
      <c r="J1835" s="123" t="s">
        <v>2004</v>
      </c>
      <c r="K1835" s="123" t="s">
        <v>316</v>
      </c>
      <c r="L1835" s="123" t="s">
        <v>2524</v>
      </c>
      <c r="M1835" s="124">
        <v>3109678</v>
      </c>
      <c r="N1835" s="123"/>
      <c r="O1835" s="123"/>
    </row>
    <row r="1836" spans="1:15" ht="16" x14ac:dyDescent="0.45">
      <c r="A1836" s="123" t="s">
        <v>314</v>
      </c>
      <c r="B1836" s="123" t="s">
        <v>7200</v>
      </c>
      <c r="C1836" s="123" t="s">
        <v>1232</v>
      </c>
      <c r="D1836" s="123" t="s">
        <v>185</v>
      </c>
      <c r="E1836" s="123" t="s">
        <v>2524</v>
      </c>
      <c r="F1836" s="123" t="s">
        <v>366</v>
      </c>
      <c r="G1836" s="123" t="s">
        <v>2524</v>
      </c>
      <c r="H1836" s="123" t="s">
        <v>2524</v>
      </c>
      <c r="I1836" s="123" t="s">
        <v>2524</v>
      </c>
      <c r="J1836" s="123" t="s">
        <v>2002</v>
      </c>
      <c r="K1836" s="123" t="s">
        <v>314</v>
      </c>
      <c r="L1836" s="123" t="s">
        <v>2524</v>
      </c>
      <c r="M1836" s="124">
        <v>3101357</v>
      </c>
      <c r="N1836" s="123"/>
      <c r="O1836" s="123"/>
    </row>
    <row r="1837" spans="1:15" ht="16" x14ac:dyDescent="0.45">
      <c r="A1837" s="123" t="s">
        <v>313</v>
      </c>
      <c r="B1837" s="123" t="s">
        <v>7201</v>
      </c>
      <c r="C1837" s="123" t="s">
        <v>1235</v>
      </c>
      <c r="D1837" s="123" t="s">
        <v>1357</v>
      </c>
      <c r="E1837" s="123" t="s">
        <v>2524</v>
      </c>
      <c r="F1837" s="123" t="s">
        <v>366</v>
      </c>
      <c r="G1837" s="123" t="s">
        <v>2524</v>
      </c>
      <c r="H1837" s="123" t="s">
        <v>2524</v>
      </c>
      <c r="I1837" s="123" t="s">
        <v>2524</v>
      </c>
      <c r="J1837" s="123" t="s">
        <v>1993</v>
      </c>
      <c r="K1837" s="123" t="s">
        <v>313</v>
      </c>
      <c r="L1837" s="123" t="s">
        <v>2524</v>
      </c>
      <c r="M1837" s="124">
        <v>3100487</v>
      </c>
      <c r="N1837" s="123"/>
      <c r="O1837" s="123"/>
    </row>
    <row r="1838" spans="1:15" ht="16" x14ac:dyDescent="0.45">
      <c r="A1838" s="123" t="s">
        <v>5116</v>
      </c>
      <c r="B1838" s="123" t="s">
        <v>7202</v>
      </c>
      <c r="C1838" s="123" t="s">
        <v>7203</v>
      </c>
      <c r="D1838" s="123" t="s">
        <v>1357</v>
      </c>
      <c r="E1838" s="123" t="s">
        <v>2524</v>
      </c>
      <c r="F1838" s="123" t="s">
        <v>366</v>
      </c>
      <c r="G1838" s="123" t="s">
        <v>2524</v>
      </c>
      <c r="H1838" s="123" t="s">
        <v>2524</v>
      </c>
      <c r="I1838" s="123" t="s">
        <v>2524</v>
      </c>
      <c r="J1838" s="123" t="s">
        <v>1796</v>
      </c>
      <c r="K1838" s="123" t="s">
        <v>5116</v>
      </c>
      <c r="L1838" s="123" t="s">
        <v>2524</v>
      </c>
      <c r="M1838" s="124">
        <v>3100399</v>
      </c>
      <c r="N1838" s="123"/>
      <c r="O1838" s="123"/>
    </row>
    <row r="1839" spans="1:15" ht="16" x14ac:dyDescent="0.45">
      <c r="A1839" s="123" t="s">
        <v>5117</v>
      </c>
      <c r="B1839" s="123" t="s">
        <v>7204</v>
      </c>
      <c r="C1839" s="123" t="s">
        <v>7203</v>
      </c>
      <c r="D1839" s="123" t="s">
        <v>1357</v>
      </c>
      <c r="E1839" s="123" t="s">
        <v>2524</v>
      </c>
      <c r="F1839" s="123" t="s">
        <v>366</v>
      </c>
      <c r="G1839" s="123" t="s">
        <v>2524</v>
      </c>
      <c r="H1839" s="123" t="s">
        <v>2524</v>
      </c>
      <c r="I1839" s="123" t="s">
        <v>2524</v>
      </c>
      <c r="J1839" s="123" t="s">
        <v>1635</v>
      </c>
      <c r="K1839" s="123" t="s">
        <v>5117</v>
      </c>
      <c r="L1839" s="123" t="s">
        <v>2524</v>
      </c>
      <c r="M1839" s="124">
        <v>3143439</v>
      </c>
      <c r="N1839" s="123"/>
      <c r="O1839" s="123"/>
    </row>
    <row r="1840" spans="1:15" ht="16" x14ac:dyDescent="0.45">
      <c r="A1840" s="123" t="s">
        <v>5118</v>
      </c>
      <c r="B1840" s="123" t="s">
        <v>7205</v>
      </c>
      <c r="C1840" s="123" t="s">
        <v>7203</v>
      </c>
      <c r="D1840" s="123" t="s">
        <v>1357</v>
      </c>
      <c r="E1840" s="123" t="s">
        <v>2524</v>
      </c>
      <c r="F1840" s="123" t="s">
        <v>366</v>
      </c>
      <c r="G1840" s="123" t="s">
        <v>2524</v>
      </c>
      <c r="H1840" s="123" t="s">
        <v>2524</v>
      </c>
      <c r="I1840" s="123" t="s">
        <v>2524</v>
      </c>
      <c r="J1840" s="123" t="s">
        <v>1995</v>
      </c>
      <c r="K1840" s="123" t="s">
        <v>5118</v>
      </c>
      <c r="L1840" s="123" t="s">
        <v>2524</v>
      </c>
      <c r="M1840" s="124">
        <v>3143445</v>
      </c>
      <c r="N1840" s="123"/>
      <c r="O1840" s="123"/>
    </row>
    <row r="1841" spans="1:15" ht="16" x14ac:dyDescent="0.45">
      <c r="A1841" s="123" t="s">
        <v>1631</v>
      </c>
      <c r="B1841" s="123" t="s">
        <v>7206</v>
      </c>
      <c r="C1841" s="123" t="s">
        <v>7207</v>
      </c>
      <c r="D1841" s="123" t="s">
        <v>185</v>
      </c>
      <c r="E1841" s="123" t="s">
        <v>2524</v>
      </c>
      <c r="F1841" s="123" t="s">
        <v>366</v>
      </c>
      <c r="G1841" s="123" t="s">
        <v>2524</v>
      </c>
      <c r="H1841" s="123" t="s">
        <v>2524</v>
      </c>
      <c r="I1841" s="123" t="s">
        <v>2524</v>
      </c>
      <c r="J1841" s="123" t="s">
        <v>2056</v>
      </c>
      <c r="K1841" s="123" t="s">
        <v>1631</v>
      </c>
      <c r="L1841" s="123" t="s">
        <v>2524</v>
      </c>
      <c r="M1841" s="124">
        <v>3244522</v>
      </c>
      <c r="N1841" s="123"/>
      <c r="O1841" s="123"/>
    </row>
    <row r="1842" spans="1:15" ht="16" x14ac:dyDescent="0.45">
      <c r="A1842" s="123" t="s">
        <v>7801</v>
      </c>
      <c r="B1842" s="123" t="s">
        <v>7801</v>
      </c>
      <c r="C1842" s="123" t="s">
        <v>7802</v>
      </c>
      <c r="D1842" s="123" t="s">
        <v>1357</v>
      </c>
      <c r="E1842" s="123" t="s">
        <v>2524</v>
      </c>
      <c r="F1842" s="123" t="s">
        <v>366</v>
      </c>
      <c r="G1842" s="123" t="s">
        <v>2524</v>
      </c>
      <c r="H1842" s="123" t="s">
        <v>2524</v>
      </c>
      <c r="I1842" s="123" t="s">
        <v>2524</v>
      </c>
      <c r="J1842" s="123" t="s">
        <v>2524</v>
      </c>
      <c r="K1842" s="123" t="s">
        <v>7801</v>
      </c>
      <c r="L1842" s="123" t="s">
        <v>2524</v>
      </c>
      <c r="M1842" s="124">
        <v>5439971</v>
      </c>
      <c r="N1842" s="123"/>
      <c r="O1842" s="123"/>
    </row>
    <row r="1843" spans="1:15" ht="16" x14ac:dyDescent="0.45">
      <c r="A1843" s="123" t="s">
        <v>1625</v>
      </c>
      <c r="B1843" s="123" t="s">
        <v>1626</v>
      </c>
      <c r="C1843" s="123" t="s">
        <v>1626</v>
      </c>
      <c r="D1843" s="123" t="s">
        <v>1357</v>
      </c>
      <c r="E1843" s="123" t="s">
        <v>2524</v>
      </c>
      <c r="F1843" s="123" t="s">
        <v>366</v>
      </c>
      <c r="G1843" s="123" t="s">
        <v>2524</v>
      </c>
      <c r="H1843" s="123" t="s">
        <v>2524</v>
      </c>
      <c r="I1843" s="123" t="s">
        <v>2524</v>
      </c>
      <c r="J1843" s="123" t="s">
        <v>2055</v>
      </c>
      <c r="K1843" s="123" t="s">
        <v>1625</v>
      </c>
      <c r="L1843" s="123" t="s">
        <v>2524</v>
      </c>
      <c r="M1843" s="124">
        <v>3244527</v>
      </c>
      <c r="N1843" s="123"/>
      <c r="O1843" s="123"/>
    </row>
    <row r="1844" spans="1:15" ht="16" x14ac:dyDescent="0.45">
      <c r="A1844" s="123" t="s">
        <v>5119</v>
      </c>
      <c r="B1844" s="123" t="s">
        <v>7208</v>
      </c>
      <c r="C1844" s="123" t="s">
        <v>7209</v>
      </c>
      <c r="D1844" s="123" t="s">
        <v>1357</v>
      </c>
      <c r="E1844" s="123" t="s">
        <v>2524</v>
      </c>
      <c r="F1844" s="123" t="s">
        <v>366</v>
      </c>
      <c r="G1844" s="123" t="s">
        <v>2524</v>
      </c>
      <c r="H1844" s="123" t="s">
        <v>2524</v>
      </c>
      <c r="I1844" s="123" t="s">
        <v>2524</v>
      </c>
      <c r="J1844" s="123" t="s">
        <v>2741</v>
      </c>
      <c r="K1844" s="123" t="s">
        <v>5119</v>
      </c>
      <c r="L1844" s="123" t="s">
        <v>2524</v>
      </c>
      <c r="M1844" s="124">
        <v>3169802</v>
      </c>
      <c r="N1844" s="123"/>
      <c r="O1844" s="123"/>
    </row>
    <row r="1845" spans="1:15" ht="16" x14ac:dyDescent="0.45">
      <c r="A1845" s="123" t="s">
        <v>2776</v>
      </c>
      <c r="B1845" s="123" t="s">
        <v>2776</v>
      </c>
      <c r="C1845" s="123" t="s">
        <v>2780</v>
      </c>
      <c r="D1845" s="123" t="s">
        <v>1357</v>
      </c>
      <c r="E1845" s="123" t="s">
        <v>2524</v>
      </c>
      <c r="F1845" s="123" t="s">
        <v>366</v>
      </c>
      <c r="G1845" s="123" t="s">
        <v>2524</v>
      </c>
      <c r="H1845" s="123" t="s">
        <v>2524</v>
      </c>
      <c r="I1845" s="123" t="s">
        <v>2524</v>
      </c>
      <c r="J1845" s="123" t="s">
        <v>2276</v>
      </c>
      <c r="K1845" s="123" t="s">
        <v>2776</v>
      </c>
      <c r="L1845" s="123" t="s">
        <v>2524</v>
      </c>
      <c r="M1845" s="124">
        <v>7036365</v>
      </c>
      <c r="N1845" s="123"/>
      <c r="O1845" s="123"/>
    </row>
    <row r="1846" spans="1:15" ht="16" x14ac:dyDescent="0.45">
      <c r="A1846" s="123" t="s">
        <v>2275</v>
      </c>
      <c r="B1846" s="123" t="s">
        <v>7210</v>
      </c>
      <c r="C1846" s="123" t="s">
        <v>7211</v>
      </c>
      <c r="D1846" s="123" t="s">
        <v>1357</v>
      </c>
      <c r="E1846" s="123" t="s">
        <v>2524</v>
      </c>
      <c r="F1846" s="123" t="s">
        <v>366</v>
      </c>
      <c r="G1846" s="123" t="s">
        <v>2524</v>
      </c>
      <c r="H1846" s="123" t="s">
        <v>2524</v>
      </c>
      <c r="I1846" s="123" t="s">
        <v>2524</v>
      </c>
      <c r="J1846" s="123" t="s">
        <v>2276</v>
      </c>
      <c r="K1846" s="123" t="s">
        <v>2275</v>
      </c>
      <c r="L1846" s="123" t="s">
        <v>2524</v>
      </c>
      <c r="M1846" s="124">
        <v>3701265</v>
      </c>
      <c r="N1846" s="123"/>
      <c r="O1846" s="123"/>
    </row>
    <row r="1847" spans="1:15" ht="16" x14ac:dyDescent="0.45">
      <c r="A1847" s="123" t="s">
        <v>2777</v>
      </c>
      <c r="B1847" s="123" t="s">
        <v>2777</v>
      </c>
      <c r="C1847" s="123" t="s">
        <v>2781</v>
      </c>
      <c r="D1847" s="123" t="s">
        <v>1357</v>
      </c>
      <c r="E1847" s="123" t="s">
        <v>2524</v>
      </c>
      <c r="F1847" s="123" t="s">
        <v>366</v>
      </c>
      <c r="G1847" s="123" t="s">
        <v>2524</v>
      </c>
      <c r="H1847" s="123" t="s">
        <v>2524</v>
      </c>
      <c r="I1847" s="123" t="s">
        <v>2524</v>
      </c>
      <c r="J1847" s="123" t="s">
        <v>2276</v>
      </c>
      <c r="K1847" s="123" t="s">
        <v>2777</v>
      </c>
      <c r="L1847" s="123" t="s">
        <v>2524</v>
      </c>
      <c r="M1847" s="124">
        <v>7036354</v>
      </c>
      <c r="N1847" s="123"/>
      <c r="O1847" s="123"/>
    </row>
    <row r="1848" spans="1:15" ht="16" x14ac:dyDescent="0.45">
      <c r="A1848" s="123" t="s">
        <v>2778</v>
      </c>
      <c r="B1848" s="123" t="s">
        <v>2778</v>
      </c>
      <c r="C1848" s="123" t="s">
        <v>2782</v>
      </c>
      <c r="D1848" s="123" t="s">
        <v>1357</v>
      </c>
      <c r="E1848" s="123" t="s">
        <v>2524</v>
      </c>
      <c r="F1848" s="123" t="s">
        <v>366</v>
      </c>
      <c r="G1848" s="123" t="s">
        <v>2524</v>
      </c>
      <c r="H1848" s="123" t="s">
        <v>2524</v>
      </c>
      <c r="I1848" s="123" t="s">
        <v>2524</v>
      </c>
      <c r="J1848" s="123" t="s">
        <v>2276</v>
      </c>
      <c r="K1848" s="123" t="s">
        <v>2778</v>
      </c>
      <c r="L1848" s="123" t="s">
        <v>2524</v>
      </c>
      <c r="M1848" s="124">
        <v>7036359</v>
      </c>
      <c r="N1848" s="123"/>
      <c r="O1848" s="123"/>
    </row>
    <row r="1849" spans="1:15" ht="16" x14ac:dyDescent="0.45">
      <c r="A1849" s="123" t="s">
        <v>2521</v>
      </c>
      <c r="B1849" s="123" t="s">
        <v>7212</v>
      </c>
      <c r="C1849" s="123" t="s">
        <v>7213</v>
      </c>
      <c r="D1849" s="123" t="s">
        <v>1357</v>
      </c>
      <c r="E1849" s="123" t="s">
        <v>2524</v>
      </c>
      <c r="F1849" s="123" t="s">
        <v>366</v>
      </c>
      <c r="G1849" s="123" t="s">
        <v>2524</v>
      </c>
      <c r="H1849" s="123" t="s">
        <v>2524</v>
      </c>
      <c r="I1849" s="123" t="s">
        <v>2524</v>
      </c>
      <c r="J1849" s="123" t="s">
        <v>2522</v>
      </c>
      <c r="K1849" s="123" t="s">
        <v>2521</v>
      </c>
      <c r="L1849" s="123" t="s">
        <v>2524</v>
      </c>
      <c r="M1849" s="124">
        <v>3997557</v>
      </c>
      <c r="N1849" s="123"/>
      <c r="O1849" s="123"/>
    </row>
    <row r="1850" spans="1:15" ht="16" x14ac:dyDescent="0.45">
      <c r="A1850" s="123" t="s">
        <v>7803</v>
      </c>
      <c r="B1850" s="123" t="s">
        <v>7803</v>
      </c>
      <c r="C1850" s="123" t="s">
        <v>7804</v>
      </c>
      <c r="D1850" s="123" t="s">
        <v>1357</v>
      </c>
      <c r="E1850" s="123" t="s">
        <v>2524</v>
      </c>
      <c r="F1850" s="123" t="s">
        <v>366</v>
      </c>
      <c r="G1850" s="123" t="s">
        <v>2524</v>
      </c>
      <c r="H1850" s="123" t="s">
        <v>2524</v>
      </c>
      <c r="I1850" s="123" t="s">
        <v>2524</v>
      </c>
      <c r="J1850" s="123" t="s">
        <v>8846</v>
      </c>
      <c r="K1850" s="123" t="s">
        <v>7803</v>
      </c>
      <c r="L1850" s="123" t="s">
        <v>2524</v>
      </c>
      <c r="M1850" s="124">
        <v>7083437</v>
      </c>
      <c r="N1850" s="123"/>
      <c r="O1850" s="123"/>
    </row>
    <row r="1851" spans="1:15" ht="16" x14ac:dyDescent="0.45">
      <c r="A1851" s="123" t="s">
        <v>2062</v>
      </c>
      <c r="B1851" s="123" t="s">
        <v>7214</v>
      </c>
      <c r="C1851" s="123" t="s">
        <v>7215</v>
      </c>
      <c r="D1851" s="123" t="s">
        <v>1357</v>
      </c>
      <c r="E1851" s="123" t="s">
        <v>2524</v>
      </c>
      <c r="F1851" s="123" t="s">
        <v>366</v>
      </c>
      <c r="G1851" s="123" t="s">
        <v>2524</v>
      </c>
      <c r="H1851" s="123" t="s">
        <v>2524</v>
      </c>
      <c r="I1851" s="123" t="s">
        <v>2524</v>
      </c>
      <c r="J1851" s="123" t="s">
        <v>2063</v>
      </c>
      <c r="K1851" s="123" t="s">
        <v>2062</v>
      </c>
      <c r="L1851" s="123" t="s">
        <v>2524</v>
      </c>
      <c r="M1851" s="124">
        <v>3309522</v>
      </c>
      <c r="N1851" s="123"/>
      <c r="O1851" s="123"/>
    </row>
    <row r="1852" spans="1:15" ht="16" x14ac:dyDescent="0.45">
      <c r="A1852" s="123" t="s">
        <v>3003</v>
      </c>
      <c r="B1852" s="123" t="s">
        <v>7216</v>
      </c>
      <c r="C1852" s="123" t="s">
        <v>3004</v>
      </c>
      <c r="D1852" s="123" t="s">
        <v>185</v>
      </c>
      <c r="E1852" s="123" t="s">
        <v>2524</v>
      </c>
      <c r="F1852" s="123" t="s">
        <v>2798</v>
      </c>
      <c r="G1852" s="123" t="s">
        <v>5449</v>
      </c>
      <c r="H1852" s="123" t="s">
        <v>2524</v>
      </c>
      <c r="I1852" s="123" t="s">
        <v>2524</v>
      </c>
      <c r="J1852" s="123" t="s">
        <v>3005</v>
      </c>
      <c r="K1852" s="123" t="s">
        <v>3002</v>
      </c>
      <c r="L1852" s="123" t="s">
        <v>2524</v>
      </c>
      <c r="M1852" s="124">
        <v>3278</v>
      </c>
      <c r="N1852" s="123"/>
      <c r="O1852" s="123"/>
    </row>
    <row r="1853" spans="1:15" ht="16" x14ac:dyDescent="0.45">
      <c r="A1853" s="123" t="s">
        <v>2131</v>
      </c>
      <c r="B1853" s="123" t="s">
        <v>2131</v>
      </c>
      <c r="C1853" s="123" t="s">
        <v>3012</v>
      </c>
      <c r="D1853" s="123" t="s">
        <v>185</v>
      </c>
      <c r="E1853" s="123" t="s">
        <v>2524</v>
      </c>
      <c r="F1853" s="123" t="s">
        <v>2798</v>
      </c>
      <c r="G1853" s="123" t="s">
        <v>5449</v>
      </c>
      <c r="H1853" s="123" t="s">
        <v>8852</v>
      </c>
      <c r="I1853" s="123" t="s">
        <v>2524</v>
      </c>
      <c r="J1853" s="123" t="s">
        <v>3013</v>
      </c>
      <c r="K1853" s="123" t="s">
        <v>2131</v>
      </c>
      <c r="L1853" s="123" t="s">
        <v>2524</v>
      </c>
      <c r="M1853" s="124">
        <v>3117</v>
      </c>
      <c r="N1853" s="123"/>
      <c r="O1853" s="123"/>
    </row>
    <row r="1854" spans="1:15" ht="16" x14ac:dyDescent="0.45">
      <c r="A1854" s="123" t="s">
        <v>2166</v>
      </c>
      <c r="B1854" s="123" t="s">
        <v>7217</v>
      </c>
      <c r="C1854" s="123" t="s">
        <v>3194</v>
      </c>
      <c r="D1854" s="123" t="s">
        <v>185</v>
      </c>
      <c r="E1854" s="123" t="s">
        <v>2524</v>
      </c>
      <c r="F1854" s="123" t="s">
        <v>2798</v>
      </c>
      <c r="G1854" s="123" t="s">
        <v>404</v>
      </c>
      <c r="H1854" s="123" t="s">
        <v>8852</v>
      </c>
      <c r="I1854" s="123" t="s">
        <v>2524</v>
      </c>
      <c r="J1854" s="123" t="s">
        <v>3195</v>
      </c>
      <c r="K1854" s="123" t="s">
        <v>2166</v>
      </c>
      <c r="L1854" s="123" t="s">
        <v>2524</v>
      </c>
      <c r="M1854" s="124">
        <v>5514</v>
      </c>
      <c r="N1854" s="123"/>
      <c r="O1854" s="123"/>
    </row>
    <row r="1855" spans="1:15" ht="16" x14ac:dyDescent="0.45">
      <c r="A1855" s="123" t="s">
        <v>2170</v>
      </c>
      <c r="B1855" s="123" t="s">
        <v>7218</v>
      </c>
      <c r="C1855" s="123" t="s">
        <v>3196</v>
      </c>
      <c r="D1855" s="123" t="s">
        <v>185</v>
      </c>
      <c r="E1855" s="123" t="s">
        <v>2524</v>
      </c>
      <c r="F1855" s="123" t="s">
        <v>2798</v>
      </c>
      <c r="G1855" s="123" t="s">
        <v>404</v>
      </c>
      <c r="H1855" s="123" t="s">
        <v>8852</v>
      </c>
      <c r="I1855" s="123" t="s">
        <v>2524</v>
      </c>
      <c r="J1855" s="123" t="s">
        <v>3197</v>
      </c>
      <c r="K1855" s="123" t="s">
        <v>2170</v>
      </c>
      <c r="L1855" s="123" t="s">
        <v>2524</v>
      </c>
      <c r="M1855" s="124">
        <v>5517</v>
      </c>
      <c r="N1855" s="123"/>
      <c r="O1855" s="123"/>
    </row>
    <row r="1856" spans="1:15" ht="16" x14ac:dyDescent="0.45">
      <c r="A1856" s="123" t="s">
        <v>5123</v>
      </c>
      <c r="B1856" s="123" t="s">
        <v>5123</v>
      </c>
      <c r="C1856" s="123" t="s">
        <v>7219</v>
      </c>
      <c r="D1856" s="123" t="s">
        <v>1357</v>
      </c>
      <c r="E1856" s="123" t="s">
        <v>2524</v>
      </c>
      <c r="F1856" s="123" t="s">
        <v>366</v>
      </c>
      <c r="G1856" s="123" t="s">
        <v>2524</v>
      </c>
      <c r="H1856" s="123" t="s">
        <v>2524</v>
      </c>
      <c r="I1856" s="123" t="s">
        <v>2524</v>
      </c>
      <c r="J1856" s="123" t="s">
        <v>2524</v>
      </c>
      <c r="K1856" s="123" t="s">
        <v>5123</v>
      </c>
      <c r="L1856" s="123" t="s">
        <v>2524</v>
      </c>
      <c r="M1856" s="124">
        <v>1620866</v>
      </c>
      <c r="N1856" s="123"/>
      <c r="O1856" s="123"/>
    </row>
    <row r="1857" spans="1:15" ht="16" x14ac:dyDescent="0.45">
      <c r="A1857" s="123" t="s">
        <v>7805</v>
      </c>
      <c r="B1857" s="123" t="s">
        <v>7805</v>
      </c>
      <c r="C1857" s="123" t="s">
        <v>3312</v>
      </c>
      <c r="D1857" s="123" t="s">
        <v>1357</v>
      </c>
      <c r="E1857" s="123" t="s">
        <v>2524</v>
      </c>
      <c r="F1857" s="123" t="s">
        <v>366</v>
      </c>
      <c r="G1857" s="123" t="s">
        <v>2524</v>
      </c>
      <c r="H1857" s="123" t="s">
        <v>2524</v>
      </c>
      <c r="I1857" s="123" t="s">
        <v>2524</v>
      </c>
      <c r="J1857" s="123" t="s">
        <v>3313</v>
      </c>
      <c r="K1857" s="123" t="s">
        <v>7805</v>
      </c>
      <c r="L1857" s="123" t="s">
        <v>2524</v>
      </c>
      <c r="M1857" s="124">
        <v>5488696</v>
      </c>
      <c r="N1857" s="123"/>
      <c r="O1857" s="123"/>
    </row>
    <row r="1858" spans="1:15" ht="16" x14ac:dyDescent="0.45">
      <c r="A1858" s="123" t="s">
        <v>228</v>
      </c>
      <c r="B1858" s="123" t="s">
        <v>228</v>
      </c>
      <c r="C1858" s="123" t="s">
        <v>228</v>
      </c>
      <c r="D1858" s="123" t="s">
        <v>1357</v>
      </c>
      <c r="E1858" s="123" t="s">
        <v>2524</v>
      </c>
      <c r="F1858" s="123" t="s">
        <v>366</v>
      </c>
      <c r="G1858" s="123" t="s">
        <v>2524</v>
      </c>
      <c r="H1858" s="123" t="s">
        <v>2524</v>
      </c>
      <c r="I1858" s="123" t="s">
        <v>2524</v>
      </c>
      <c r="J1858" s="123" t="s">
        <v>1778</v>
      </c>
      <c r="K1858" s="123" t="s">
        <v>228</v>
      </c>
      <c r="L1858" s="123" t="s">
        <v>2524</v>
      </c>
      <c r="M1858" s="124">
        <v>3100003</v>
      </c>
      <c r="N1858" s="123"/>
      <c r="O1858" s="123"/>
    </row>
    <row r="1859" spans="1:15" ht="16" x14ac:dyDescent="0.45">
      <c r="A1859" s="123" t="s">
        <v>3711</v>
      </c>
      <c r="B1859" s="123" t="s">
        <v>3711</v>
      </c>
      <c r="C1859" s="123" t="s">
        <v>3712</v>
      </c>
      <c r="D1859" s="123" t="s">
        <v>185</v>
      </c>
      <c r="E1859" s="123" t="s">
        <v>2524</v>
      </c>
      <c r="F1859" s="123" t="s">
        <v>2798</v>
      </c>
      <c r="G1859" s="123" t="s">
        <v>2524</v>
      </c>
      <c r="H1859" s="123" t="s">
        <v>2524</v>
      </c>
      <c r="I1859" s="123" t="s">
        <v>2524</v>
      </c>
      <c r="J1859" s="123" t="s">
        <v>3713</v>
      </c>
      <c r="K1859" s="123" t="s">
        <v>3711</v>
      </c>
      <c r="L1859" s="123" t="s">
        <v>2524</v>
      </c>
      <c r="M1859" s="124">
        <v>5748629</v>
      </c>
      <c r="N1859" s="123"/>
      <c r="O1859" s="123"/>
    </row>
    <row r="1860" spans="1:15" ht="16" x14ac:dyDescent="0.45">
      <c r="A1860" s="123" t="s">
        <v>132</v>
      </c>
      <c r="B1860" s="123" t="s">
        <v>7220</v>
      </c>
      <c r="C1860" s="123" t="s">
        <v>1495</v>
      </c>
      <c r="D1860" s="123" t="s">
        <v>185</v>
      </c>
      <c r="E1860" s="123" t="s">
        <v>2524</v>
      </c>
      <c r="F1860" s="123" t="s">
        <v>2798</v>
      </c>
      <c r="G1860" s="123" t="s">
        <v>102</v>
      </c>
      <c r="H1860" s="123" t="s">
        <v>8852</v>
      </c>
      <c r="I1860" s="123" t="s">
        <v>2524</v>
      </c>
      <c r="J1860" s="123" t="s">
        <v>1908</v>
      </c>
      <c r="K1860" s="123" t="s">
        <v>132</v>
      </c>
      <c r="L1860" s="123" t="s">
        <v>2524</v>
      </c>
      <c r="M1860" s="124">
        <v>1477983</v>
      </c>
      <c r="N1860" s="123"/>
      <c r="O1860" s="123"/>
    </row>
    <row r="1861" spans="1:15" ht="16" x14ac:dyDescent="0.45">
      <c r="A1861" s="123" t="s">
        <v>1416</v>
      </c>
      <c r="B1861" s="123" t="s">
        <v>7221</v>
      </c>
      <c r="C1861" s="123" t="s">
        <v>1496</v>
      </c>
      <c r="D1861" s="123" t="s">
        <v>185</v>
      </c>
      <c r="E1861" s="123" t="s">
        <v>2524</v>
      </c>
      <c r="F1861" s="123" t="s">
        <v>2798</v>
      </c>
      <c r="G1861" s="123" t="s">
        <v>102</v>
      </c>
      <c r="H1861" s="123" t="s">
        <v>8852</v>
      </c>
      <c r="I1861" s="123" t="s">
        <v>2524</v>
      </c>
      <c r="J1861" s="123" t="s">
        <v>1909</v>
      </c>
      <c r="K1861" s="123" t="s">
        <v>1416</v>
      </c>
      <c r="L1861" s="123" t="s">
        <v>2524</v>
      </c>
      <c r="M1861" s="124">
        <v>3222499</v>
      </c>
      <c r="N1861" s="123"/>
      <c r="O1861" s="123"/>
    </row>
    <row r="1862" spans="1:15" ht="16" x14ac:dyDescent="0.45">
      <c r="A1862" s="123" t="s">
        <v>1426</v>
      </c>
      <c r="B1862" s="123" t="s">
        <v>7222</v>
      </c>
      <c r="C1862" s="123" t="s">
        <v>1573</v>
      </c>
      <c r="D1862" s="123" t="s">
        <v>185</v>
      </c>
      <c r="E1862" s="123" t="s">
        <v>2524</v>
      </c>
      <c r="F1862" s="123" t="s">
        <v>2798</v>
      </c>
      <c r="G1862" s="123" t="s">
        <v>2524</v>
      </c>
      <c r="H1862" s="123" t="s">
        <v>2524</v>
      </c>
      <c r="I1862" s="123" t="s">
        <v>2524</v>
      </c>
      <c r="J1862" s="123" t="s">
        <v>1881</v>
      </c>
      <c r="K1862" s="123" t="s">
        <v>1426</v>
      </c>
      <c r="L1862" s="123" t="s">
        <v>2524</v>
      </c>
      <c r="M1862" s="124">
        <v>3222260</v>
      </c>
      <c r="N1862" s="123"/>
      <c r="O1862" s="123"/>
    </row>
    <row r="1863" spans="1:15" ht="16" x14ac:dyDescent="0.45">
      <c r="A1863" s="123" t="s">
        <v>1425</v>
      </c>
      <c r="B1863" s="123" t="s">
        <v>7223</v>
      </c>
      <c r="C1863" s="123" t="s">
        <v>7224</v>
      </c>
      <c r="D1863" s="123" t="s">
        <v>185</v>
      </c>
      <c r="E1863" s="123" t="s">
        <v>2524</v>
      </c>
      <c r="F1863" s="123" t="s">
        <v>2798</v>
      </c>
      <c r="G1863" s="123" t="s">
        <v>2524</v>
      </c>
      <c r="H1863" s="123" t="s">
        <v>2524</v>
      </c>
      <c r="I1863" s="123" t="s">
        <v>2524</v>
      </c>
      <c r="J1863" s="123" t="s">
        <v>1880</v>
      </c>
      <c r="K1863" s="123" t="s">
        <v>1425</v>
      </c>
      <c r="L1863" s="123" t="s">
        <v>2524</v>
      </c>
      <c r="M1863" s="124">
        <v>3222252</v>
      </c>
      <c r="N1863" s="123"/>
      <c r="O1863" s="123"/>
    </row>
    <row r="1864" spans="1:15" ht="16" x14ac:dyDescent="0.45">
      <c r="A1864" s="123" t="s">
        <v>3009</v>
      </c>
      <c r="B1864" s="123" t="s">
        <v>7225</v>
      </c>
      <c r="C1864" s="123" t="s">
        <v>3010</v>
      </c>
      <c r="D1864" s="123" t="s">
        <v>185</v>
      </c>
      <c r="E1864" s="123" t="s">
        <v>2524</v>
      </c>
      <c r="F1864" s="123" t="s">
        <v>2798</v>
      </c>
      <c r="G1864" s="123" t="s">
        <v>5449</v>
      </c>
      <c r="H1864" s="123" t="s">
        <v>2524</v>
      </c>
      <c r="I1864" s="123" t="s">
        <v>2524</v>
      </c>
      <c r="J1864" s="123" t="s">
        <v>3011</v>
      </c>
      <c r="K1864" s="123" t="s">
        <v>3008</v>
      </c>
      <c r="L1864" s="123" t="s">
        <v>2524</v>
      </c>
      <c r="M1864" s="124">
        <v>3281</v>
      </c>
      <c r="N1864" s="123"/>
      <c r="O1864" s="123"/>
    </row>
    <row r="1865" spans="1:15" ht="16" x14ac:dyDescent="0.45">
      <c r="A1865" s="123" t="s">
        <v>5124</v>
      </c>
      <c r="B1865" s="123" t="s">
        <v>5124</v>
      </c>
      <c r="C1865" s="123" t="s">
        <v>7226</v>
      </c>
      <c r="D1865" s="123" t="s">
        <v>1246</v>
      </c>
      <c r="E1865" s="123"/>
      <c r="F1865" s="123" t="s">
        <v>366</v>
      </c>
      <c r="G1865" s="123" t="s">
        <v>2524</v>
      </c>
      <c r="H1865" s="123" t="s">
        <v>2524</v>
      </c>
      <c r="I1865" s="123" t="s">
        <v>2524</v>
      </c>
      <c r="J1865" s="123" t="s">
        <v>2524</v>
      </c>
      <c r="K1865" s="123" t="s">
        <v>5124</v>
      </c>
      <c r="L1865" s="123" t="s">
        <v>2524</v>
      </c>
      <c r="M1865" s="124">
        <v>4124</v>
      </c>
      <c r="N1865" s="123"/>
      <c r="O1865" s="123"/>
    </row>
    <row r="1866" spans="1:15" ht="16" x14ac:dyDescent="0.45">
      <c r="A1866" s="123" t="s">
        <v>5125</v>
      </c>
      <c r="B1866" s="123" t="s">
        <v>7227</v>
      </c>
      <c r="C1866" s="123" t="s">
        <v>2524</v>
      </c>
      <c r="D1866" s="123" t="s">
        <v>185</v>
      </c>
      <c r="E1866" s="123" t="s">
        <v>2524</v>
      </c>
      <c r="F1866" s="123" t="s">
        <v>366</v>
      </c>
      <c r="G1866" s="123" t="s">
        <v>2524</v>
      </c>
      <c r="H1866" s="123" t="s">
        <v>2524</v>
      </c>
      <c r="I1866" s="123" t="s">
        <v>2524</v>
      </c>
      <c r="J1866" s="123" t="s">
        <v>2524</v>
      </c>
      <c r="K1866" s="123" t="s">
        <v>5125</v>
      </c>
      <c r="L1866" s="123" t="s">
        <v>2524</v>
      </c>
      <c r="M1866" s="124">
        <v>90182</v>
      </c>
      <c r="N1866" s="123"/>
      <c r="O1866" s="123"/>
    </row>
    <row r="1867" spans="1:15" ht="16" x14ac:dyDescent="0.45">
      <c r="A1867" s="123" t="s">
        <v>5126</v>
      </c>
      <c r="B1867" s="123" t="s">
        <v>5126</v>
      </c>
      <c r="C1867" s="123" t="s">
        <v>7228</v>
      </c>
      <c r="D1867" s="123" t="s">
        <v>1246</v>
      </c>
      <c r="E1867" s="123"/>
      <c r="F1867" s="123" t="s">
        <v>366</v>
      </c>
      <c r="G1867" s="123" t="s">
        <v>2524</v>
      </c>
      <c r="H1867" s="123" t="s">
        <v>2524</v>
      </c>
      <c r="I1867" s="123" t="s">
        <v>2524</v>
      </c>
      <c r="J1867" s="123" t="s">
        <v>2524</v>
      </c>
      <c r="K1867" s="123" t="s">
        <v>5126</v>
      </c>
      <c r="L1867" s="123" t="s">
        <v>2524</v>
      </c>
      <c r="M1867" s="124">
        <v>4130</v>
      </c>
      <c r="N1867" s="123"/>
      <c r="O1867" s="123"/>
    </row>
    <row r="1868" spans="1:15" ht="16" x14ac:dyDescent="0.45">
      <c r="A1868" s="123" t="s">
        <v>5127</v>
      </c>
      <c r="B1868" s="123" t="s">
        <v>7229</v>
      </c>
      <c r="C1868" s="123" t="s">
        <v>2524</v>
      </c>
      <c r="D1868" s="123" t="s">
        <v>185</v>
      </c>
      <c r="E1868" s="123" t="s">
        <v>2524</v>
      </c>
      <c r="F1868" s="123" t="s">
        <v>366</v>
      </c>
      <c r="G1868" s="123" t="s">
        <v>2524</v>
      </c>
      <c r="H1868" s="123" t="s">
        <v>2524</v>
      </c>
      <c r="I1868" s="123" t="s">
        <v>2524</v>
      </c>
      <c r="J1868" s="123" t="s">
        <v>2524</v>
      </c>
      <c r="K1868" s="123" t="s">
        <v>5127</v>
      </c>
      <c r="L1868" s="123" t="s">
        <v>2524</v>
      </c>
      <c r="M1868" s="124">
        <v>90274</v>
      </c>
      <c r="N1868" s="123"/>
      <c r="O1868" s="123"/>
    </row>
    <row r="1869" spans="1:15" ht="16" x14ac:dyDescent="0.45">
      <c r="A1869" s="123" t="s">
        <v>3358</v>
      </c>
      <c r="B1869" s="123" t="s">
        <v>3358</v>
      </c>
      <c r="C1869" s="123" t="s">
        <v>3359</v>
      </c>
      <c r="D1869" s="123" t="s">
        <v>185</v>
      </c>
      <c r="E1869" s="123" t="s">
        <v>2524</v>
      </c>
      <c r="F1869" s="123" t="s">
        <v>2798</v>
      </c>
      <c r="G1869" s="123" t="s">
        <v>2524</v>
      </c>
      <c r="H1869" s="123" t="s">
        <v>2524</v>
      </c>
      <c r="I1869" s="123" t="s">
        <v>2524</v>
      </c>
      <c r="J1869" s="123" t="s">
        <v>3360</v>
      </c>
      <c r="K1869" s="123" t="s">
        <v>3358</v>
      </c>
      <c r="L1869" s="123" t="s">
        <v>2524</v>
      </c>
      <c r="M1869" s="124">
        <v>3124632</v>
      </c>
      <c r="N1869" s="123"/>
      <c r="O1869" s="123"/>
    </row>
    <row r="1870" spans="1:15" ht="16" x14ac:dyDescent="0.45">
      <c r="A1870" s="123" t="s">
        <v>5128</v>
      </c>
      <c r="B1870" s="123" t="s">
        <v>5128</v>
      </c>
      <c r="C1870" s="123" t="s">
        <v>7230</v>
      </c>
      <c r="D1870" s="123" t="s">
        <v>1246</v>
      </c>
      <c r="E1870" s="123"/>
      <c r="F1870" s="123" t="s">
        <v>366</v>
      </c>
      <c r="G1870" s="123" t="s">
        <v>2524</v>
      </c>
      <c r="H1870" s="123" t="s">
        <v>2524</v>
      </c>
      <c r="I1870" s="123" t="s">
        <v>2524</v>
      </c>
      <c r="J1870" s="123" t="s">
        <v>2524</v>
      </c>
      <c r="K1870" s="123" t="s">
        <v>5128</v>
      </c>
      <c r="L1870" s="123" t="s">
        <v>2524</v>
      </c>
      <c r="M1870" s="124">
        <v>4127</v>
      </c>
      <c r="N1870" s="123"/>
      <c r="O1870" s="123"/>
    </row>
    <row r="1871" spans="1:15" ht="16" x14ac:dyDescent="0.45">
      <c r="A1871" s="123" t="s">
        <v>2212</v>
      </c>
      <c r="B1871" s="123" t="s">
        <v>7231</v>
      </c>
      <c r="C1871" s="123" t="s">
        <v>1587</v>
      </c>
      <c r="D1871" s="123" t="s">
        <v>1357</v>
      </c>
      <c r="E1871" s="123" t="s">
        <v>2524</v>
      </c>
      <c r="F1871" s="123" t="s">
        <v>366</v>
      </c>
      <c r="G1871" s="123" t="s">
        <v>2524</v>
      </c>
      <c r="H1871" s="123" t="s">
        <v>2524</v>
      </c>
      <c r="I1871" s="123" t="s">
        <v>2524</v>
      </c>
      <c r="J1871" s="123" t="s">
        <v>3432</v>
      </c>
      <c r="K1871" s="123" t="s">
        <v>2212</v>
      </c>
      <c r="L1871" s="123" t="s">
        <v>2524</v>
      </c>
      <c r="M1871" s="124">
        <v>9734</v>
      </c>
      <c r="N1871" s="123"/>
      <c r="O1871" s="123"/>
    </row>
    <row r="1872" spans="1:15" ht="16" x14ac:dyDescent="0.45">
      <c r="A1872" s="123" t="s">
        <v>5130</v>
      </c>
      <c r="B1872" s="123" t="s">
        <v>7231</v>
      </c>
      <c r="C1872" s="123" t="s">
        <v>7232</v>
      </c>
      <c r="D1872" s="123" t="s">
        <v>1357</v>
      </c>
      <c r="E1872" s="123" t="s">
        <v>2524</v>
      </c>
      <c r="F1872" s="123" t="s">
        <v>366</v>
      </c>
      <c r="G1872" s="123" t="s">
        <v>2524</v>
      </c>
      <c r="H1872" s="123" t="s">
        <v>2524</v>
      </c>
      <c r="I1872" s="123" t="s">
        <v>2524</v>
      </c>
      <c r="J1872" s="123" t="s">
        <v>2524</v>
      </c>
      <c r="K1872" s="123" t="s">
        <v>5130</v>
      </c>
      <c r="L1872" s="123" t="s">
        <v>2524</v>
      </c>
      <c r="M1872" s="124">
        <v>198415</v>
      </c>
      <c r="N1872" s="123"/>
      <c r="O1872" s="123"/>
    </row>
    <row r="1873" spans="1:15" ht="16" x14ac:dyDescent="0.45">
      <c r="A1873" s="123" t="s">
        <v>5131</v>
      </c>
      <c r="B1873" s="123" t="s">
        <v>7233</v>
      </c>
      <c r="C1873" s="123" t="s">
        <v>7234</v>
      </c>
      <c r="D1873" s="123" t="s">
        <v>1357</v>
      </c>
      <c r="E1873" s="123" t="s">
        <v>2524</v>
      </c>
      <c r="F1873" s="123" t="s">
        <v>366</v>
      </c>
      <c r="G1873" s="123" t="s">
        <v>2524</v>
      </c>
      <c r="H1873" s="123" t="s">
        <v>2524</v>
      </c>
      <c r="I1873" s="123" t="s">
        <v>2524</v>
      </c>
      <c r="J1873" s="123" t="s">
        <v>2524</v>
      </c>
      <c r="K1873" s="123" t="s">
        <v>5131</v>
      </c>
      <c r="L1873" s="123" t="s">
        <v>2524</v>
      </c>
      <c r="M1873" s="124">
        <v>409079</v>
      </c>
      <c r="N1873" s="123"/>
      <c r="O1873" s="123"/>
    </row>
    <row r="1874" spans="1:15" ht="16" x14ac:dyDescent="0.45">
      <c r="A1874" s="123" t="s">
        <v>276</v>
      </c>
      <c r="B1874" s="123" t="s">
        <v>7235</v>
      </c>
      <c r="C1874" s="123" t="s">
        <v>7236</v>
      </c>
      <c r="D1874" s="123" t="s">
        <v>1357</v>
      </c>
      <c r="E1874" s="123" t="s">
        <v>2524</v>
      </c>
      <c r="F1874" s="123" t="s">
        <v>366</v>
      </c>
      <c r="G1874" s="123" t="s">
        <v>2524</v>
      </c>
      <c r="H1874" s="123" t="s">
        <v>2524</v>
      </c>
      <c r="I1874" s="123" t="s">
        <v>2524</v>
      </c>
      <c r="J1874" s="123" t="s">
        <v>1991</v>
      </c>
      <c r="K1874" s="123" t="s">
        <v>276</v>
      </c>
      <c r="L1874" s="123" t="s">
        <v>2524</v>
      </c>
      <c r="M1874" s="124">
        <v>3100451</v>
      </c>
      <c r="N1874" s="123"/>
      <c r="O1874" s="123"/>
    </row>
    <row r="1875" spans="1:15" ht="16" x14ac:dyDescent="0.45">
      <c r="A1875" s="123" t="s">
        <v>85</v>
      </c>
      <c r="B1875" s="123" t="s">
        <v>7231</v>
      </c>
      <c r="C1875" s="123" t="s">
        <v>1587</v>
      </c>
      <c r="D1875" s="123" t="s">
        <v>1357</v>
      </c>
      <c r="E1875" s="123" t="s">
        <v>2524</v>
      </c>
      <c r="F1875" s="123" t="s">
        <v>366</v>
      </c>
      <c r="G1875" s="123" t="s">
        <v>2524</v>
      </c>
      <c r="H1875" s="123" t="s">
        <v>2524</v>
      </c>
      <c r="I1875" s="123" t="s">
        <v>2524</v>
      </c>
      <c r="J1875" s="123" t="s">
        <v>1989</v>
      </c>
      <c r="K1875" s="123" t="s">
        <v>85</v>
      </c>
      <c r="L1875" s="123" t="s">
        <v>2524</v>
      </c>
      <c r="M1875" s="124">
        <v>2459806</v>
      </c>
      <c r="N1875" s="123"/>
      <c r="O1875" s="123"/>
    </row>
    <row r="1876" spans="1:15" ht="16" x14ac:dyDescent="0.45">
      <c r="A1876" s="123" t="s">
        <v>5132</v>
      </c>
      <c r="B1876" s="123" t="s">
        <v>7231</v>
      </c>
      <c r="C1876" s="123" t="s">
        <v>1587</v>
      </c>
      <c r="D1876" s="123" t="s">
        <v>1357</v>
      </c>
      <c r="E1876" s="123" t="s">
        <v>2524</v>
      </c>
      <c r="F1876" s="123" t="s">
        <v>366</v>
      </c>
      <c r="G1876" s="123" t="s">
        <v>2524</v>
      </c>
      <c r="H1876" s="123" t="s">
        <v>2524</v>
      </c>
      <c r="I1876" s="123" t="s">
        <v>2524</v>
      </c>
      <c r="J1876" s="123" t="s">
        <v>2524</v>
      </c>
      <c r="K1876" s="123" t="s">
        <v>5132</v>
      </c>
      <c r="L1876" s="123" t="s">
        <v>2524</v>
      </c>
      <c r="M1876" s="124">
        <v>91315</v>
      </c>
      <c r="N1876" s="123"/>
      <c r="O1876" s="123"/>
    </row>
    <row r="1877" spans="1:15" ht="16" x14ac:dyDescent="0.45">
      <c r="A1877" s="123" t="s">
        <v>5133</v>
      </c>
      <c r="B1877" s="123" t="s">
        <v>5133</v>
      </c>
      <c r="C1877" s="123" t="s">
        <v>7237</v>
      </c>
      <c r="D1877" s="123" t="s">
        <v>1357</v>
      </c>
      <c r="E1877" s="123" t="s">
        <v>2524</v>
      </c>
      <c r="F1877" s="123" t="s">
        <v>366</v>
      </c>
      <c r="G1877" s="123" t="s">
        <v>2524</v>
      </c>
      <c r="H1877" s="123" t="s">
        <v>2524</v>
      </c>
      <c r="I1877" s="123" t="s">
        <v>2524</v>
      </c>
      <c r="J1877" s="123" t="s">
        <v>1990</v>
      </c>
      <c r="K1877" s="123" t="s">
        <v>5133</v>
      </c>
      <c r="L1877" s="123" t="s">
        <v>2524</v>
      </c>
      <c r="M1877" s="124">
        <v>2102567</v>
      </c>
      <c r="N1877" s="123"/>
      <c r="O1877" s="123"/>
    </row>
    <row r="1878" spans="1:15" ht="16" x14ac:dyDescent="0.45">
      <c r="A1878" s="123" t="s">
        <v>1585</v>
      </c>
      <c r="B1878" s="123" t="s">
        <v>1585</v>
      </c>
      <c r="C1878" s="123" t="s">
        <v>1586</v>
      </c>
      <c r="D1878" s="123" t="s">
        <v>1357</v>
      </c>
      <c r="E1878" s="123" t="s">
        <v>2524</v>
      </c>
      <c r="F1878" s="123" t="s">
        <v>366</v>
      </c>
      <c r="G1878" s="123" t="s">
        <v>2524</v>
      </c>
      <c r="H1878" s="123" t="s">
        <v>2524</v>
      </c>
      <c r="I1878" s="123" t="s">
        <v>2524</v>
      </c>
      <c r="J1878" s="123" t="s">
        <v>1983</v>
      </c>
      <c r="K1878" s="123" t="s">
        <v>1585</v>
      </c>
      <c r="L1878" s="123" t="s">
        <v>2524</v>
      </c>
      <c r="M1878" s="124">
        <v>3225836</v>
      </c>
      <c r="N1878" s="123"/>
      <c r="O1878" s="123"/>
    </row>
    <row r="1879" spans="1:15" ht="16" x14ac:dyDescent="0.45">
      <c r="A1879" s="123" t="s">
        <v>3433</v>
      </c>
      <c r="B1879" s="123" t="s">
        <v>7231</v>
      </c>
      <c r="C1879" s="123" t="s">
        <v>1587</v>
      </c>
      <c r="D1879" s="123" t="s">
        <v>1357</v>
      </c>
      <c r="E1879" s="123" t="s">
        <v>2524</v>
      </c>
      <c r="F1879" s="123" t="s">
        <v>366</v>
      </c>
      <c r="G1879" s="123" t="s">
        <v>2524</v>
      </c>
      <c r="H1879" s="123" t="s">
        <v>2524</v>
      </c>
      <c r="I1879" s="123" t="s">
        <v>2524</v>
      </c>
      <c r="J1879" s="123" t="s">
        <v>3434</v>
      </c>
      <c r="K1879" s="123" t="s">
        <v>3433</v>
      </c>
      <c r="L1879" s="123" t="s">
        <v>2524</v>
      </c>
      <c r="M1879" s="124">
        <v>146019</v>
      </c>
      <c r="N1879" s="123"/>
      <c r="O1879" s="123"/>
    </row>
    <row r="1880" spans="1:15" ht="16" x14ac:dyDescent="0.45">
      <c r="A1880" s="123" t="s">
        <v>5134</v>
      </c>
      <c r="B1880" s="123" t="s">
        <v>5134</v>
      </c>
      <c r="C1880" s="123" t="s">
        <v>7238</v>
      </c>
      <c r="D1880" s="123" t="s">
        <v>1357</v>
      </c>
      <c r="E1880" s="123" t="s">
        <v>2524</v>
      </c>
      <c r="F1880" s="123" t="s">
        <v>366</v>
      </c>
      <c r="G1880" s="123" t="s">
        <v>2524</v>
      </c>
      <c r="H1880" s="123" t="s">
        <v>2524</v>
      </c>
      <c r="I1880" s="123" t="s">
        <v>2524</v>
      </c>
      <c r="J1880" s="123" t="s">
        <v>2524</v>
      </c>
      <c r="K1880" s="123" t="s">
        <v>5134</v>
      </c>
      <c r="L1880" s="123" t="s">
        <v>2524</v>
      </c>
      <c r="M1880" s="124">
        <v>3184762</v>
      </c>
      <c r="N1880" s="123"/>
      <c r="O1880" s="123"/>
    </row>
    <row r="1881" spans="1:15" ht="16" x14ac:dyDescent="0.45">
      <c r="A1881" s="123" t="s">
        <v>5135</v>
      </c>
      <c r="B1881" s="123" t="s">
        <v>5135</v>
      </c>
      <c r="C1881" s="123" t="s">
        <v>7239</v>
      </c>
      <c r="D1881" s="123" t="s">
        <v>1357</v>
      </c>
      <c r="E1881" s="123" t="s">
        <v>2524</v>
      </c>
      <c r="F1881" s="123" t="s">
        <v>366</v>
      </c>
      <c r="G1881" s="123" t="s">
        <v>2524</v>
      </c>
      <c r="H1881" s="123" t="s">
        <v>2524</v>
      </c>
      <c r="I1881" s="123" t="s">
        <v>2524</v>
      </c>
      <c r="J1881" s="123" t="s">
        <v>2524</v>
      </c>
      <c r="K1881" s="123" t="s">
        <v>5135</v>
      </c>
      <c r="L1881" s="123" t="s">
        <v>2524</v>
      </c>
      <c r="M1881" s="124">
        <v>3184777</v>
      </c>
      <c r="N1881" s="123"/>
      <c r="O1881" s="123"/>
    </row>
    <row r="1882" spans="1:15" ht="16" x14ac:dyDescent="0.45">
      <c r="A1882" s="123" t="s">
        <v>5136</v>
      </c>
      <c r="B1882" s="123" t="s">
        <v>5136</v>
      </c>
      <c r="C1882" s="123" t="s">
        <v>7240</v>
      </c>
      <c r="D1882" s="123" t="s">
        <v>1357</v>
      </c>
      <c r="E1882" s="123" t="s">
        <v>2524</v>
      </c>
      <c r="F1882" s="123" t="s">
        <v>366</v>
      </c>
      <c r="G1882" s="123" t="s">
        <v>2524</v>
      </c>
      <c r="H1882" s="123" t="s">
        <v>2524</v>
      </c>
      <c r="I1882" s="123" t="s">
        <v>2524</v>
      </c>
      <c r="J1882" s="123" t="s">
        <v>2524</v>
      </c>
      <c r="K1882" s="123" t="s">
        <v>5136</v>
      </c>
      <c r="L1882" s="123" t="s">
        <v>2524</v>
      </c>
      <c r="M1882" s="124">
        <v>3184733</v>
      </c>
      <c r="N1882" s="123"/>
      <c r="O1882" s="123"/>
    </row>
    <row r="1883" spans="1:15" ht="16" x14ac:dyDescent="0.45">
      <c r="A1883" s="123" t="s">
        <v>5137</v>
      </c>
      <c r="B1883" s="123" t="s">
        <v>5137</v>
      </c>
      <c r="C1883" s="123" t="s">
        <v>7241</v>
      </c>
      <c r="D1883" s="123" t="s">
        <v>1357</v>
      </c>
      <c r="E1883" s="123" t="s">
        <v>2524</v>
      </c>
      <c r="F1883" s="123" t="s">
        <v>366</v>
      </c>
      <c r="G1883" s="123" t="s">
        <v>2524</v>
      </c>
      <c r="H1883" s="123" t="s">
        <v>2524</v>
      </c>
      <c r="I1883" s="123" t="s">
        <v>2524</v>
      </c>
      <c r="J1883" s="123" t="s">
        <v>2524</v>
      </c>
      <c r="K1883" s="123" t="s">
        <v>5137</v>
      </c>
      <c r="L1883" s="123" t="s">
        <v>2524</v>
      </c>
      <c r="M1883" s="124">
        <v>3184756</v>
      </c>
      <c r="N1883" s="123"/>
      <c r="O1883" s="123"/>
    </row>
    <row r="1884" spans="1:15" ht="16" x14ac:dyDescent="0.45">
      <c r="A1884" s="123" t="s">
        <v>5138</v>
      </c>
      <c r="B1884" s="123" t="s">
        <v>5138</v>
      </c>
      <c r="C1884" s="123" t="s">
        <v>7242</v>
      </c>
      <c r="D1884" s="123" t="s">
        <v>1357</v>
      </c>
      <c r="E1884" s="123" t="s">
        <v>2524</v>
      </c>
      <c r="F1884" s="123" t="s">
        <v>366</v>
      </c>
      <c r="G1884" s="123" t="s">
        <v>2524</v>
      </c>
      <c r="H1884" s="123" t="s">
        <v>2524</v>
      </c>
      <c r="I1884" s="123" t="s">
        <v>2524</v>
      </c>
      <c r="J1884" s="123" t="s">
        <v>2524</v>
      </c>
      <c r="K1884" s="123" t="s">
        <v>5138</v>
      </c>
      <c r="L1884" s="123" t="s">
        <v>2524</v>
      </c>
      <c r="M1884" s="124">
        <v>3184793</v>
      </c>
      <c r="N1884" s="123"/>
      <c r="O1884" s="123"/>
    </row>
    <row r="1885" spans="1:15" ht="16" x14ac:dyDescent="0.45">
      <c r="A1885" s="123" t="s">
        <v>7243</v>
      </c>
      <c r="B1885" s="123" t="s">
        <v>7243</v>
      </c>
      <c r="C1885" s="123" t="s">
        <v>7244</v>
      </c>
      <c r="D1885" s="123" t="s">
        <v>1357</v>
      </c>
      <c r="E1885" s="123" t="s">
        <v>2524</v>
      </c>
      <c r="F1885" s="123" t="s">
        <v>366</v>
      </c>
      <c r="G1885" s="123" t="s">
        <v>2524</v>
      </c>
      <c r="H1885" s="123" t="s">
        <v>2524</v>
      </c>
      <c r="I1885" s="123" t="s">
        <v>2524</v>
      </c>
      <c r="J1885" s="123" t="s">
        <v>2524</v>
      </c>
      <c r="K1885" s="123" t="s">
        <v>7243</v>
      </c>
      <c r="L1885" s="123" t="s">
        <v>2524</v>
      </c>
      <c r="M1885" s="124">
        <v>3906648</v>
      </c>
      <c r="N1885" s="123"/>
      <c r="O1885" s="123"/>
    </row>
    <row r="1886" spans="1:15" ht="16" x14ac:dyDescent="0.45">
      <c r="A1886" s="123" t="s">
        <v>7245</v>
      </c>
      <c r="B1886" s="123" t="s">
        <v>7245</v>
      </c>
      <c r="C1886" s="123" t="s">
        <v>7246</v>
      </c>
      <c r="D1886" s="123" t="s">
        <v>1357</v>
      </c>
      <c r="E1886" s="123" t="s">
        <v>2524</v>
      </c>
      <c r="F1886" s="123" t="s">
        <v>366</v>
      </c>
      <c r="G1886" s="123" t="s">
        <v>2524</v>
      </c>
      <c r="H1886" s="123" t="s">
        <v>2524</v>
      </c>
      <c r="I1886" s="123" t="s">
        <v>2524</v>
      </c>
      <c r="J1886" s="123" t="s">
        <v>2524</v>
      </c>
      <c r="K1886" s="123" t="s">
        <v>7245</v>
      </c>
      <c r="L1886" s="123" t="s">
        <v>2524</v>
      </c>
      <c r="M1886" s="124">
        <v>3906658</v>
      </c>
      <c r="N1886" s="123"/>
      <c r="O1886" s="123"/>
    </row>
    <row r="1887" spans="1:15" ht="16" x14ac:dyDescent="0.45">
      <c r="A1887" s="123" t="s">
        <v>5139</v>
      </c>
      <c r="B1887" s="123" t="s">
        <v>5139</v>
      </c>
      <c r="C1887" s="123" t="s">
        <v>7247</v>
      </c>
      <c r="D1887" s="123" t="s">
        <v>1357</v>
      </c>
      <c r="E1887" s="123" t="s">
        <v>2524</v>
      </c>
      <c r="F1887" s="123" t="s">
        <v>366</v>
      </c>
      <c r="G1887" s="123" t="s">
        <v>2524</v>
      </c>
      <c r="H1887" s="123" t="s">
        <v>2524</v>
      </c>
      <c r="I1887" s="123" t="s">
        <v>2524</v>
      </c>
      <c r="J1887" s="123" t="s">
        <v>2524</v>
      </c>
      <c r="K1887" s="123" t="s">
        <v>5139</v>
      </c>
      <c r="L1887" s="123" t="s">
        <v>2524</v>
      </c>
      <c r="M1887" s="124">
        <v>3184671</v>
      </c>
      <c r="N1887" s="123"/>
      <c r="O1887" s="123"/>
    </row>
    <row r="1888" spans="1:15" ht="16" x14ac:dyDescent="0.45">
      <c r="A1888" s="123" t="s">
        <v>5140</v>
      </c>
      <c r="B1888" s="123" t="s">
        <v>7248</v>
      </c>
      <c r="C1888" s="123" t="s">
        <v>1587</v>
      </c>
      <c r="D1888" s="123" t="s">
        <v>1357</v>
      </c>
      <c r="E1888" s="123" t="s">
        <v>2524</v>
      </c>
      <c r="F1888" s="123" t="s">
        <v>366</v>
      </c>
      <c r="G1888" s="123" t="s">
        <v>2524</v>
      </c>
      <c r="H1888" s="123" t="s">
        <v>2524</v>
      </c>
      <c r="I1888" s="123" t="s">
        <v>2524</v>
      </c>
      <c r="J1888" s="123" t="s">
        <v>2524</v>
      </c>
      <c r="K1888" s="123" t="s">
        <v>5140</v>
      </c>
      <c r="L1888" s="123" t="s">
        <v>2524</v>
      </c>
      <c r="M1888" s="124">
        <v>627165</v>
      </c>
      <c r="N1888" s="123"/>
      <c r="O1888" s="123"/>
    </row>
    <row r="1889" spans="1:15" ht="16" x14ac:dyDescent="0.45">
      <c r="A1889" s="123" t="s">
        <v>120</v>
      </c>
      <c r="B1889" s="123" t="s">
        <v>7249</v>
      </c>
      <c r="C1889" s="123" t="s">
        <v>7250</v>
      </c>
      <c r="D1889" s="123" t="s">
        <v>1357</v>
      </c>
      <c r="E1889" s="123" t="s">
        <v>2524</v>
      </c>
      <c r="F1889" s="123" t="s">
        <v>366</v>
      </c>
      <c r="G1889" s="123" t="s">
        <v>2524</v>
      </c>
      <c r="H1889" s="123" t="s">
        <v>2524</v>
      </c>
      <c r="I1889" s="123" t="s">
        <v>2524</v>
      </c>
      <c r="J1889" s="123" t="s">
        <v>1866</v>
      </c>
      <c r="K1889" s="123" t="s">
        <v>120</v>
      </c>
      <c r="L1889" s="123" t="s">
        <v>2524</v>
      </c>
      <c r="M1889" s="124">
        <v>18809</v>
      </c>
      <c r="N1889" s="123"/>
      <c r="O1889" s="123"/>
    </row>
    <row r="1890" spans="1:15" ht="16" x14ac:dyDescent="0.45">
      <c r="A1890" s="123" t="s">
        <v>8686</v>
      </c>
      <c r="B1890" s="123" t="s">
        <v>8788</v>
      </c>
      <c r="C1890" s="123" t="s">
        <v>8687</v>
      </c>
      <c r="D1890" s="123" t="s">
        <v>1357</v>
      </c>
      <c r="E1890" s="123" t="s">
        <v>2524</v>
      </c>
      <c r="F1890" s="123" t="s">
        <v>366</v>
      </c>
      <c r="G1890" s="123" t="s">
        <v>2524</v>
      </c>
      <c r="H1890" s="123" t="s">
        <v>2524</v>
      </c>
      <c r="I1890" s="123" t="s">
        <v>2524</v>
      </c>
      <c r="J1890" s="123" t="s">
        <v>8688</v>
      </c>
      <c r="K1890" s="123" t="s">
        <v>8686</v>
      </c>
      <c r="L1890" s="123" t="s">
        <v>2524</v>
      </c>
      <c r="M1890" s="124">
        <v>8729633</v>
      </c>
      <c r="N1890" s="123"/>
      <c r="O1890" s="123"/>
    </row>
    <row r="1891" spans="1:15" ht="16" x14ac:dyDescent="0.45">
      <c r="A1891" s="123" t="s">
        <v>5141</v>
      </c>
      <c r="B1891" s="123" t="s">
        <v>6928</v>
      </c>
      <c r="C1891" s="123" t="s">
        <v>7251</v>
      </c>
      <c r="D1891" s="123" t="s">
        <v>185</v>
      </c>
      <c r="E1891" s="123" t="s">
        <v>2524</v>
      </c>
      <c r="F1891" s="123" t="s">
        <v>366</v>
      </c>
      <c r="G1891" s="123" t="s">
        <v>2524</v>
      </c>
      <c r="H1891" s="123" t="s">
        <v>2524</v>
      </c>
      <c r="I1891" s="123" t="s">
        <v>2524</v>
      </c>
      <c r="J1891" s="123" t="s">
        <v>2524</v>
      </c>
      <c r="K1891" s="123" t="s">
        <v>5141</v>
      </c>
      <c r="L1891" s="123" t="s">
        <v>2524</v>
      </c>
      <c r="M1891" s="124">
        <v>146784</v>
      </c>
      <c r="N1891" s="123"/>
      <c r="O1891" s="123"/>
    </row>
    <row r="1892" spans="1:15" ht="16" x14ac:dyDescent="0.45">
      <c r="A1892" s="123" t="s">
        <v>5142</v>
      </c>
      <c r="B1892" s="123" t="s">
        <v>6930</v>
      </c>
      <c r="C1892" s="123" t="s">
        <v>7252</v>
      </c>
      <c r="D1892" s="123" t="s">
        <v>185</v>
      </c>
      <c r="E1892" s="123" t="s">
        <v>2524</v>
      </c>
      <c r="F1892" s="123" t="s">
        <v>366</v>
      </c>
      <c r="G1892" s="123" t="s">
        <v>2524</v>
      </c>
      <c r="H1892" s="123" t="s">
        <v>2524</v>
      </c>
      <c r="I1892" s="123" t="s">
        <v>2524</v>
      </c>
      <c r="J1892" s="123" t="s">
        <v>2524</v>
      </c>
      <c r="K1892" s="123" t="s">
        <v>5142</v>
      </c>
      <c r="L1892" s="123" t="s">
        <v>2524</v>
      </c>
      <c r="M1892" s="124">
        <v>146788</v>
      </c>
      <c r="N1892" s="123"/>
      <c r="O1892" s="123"/>
    </row>
    <row r="1893" spans="1:15" ht="16" x14ac:dyDescent="0.45">
      <c r="A1893" s="123" t="s">
        <v>5143</v>
      </c>
      <c r="B1893" s="123" t="s">
        <v>6932</v>
      </c>
      <c r="C1893" s="123" t="s">
        <v>7253</v>
      </c>
      <c r="D1893" s="123" t="s">
        <v>185</v>
      </c>
      <c r="E1893" s="123" t="s">
        <v>2524</v>
      </c>
      <c r="F1893" s="123" t="s">
        <v>366</v>
      </c>
      <c r="G1893" s="123" t="s">
        <v>2524</v>
      </c>
      <c r="H1893" s="123" t="s">
        <v>2524</v>
      </c>
      <c r="I1893" s="123" t="s">
        <v>2524</v>
      </c>
      <c r="J1893" s="123" t="s">
        <v>2524</v>
      </c>
      <c r="K1893" s="123" t="s">
        <v>5143</v>
      </c>
      <c r="L1893" s="123" t="s">
        <v>2524</v>
      </c>
      <c r="M1893" s="124">
        <v>146792</v>
      </c>
      <c r="N1893" s="123"/>
      <c r="O1893" s="123"/>
    </row>
    <row r="1894" spans="1:15" ht="16" x14ac:dyDescent="0.45">
      <c r="A1894" s="123" t="s">
        <v>2831</v>
      </c>
      <c r="B1894" s="123" t="s">
        <v>2831</v>
      </c>
      <c r="C1894" s="123" t="s">
        <v>7972</v>
      </c>
      <c r="D1894" s="123" t="s">
        <v>185</v>
      </c>
      <c r="E1894" s="123" t="s">
        <v>2524</v>
      </c>
      <c r="F1894" s="123" t="s">
        <v>2798</v>
      </c>
      <c r="G1894" s="123" t="s">
        <v>2524</v>
      </c>
      <c r="H1894" s="123" t="s">
        <v>8851</v>
      </c>
      <c r="I1894" s="123" t="s">
        <v>2524</v>
      </c>
      <c r="J1894" s="123" t="s">
        <v>3174</v>
      </c>
      <c r="K1894" s="123" t="s">
        <v>2831</v>
      </c>
      <c r="L1894" s="123" t="s">
        <v>2524</v>
      </c>
      <c r="M1894" s="124">
        <v>7289510</v>
      </c>
      <c r="N1894" s="123"/>
      <c r="O1894" s="123"/>
    </row>
    <row r="1895" spans="1:15" ht="16" x14ac:dyDescent="0.45">
      <c r="A1895" s="123" t="s">
        <v>2136</v>
      </c>
      <c r="B1895" s="123" t="s">
        <v>2136</v>
      </c>
      <c r="C1895" s="123" t="s">
        <v>3038</v>
      </c>
      <c r="D1895" s="123" t="s">
        <v>185</v>
      </c>
      <c r="E1895" s="123" t="s">
        <v>2524</v>
      </c>
      <c r="F1895" s="123" t="s">
        <v>2798</v>
      </c>
      <c r="G1895" s="123" t="s">
        <v>5449</v>
      </c>
      <c r="H1895" s="123" t="s">
        <v>8852</v>
      </c>
      <c r="I1895" s="123" t="s">
        <v>2524</v>
      </c>
      <c r="J1895" s="123" t="s">
        <v>3039</v>
      </c>
      <c r="K1895" s="123" t="s">
        <v>2136</v>
      </c>
      <c r="L1895" s="123" t="s">
        <v>2524</v>
      </c>
      <c r="M1895" s="124">
        <v>3110</v>
      </c>
      <c r="N1895" s="123"/>
      <c r="O1895" s="123"/>
    </row>
    <row r="1896" spans="1:15" ht="16" x14ac:dyDescent="0.45">
      <c r="A1896" s="123" t="s">
        <v>8400</v>
      </c>
      <c r="B1896" s="123" t="s">
        <v>8400</v>
      </c>
      <c r="C1896" s="123" t="s">
        <v>8401</v>
      </c>
      <c r="D1896" s="123" t="s">
        <v>1357</v>
      </c>
      <c r="E1896" s="123" t="s">
        <v>2524</v>
      </c>
      <c r="F1896" s="123" t="s">
        <v>366</v>
      </c>
      <c r="G1896" s="123" t="s">
        <v>2524</v>
      </c>
      <c r="H1896" s="123" t="s">
        <v>2524</v>
      </c>
      <c r="I1896" s="123" t="s">
        <v>2524</v>
      </c>
      <c r="J1896" s="123" t="s">
        <v>2524</v>
      </c>
      <c r="K1896" s="123" t="s">
        <v>8400</v>
      </c>
      <c r="L1896" s="123" t="s">
        <v>2524</v>
      </c>
      <c r="M1896" s="124">
        <v>7271551</v>
      </c>
      <c r="N1896" s="123"/>
      <c r="O1896" s="123"/>
    </row>
    <row r="1897" spans="1:15" ht="16" x14ac:dyDescent="0.45">
      <c r="A1897" s="123" t="s">
        <v>3035</v>
      </c>
      <c r="B1897" s="123" t="s">
        <v>7254</v>
      </c>
      <c r="C1897" s="123" t="s">
        <v>3036</v>
      </c>
      <c r="D1897" s="123" t="s">
        <v>185</v>
      </c>
      <c r="E1897" s="123" t="s">
        <v>2524</v>
      </c>
      <c r="F1897" s="123" t="s">
        <v>2798</v>
      </c>
      <c r="G1897" s="123" t="s">
        <v>5449</v>
      </c>
      <c r="H1897" s="123" t="s">
        <v>2524</v>
      </c>
      <c r="I1897" s="123" t="s">
        <v>2524</v>
      </c>
      <c r="J1897" s="123" t="s">
        <v>3037</v>
      </c>
      <c r="K1897" s="123" t="s">
        <v>3034</v>
      </c>
      <c r="L1897" s="123" t="s">
        <v>2524</v>
      </c>
      <c r="M1897" s="124">
        <v>3284</v>
      </c>
      <c r="N1897" s="123"/>
      <c r="O1897" s="123"/>
    </row>
    <row r="1898" spans="1:15" ht="16" x14ac:dyDescent="0.45">
      <c r="A1898" s="123" t="s">
        <v>8402</v>
      </c>
      <c r="B1898" s="123" t="s">
        <v>8402</v>
      </c>
      <c r="C1898" s="123" t="s">
        <v>8403</v>
      </c>
      <c r="D1898" s="123" t="s">
        <v>1357</v>
      </c>
      <c r="E1898" s="123" t="s">
        <v>2524</v>
      </c>
      <c r="F1898" s="123" t="s">
        <v>366</v>
      </c>
      <c r="G1898" s="123" t="s">
        <v>2524</v>
      </c>
      <c r="H1898" s="123" t="s">
        <v>2524</v>
      </c>
      <c r="I1898" s="123" t="s">
        <v>2524</v>
      </c>
      <c r="J1898" s="123" t="s">
        <v>2524</v>
      </c>
      <c r="K1898" s="123" t="s">
        <v>8402</v>
      </c>
      <c r="L1898" s="123" t="s">
        <v>2524</v>
      </c>
      <c r="M1898" s="124">
        <v>7271560</v>
      </c>
      <c r="N1898" s="123"/>
      <c r="O1898" s="123"/>
    </row>
    <row r="1899" spans="1:15" ht="16" x14ac:dyDescent="0.45">
      <c r="A1899" s="123" t="s">
        <v>8404</v>
      </c>
      <c r="B1899" s="123" t="s">
        <v>8404</v>
      </c>
      <c r="C1899" s="123" t="s">
        <v>8405</v>
      </c>
      <c r="D1899" s="123" t="s">
        <v>1357</v>
      </c>
      <c r="E1899" s="123" t="s">
        <v>2524</v>
      </c>
      <c r="F1899" s="123" t="s">
        <v>366</v>
      </c>
      <c r="G1899" s="123" t="s">
        <v>2524</v>
      </c>
      <c r="H1899" s="123" t="s">
        <v>2524</v>
      </c>
      <c r="I1899" s="123" t="s">
        <v>2524</v>
      </c>
      <c r="J1899" s="123" t="s">
        <v>2524</v>
      </c>
      <c r="K1899" s="123" t="s">
        <v>8404</v>
      </c>
      <c r="L1899" s="123" t="s">
        <v>2524</v>
      </c>
      <c r="M1899" s="124">
        <v>7271568</v>
      </c>
      <c r="N1899" s="123"/>
      <c r="O1899" s="123"/>
    </row>
    <row r="1900" spans="1:15" ht="16" x14ac:dyDescent="0.45">
      <c r="A1900" s="123" t="s">
        <v>5145</v>
      </c>
      <c r="B1900" s="123" t="s">
        <v>5145</v>
      </c>
      <c r="C1900" s="123" t="s">
        <v>7255</v>
      </c>
      <c r="D1900" s="123" t="s">
        <v>185</v>
      </c>
      <c r="E1900" s="123" t="s">
        <v>2524</v>
      </c>
      <c r="F1900" s="123" t="s">
        <v>366</v>
      </c>
      <c r="G1900" s="123" t="s">
        <v>2524</v>
      </c>
      <c r="H1900" s="123" t="s">
        <v>2524</v>
      </c>
      <c r="I1900" s="123" t="s">
        <v>2524</v>
      </c>
      <c r="J1900" s="123" t="s">
        <v>2524</v>
      </c>
      <c r="K1900" s="123" t="s">
        <v>7256</v>
      </c>
      <c r="L1900" s="123" t="s">
        <v>2524</v>
      </c>
      <c r="M1900" s="124">
        <v>10823</v>
      </c>
      <c r="N1900" s="123"/>
      <c r="O1900" s="123"/>
    </row>
    <row r="1901" spans="1:15" ht="16" x14ac:dyDescent="0.45">
      <c r="A1901" s="123" t="s">
        <v>5146</v>
      </c>
      <c r="B1901" s="123" t="s">
        <v>5146</v>
      </c>
      <c r="C1901" s="123" t="s">
        <v>7257</v>
      </c>
      <c r="D1901" s="123" t="s">
        <v>185</v>
      </c>
      <c r="E1901" s="123" t="s">
        <v>2524</v>
      </c>
      <c r="F1901" s="123" t="s">
        <v>366</v>
      </c>
      <c r="G1901" s="123" t="s">
        <v>2524</v>
      </c>
      <c r="H1901" s="123" t="s">
        <v>2524</v>
      </c>
      <c r="I1901" s="123" t="s">
        <v>2524</v>
      </c>
      <c r="J1901" s="123" t="s">
        <v>2524</v>
      </c>
      <c r="K1901" s="123" t="s">
        <v>7258</v>
      </c>
      <c r="L1901" s="123" t="s">
        <v>2524</v>
      </c>
      <c r="M1901" s="124">
        <v>10829</v>
      </c>
      <c r="N1901" s="123"/>
      <c r="O1901" s="123"/>
    </row>
    <row r="1902" spans="1:15" ht="16" x14ac:dyDescent="0.45">
      <c r="A1902" s="123" t="s">
        <v>5147</v>
      </c>
      <c r="B1902" s="123" t="s">
        <v>5147</v>
      </c>
      <c r="C1902" s="123" t="s">
        <v>7259</v>
      </c>
      <c r="D1902" s="123" t="s">
        <v>185</v>
      </c>
      <c r="E1902" s="123" t="s">
        <v>2524</v>
      </c>
      <c r="F1902" s="123" t="s">
        <v>366</v>
      </c>
      <c r="G1902" s="123" t="s">
        <v>2524</v>
      </c>
      <c r="H1902" s="123" t="s">
        <v>2524</v>
      </c>
      <c r="I1902" s="123" t="s">
        <v>2524</v>
      </c>
      <c r="J1902" s="123" t="s">
        <v>2524</v>
      </c>
      <c r="K1902" s="123" t="s">
        <v>7260</v>
      </c>
      <c r="L1902" s="123" t="s">
        <v>2524</v>
      </c>
      <c r="M1902" s="124">
        <v>10835</v>
      </c>
      <c r="N1902" s="123"/>
      <c r="O1902" s="123"/>
    </row>
    <row r="1903" spans="1:15" ht="16" x14ac:dyDescent="0.45">
      <c r="A1903" s="123" t="s">
        <v>5148</v>
      </c>
      <c r="B1903" s="123" t="s">
        <v>5148</v>
      </c>
      <c r="C1903" s="123" t="s">
        <v>7261</v>
      </c>
      <c r="D1903" s="123" t="s">
        <v>185</v>
      </c>
      <c r="E1903" s="123" t="s">
        <v>2524</v>
      </c>
      <c r="F1903" s="123" t="s">
        <v>366</v>
      </c>
      <c r="G1903" s="123" t="s">
        <v>2524</v>
      </c>
      <c r="H1903" s="123" t="s">
        <v>2524</v>
      </c>
      <c r="I1903" s="123" t="s">
        <v>2524</v>
      </c>
      <c r="J1903" s="123" t="s">
        <v>2524</v>
      </c>
      <c r="K1903" s="123" t="s">
        <v>7262</v>
      </c>
      <c r="L1903" s="123" t="s">
        <v>2524</v>
      </c>
      <c r="M1903" s="124">
        <v>10841</v>
      </c>
      <c r="N1903" s="123"/>
      <c r="O1903" s="123"/>
    </row>
    <row r="1904" spans="1:15" ht="16" x14ac:dyDescent="0.45">
      <c r="A1904" s="123" t="s">
        <v>5149</v>
      </c>
      <c r="B1904" s="123" t="s">
        <v>5149</v>
      </c>
      <c r="C1904" s="123" t="s">
        <v>7263</v>
      </c>
      <c r="D1904" s="123" t="s">
        <v>185</v>
      </c>
      <c r="E1904" s="123" t="s">
        <v>2524</v>
      </c>
      <c r="F1904" s="123" t="s">
        <v>366</v>
      </c>
      <c r="G1904" s="123" t="s">
        <v>2524</v>
      </c>
      <c r="H1904" s="123" t="s">
        <v>2524</v>
      </c>
      <c r="I1904" s="123" t="s">
        <v>2524</v>
      </c>
      <c r="J1904" s="123" t="s">
        <v>2524</v>
      </c>
      <c r="K1904" s="123" t="s">
        <v>7264</v>
      </c>
      <c r="L1904" s="123" t="s">
        <v>2524</v>
      </c>
      <c r="M1904" s="124">
        <v>10847</v>
      </c>
      <c r="N1904" s="123"/>
      <c r="O1904" s="123"/>
    </row>
    <row r="1905" spans="1:15" ht="16" x14ac:dyDescent="0.45">
      <c r="A1905" s="123" t="s">
        <v>5150</v>
      </c>
      <c r="B1905" s="123" t="s">
        <v>5150</v>
      </c>
      <c r="C1905" s="123" t="s">
        <v>7265</v>
      </c>
      <c r="D1905" s="123" t="s">
        <v>185</v>
      </c>
      <c r="E1905" s="123" t="s">
        <v>2524</v>
      </c>
      <c r="F1905" s="123" t="s">
        <v>366</v>
      </c>
      <c r="G1905" s="123" t="s">
        <v>2524</v>
      </c>
      <c r="H1905" s="123" t="s">
        <v>2524</v>
      </c>
      <c r="I1905" s="123" t="s">
        <v>2524</v>
      </c>
      <c r="J1905" s="123" t="s">
        <v>2524</v>
      </c>
      <c r="K1905" s="123" t="s">
        <v>7266</v>
      </c>
      <c r="L1905" s="123" t="s">
        <v>2524</v>
      </c>
      <c r="M1905" s="124">
        <v>10815</v>
      </c>
      <c r="N1905" s="123"/>
      <c r="O1905" s="123"/>
    </row>
    <row r="1906" spans="1:15" ht="16" x14ac:dyDescent="0.45">
      <c r="A1906" s="123" t="s">
        <v>5151</v>
      </c>
      <c r="B1906" s="123" t="s">
        <v>5151</v>
      </c>
      <c r="C1906" s="123" t="s">
        <v>7267</v>
      </c>
      <c r="D1906" s="123" t="s">
        <v>185</v>
      </c>
      <c r="E1906" s="123" t="s">
        <v>2524</v>
      </c>
      <c r="F1906" s="123" t="s">
        <v>366</v>
      </c>
      <c r="G1906" s="123" t="s">
        <v>2524</v>
      </c>
      <c r="H1906" s="123" t="s">
        <v>2524</v>
      </c>
      <c r="I1906" s="123" t="s">
        <v>2524</v>
      </c>
      <c r="J1906" s="123" t="s">
        <v>2524</v>
      </c>
      <c r="K1906" s="123" t="s">
        <v>7268</v>
      </c>
      <c r="L1906" s="123" t="s">
        <v>2524</v>
      </c>
      <c r="M1906" s="124">
        <v>10809</v>
      </c>
      <c r="N1906" s="123"/>
      <c r="O1906" s="123"/>
    </row>
    <row r="1907" spans="1:15" ht="16" x14ac:dyDescent="0.45">
      <c r="A1907" s="123" t="s">
        <v>8406</v>
      </c>
      <c r="B1907" s="123" t="s">
        <v>8406</v>
      </c>
      <c r="C1907" s="123" t="s">
        <v>8407</v>
      </c>
      <c r="D1907" s="123" t="s">
        <v>1357</v>
      </c>
      <c r="E1907" s="123" t="s">
        <v>2524</v>
      </c>
      <c r="F1907" s="123" t="s">
        <v>366</v>
      </c>
      <c r="G1907" s="123" t="s">
        <v>2524</v>
      </c>
      <c r="H1907" s="123" t="s">
        <v>2524</v>
      </c>
      <c r="I1907" s="123" t="s">
        <v>2524</v>
      </c>
      <c r="J1907" s="123" t="s">
        <v>2524</v>
      </c>
      <c r="K1907" s="123" t="s">
        <v>8406</v>
      </c>
      <c r="L1907" s="123" t="s">
        <v>2524</v>
      </c>
      <c r="M1907" s="124">
        <v>7271576</v>
      </c>
      <c r="N1907" s="123"/>
      <c r="O1907" s="123"/>
    </row>
    <row r="1908" spans="1:15" ht="16" x14ac:dyDescent="0.45">
      <c r="A1908" s="123" t="s">
        <v>8408</v>
      </c>
      <c r="B1908" s="123" t="s">
        <v>8408</v>
      </c>
      <c r="C1908" s="123" t="s">
        <v>8409</v>
      </c>
      <c r="D1908" s="123" t="s">
        <v>1357</v>
      </c>
      <c r="E1908" s="123" t="s">
        <v>2524</v>
      </c>
      <c r="F1908" s="123" t="s">
        <v>366</v>
      </c>
      <c r="G1908" s="123" t="s">
        <v>2524</v>
      </c>
      <c r="H1908" s="123" t="s">
        <v>2524</v>
      </c>
      <c r="I1908" s="123" t="s">
        <v>2524</v>
      </c>
      <c r="J1908" s="123" t="s">
        <v>2524</v>
      </c>
      <c r="K1908" s="123" t="s">
        <v>8408</v>
      </c>
      <c r="L1908" s="123" t="s">
        <v>2524</v>
      </c>
      <c r="M1908" s="124">
        <v>7271584</v>
      </c>
      <c r="N1908" s="123"/>
      <c r="O1908" s="123"/>
    </row>
    <row r="1909" spans="1:15" ht="16" x14ac:dyDescent="0.45">
      <c r="A1909" s="123" t="s">
        <v>8410</v>
      </c>
      <c r="B1909" s="123" t="s">
        <v>8410</v>
      </c>
      <c r="C1909" s="123" t="s">
        <v>8411</v>
      </c>
      <c r="D1909" s="123" t="s">
        <v>1357</v>
      </c>
      <c r="E1909" s="123" t="s">
        <v>2524</v>
      </c>
      <c r="F1909" s="123" t="s">
        <v>366</v>
      </c>
      <c r="G1909" s="123" t="s">
        <v>2524</v>
      </c>
      <c r="H1909" s="123" t="s">
        <v>2524</v>
      </c>
      <c r="I1909" s="123" t="s">
        <v>2524</v>
      </c>
      <c r="J1909" s="123" t="s">
        <v>2524</v>
      </c>
      <c r="K1909" s="123" t="s">
        <v>8410</v>
      </c>
      <c r="L1909" s="123" t="s">
        <v>2524</v>
      </c>
      <c r="M1909" s="124">
        <v>7271589</v>
      </c>
      <c r="N1909" s="123"/>
      <c r="O1909" s="123"/>
    </row>
    <row r="1910" spans="1:15" ht="16" x14ac:dyDescent="0.45">
      <c r="A1910" s="123" t="s">
        <v>8412</v>
      </c>
      <c r="B1910" s="123" t="s">
        <v>8412</v>
      </c>
      <c r="C1910" s="123" t="s">
        <v>8413</v>
      </c>
      <c r="D1910" s="123" t="s">
        <v>1357</v>
      </c>
      <c r="E1910" s="123" t="s">
        <v>2524</v>
      </c>
      <c r="F1910" s="123" t="s">
        <v>366</v>
      </c>
      <c r="G1910" s="123" t="s">
        <v>2524</v>
      </c>
      <c r="H1910" s="123" t="s">
        <v>2524</v>
      </c>
      <c r="I1910" s="123" t="s">
        <v>2524</v>
      </c>
      <c r="J1910" s="123" t="s">
        <v>2524</v>
      </c>
      <c r="K1910" s="123" t="s">
        <v>8412</v>
      </c>
      <c r="L1910" s="123" t="s">
        <v>2524</v>
      </c>
      <c r="M1910" s="124">
        <v>7271599</v>
      </c>
      <c r="N1910" s="123"/>
      <c r="O1910" s="123"/>
    </row>
    <row r="1911" spans="1:15" ht="16" x14ac:dyDescent="0.45">
      <c r="A1911" s="123" t="s">
        <v>8414</v>
      </c>
      <c r="B1911" s="123" t="s">
        <v>8414</v>
      </c>
      <c r="C1911" s="123" t="s">
        <v>8415</v>
      </c>
      <c r="D1911" s="123" t="s">
        <v>1357</v>
      </c>
      <c r="E1911" s="123" t="s">
        <v>2524</v>
      </c>
      <c r="F1911" s="123" t="s">
        <v>366</v>
      </c>
      <c r="G1911" s="123" t="s">
        <v>2524</v>
      </c>
      <c r="H1911" s="123" t="s">
        <v>2524</v>
      </c>
      <c r="I1911" s="123" t="s">
        <v>2524</v>
      </c>
      <c r="J1911" s="123" t="s">
        <v>2524</v>
      </c>
      <c r="K1911" s="123" t="s">
        <v>8414</v>
      </c>
      <c r="L1911" s="123" t="s">
        <v>2524</v>
      </c>
      <c r="M1911" s="124">
        <v>7271605</v>
      </c>
      <c r="N1911" s="123"/>
      <c r="O1911" s="123"/>
    </row>
    <row r="1912" spans="1:15" ht="16" x14ac:dyDescent="0.45">
      <c r="A1912" s="123" t="s">
        <v>8416</v>
      </c>
      <c r="B1912" s="123" t="s">
        <v>8416</v>
      </c>
      <c r="C1912" s="123" t="s">
        <v>8417</v>
      </c>
      <c r="D1912" s="123" t="s">
        <v>1357</v>
      </c>
      <c r="E1912" s="123" t="s">
        <v>2524</v>
      </c>
      <c r="F1912" s="123" t="s">
        <v>366</v>
      </c>
      <c r="G1912" s="123" t="s">
        <v>2524</v>
      </c>
      <c r="H1912" s="123" t="s">
        <v>2524</v>
      </c>
      <c r="I1912" s="123" t="s">
        <v>2524</v>
      </c>
      <c r="J1912" s="123" t="s">
        <v>2524</v>
      </c>
      <c r="K1912" s="123" t="s">
        <v>8416</v>
      </c>
      <c r="L1912" s="123" t="s">
        <v>2524</v>
      </c>
      <c r="M1912" s="124">
        <v>7271610</v>
      </c>
      <c r="N1912" s="123"/>
      <c r="O1912" s="123"/>
    </row>
    <row r="1913" spans="1:15" ht="16" x14ac:dyDescent="0.45">
      <c r="A1913" s="123" t="s">
        <v>5152</v>
      </c>
      <c r="B1913" s="123" t="s">
        <v>7269</v>
      </c>
      <c r="C1913" s="123" t="s">
        <v>7270</v>
      </c>
      <c r="D1913" s="123" t="s">
        <v>185</v>
      </c>
      <c r="E1913" s="123" t="s">
        <v>2524</v>
      </c>
      <c r="F1913" s="123" t="s">
        <v>366</v>
      </c>
      <c r="G1913" s="123" t="s">
        <v>2524</v>
      </c>
      <c r="H1913" s="123" t="s">
        <v>2524</v>
      </c>
      <c r="I1913" s="123" t="s">
        <v>2524</v>
      </c>
      <c r="J1913" s="123" t="s">
        <v>2524</v>
      </c>
      <c r="K1913" s="123" t="s">
        <v>7271</v>
      </c>
      <c r="L1913" s="123" t="s">
        <v>2524</v>
      </c>
      <c r="M1913" s="124">
        <v>3595</v>
      </c>
      <c r="N1913" s="123"/>
      <c r="O1913" s="123"/>
    </row>
    <row r="1914" spans="1:15" ht="16" x14ac:dyDescent="0.45">
      <c r="A1914" s="123" t="s">
        <v>5153</v>
      </c>
      <c r="B1914" s="123" t="s">
        <v>7272</v>
      </c>
      <c r="C1914" s="123" t="s">
        <v>7273</v>
      </c>
      <c r="D1914" s="123" t="s">
        <v>185</v>
      </c>
      <c r="E1914" s="123" t="s">
        <v>2524</v>
      </c>
      <c r="F1914" s="123" t="s">
        <v>366</v>
      </c>
      <c r="G1914" s="123" t="s">
        <v>2524</v>
      </c>
      <c r="H1914" s="123" t="s">
        <v>2524</v>
      </c>
      <c r="I1914" s="123" t="s">
        <v>2524</v>
      </c>
      <c r="J1914" s="123" t="s">
        <v>2524</v>
      </c>
      <c r="K1914" s="123" t="s">
        <v>7274</v>
      </c>
      <c r="L1914" s="123" t="s">
        <v>2524</v>
      </c>
      <c r="M1914" s="124">
        <v>3598</v>
      </c>
      <c r="N1914" s="123"/>
      <c r="O1914" s="123"/>
    </row>
    <row r="1915" spans="1:15" ht="16" x14ac:dyDescent="0.45">
      <c r="A1915" s="123" t="s">
        <v>5154</v>
      </c>
      <c r="B1915" s="123" t="s">
        <v>7275</v>
      </c>
      <c r="C1915" s="123" t="s">
        <v>7276</v>
      </c>
      <c r="D1915" s="123" t="s">
        <v>185</v>
      </c>
      <c r="E1915" s="123" t="s">
        <v>2524</v>
      </c>
      <c r="F1915" s="123" t="s">
        <v>366</v>
      </c>
      <c r="G1915" s="123" t="s">
        <v>2524</v>
      </c>
      <c r="H1915" s="123" t="s">
        <v>2524</v>
      </c>
      <c r="I1915" s="123" t="s">
        <v>2524</v>
      </c>
      <c r="J1915" s="123" t="s">
        <v>2524</v>
      </c>
      <c r="K1915" s="123" t="s">
        <v>7277</v>
      </c>
      <c r="L1915" s="123" t="s">
        <v>2524</v>
      </c>
      <c r="M1915" s="124">
        <v>3602</v>
      </c>
      <c r="N1915" s="123"/>
      <c r="O1915" s="123"/>
    </row>
    <row r="1916" spans="1:15" ht="16" x14ac:dyDescent="0.45">
      <c r="A1916" s="123" t="s">
        <v>8418</v>
      </c>
      <c r="B1916" s="123" t="s">
        <v>8418</v>
      </c>
      <c r="C1916" s="123" t="s">
        <v>8419</v>
      </c>
      <c r="D1916" s="123" t="s">
        <v>1357</v>
      </c>
      <c r="E1916" s="123" t="s">
        <v>2524</v>
      </c>
      <c r="F1916" s="123" t="s">
        <v>366</v>
      </c>
      <c r="G1916" s="123" t="s">
        <v>2524</v>
      </c>
      <c r="H1916" s="123" t="s">
        <v>2524</v>
      </c>
      <c r="I1916" s="123" t="s">
        <v>2524</v>
      </c>
      <c r="J1916" s="123" t="s">
        <v>2524</v>
      </c>
      <c r="K1916" s="123" t="s">
        <v>8418</v>
      </c>
      <c r="L1916" s="123" t="s">
        <v>2524</v>
      </c>
      <c r="M1916" s="124">
        <v>7405756</v>
      </c>
      <c r="N1916" s="123"/>
      <c r="O1916" s="123"/>
    </row>
    <row r="1917" spans="1:15" ht="16" x14ac:dyDescent="0.45">
      <c r="A1917" s="123" t="s">
        <v>113</v>
      </c>
      <c r="B1917" s="123" t="s">
        <v>7278</v>
      </c>
      <c r="C1917" s="123" t="s">
        <v>7279</v>
      </c>
      <c r="D1917" s="123" t="s">
        <v>185</v>
      </c>
      <c r="E1917" s="123" t="s">
        <v>2524</v>
      </c>
      <c r="F1917" s="123" t="s">
        <v>2798</v>
      </c>
      <c r="G1917" s="123" t="s">
        <v>2524</v>
      </c>
      <c r="H1917" s="123" t="s">
        <v>2524</v>
      </c>
      <c r="I1917" s="123" t="s">
        <v>2524</v>
      </c>
      <c r="J1917" s="123" t="s">
        <v>1822</v>
      </c>
      <c r="K1917" s="123" t="s">
        <v>113</v>
      </c>
      <c r="L1917" s="123" t="s">
        <v>2524</v>
      </c>
      <c r="M1917" s="124">
        <v>1512017</v>
      </c>
      <c r="N1917" s="123"/>
      <c r="O1917" s="123"/>
    </row>
    <row r="1918" spans="1:15" ht="16" x14ac:dyDescent="0.45">
      <c r="A1918" s="123" t="s">
        <v>1285</v>
      </c>
      <c r="B1918" s="123" t="s">
        <v>7280</v>
      </c>
      <c r="C1918" s="123" t="s">
        <v>7281</v>
      </c>
      <c r="D1918" s="123" t="s">
        <v>185</v>
      </c>
      <c r="E1918" s="123" t="s">
        <v>2524</v>
      </c>
      <c r="F1918" s="123" t="s">
        <v>2798</v>
      </c>
      <c r="G1918" s="123" t="s">
        <v>2524</v>
      </c>
      <c r="H1918" s="123" t="s">
        <v>2524</v>
      </c>
      <c r="I1918" s="123" t="s">
        <v>2524</v>
      </c>
      <c r="J1918" s="123" t="s">
        <v>1823</v>
      </c>
      <c r="K1918" s="123" t="s">
        <v>1285</v>
      </c>
      <c r="L1918" s="123" t="s">
        <v>2524</v>
      </c>
      <c r="M1918" s="124">
        <v>3098766</v>
      </c>
      <c r="N1918" s="123"/>
      <c r="O1918" s="123"/>
    </row>
    <row r="1919" spans="1:15" ht="16" x14ac:dyDescent="0.45">
      <c r="A1919" s="123" t="s">
        <v>8420</v>
      </c>
      <c r="B1919" s="123" t="s">
        <v>8420</v>
      </c>
      <c r="C1919" s="123" t="s">
        <v>8421</v>
      </c>
      <c r="D1919" s="123" t="s">
        <v>1357</v>
      </c>
      <c r="E1919" s="123" t="s">
        <v>2524</v>
      </c>
      <c r="F1919" s="123" t="s">
        <v>366</v>
      </c>
      <c r="G1919" s="123" t="s">
        <v>2524</v>
      </c>
      <c r="H1919" s="123" t="s">
        <v>2524</v>
      </c>
      <c r="I1919" s="123" t="s">
        <v>2524</v>
      </c>
      <c r="J1919" s="123" t="s">
        <v>2524</v>
      </c>
      <c r="K1919" s="123" t="s">
        <v>8420</v>
      </c>
      <c r="L1919" s="123" t="s">
        <v>2524</v>
      </c>
      <c r="M1919" s="124">
        <v>7405795</v>
      </c>
      <c r="N1919" s="123"/>
      <c r="O1919" s="123"/>
    </row>
    <row r="1920" spans="1:15" ht="16" x14ac:dyDescent="0.45">
      <c r="A1920" s="123" t="s">
        <v>8422</v>
      </c>
      <c r="B1920" s="123" t="s">
        <v>8422</v>
      </c>
      <c r="C1920" s="123" t="s">
        <v>8423</v>
      </c>
      <c r="D1920" s="123" t="s">
        <v>1357</v>
      </c>
      <c r="E1920" s="123" t="s">
        <v>2524</v>
      </c>
      <c r="F1920" s="123" t="s">
        <v>366</v>
      </c>
      <c r="G1920" s="123" t="s">
        <v>2524</v>
      </c>
      <c r="H1920" s="123" t="s">
        <v>2524</v>
      </c>
      <c r="I1920" s="123" t="s">
        <v>2524</v>
      </c>
      <c r="J1920" s="123" t="s">
        <v>2524</v>
      </c>
      <c r="K1920" s="123" t="s">
        <v>8422</v>
      </c>
      <c r="L1920" s="123" t="s">
        <v>2524</v>
      </c>
      <c r="M1920" s="124">
        <v>7405805</v>
      </c>
      <c r="N1920" s="123"/>
      <c r="O1920" s="123"/>
    </row>
    <row r="1921" spans="1:15" ht="16" x14ac:dyDescent="0.45">
      <c r="A1921" s="123" t="s">
        <v>8424</v>
      </c>
      <c r="B1921" s="123" t="s">
        <v>8424</v>
      </c>
      <c r="C1921" s="123" t="s">
        <v>8425</v>
      </c>
      <c r="D1921" s="123" t="s">
        <v>1357</v>
      </c>
      <c r="E1921" s="123" t="s">
        <v>2524</v>
      </c>
      <c r="F1921" s="123" t="s">
        <v>366</v>
      </c>
      <c r="G1921" s="123" t="s">
        <v>2524</v>
      </c>
      <c r="H1921" s="123" t="s">
        <v>2524</v>
      </c>
      <c r="I1921" s="123" t="s">
        <v>2524</v>
      </c>
      <c r="J1921" s="123" t="s">
        <v>2524</v>
      </c>
      <c r="K1921" s="123" t="s">
        <v>8424</v>
      </c>
      <c r="L1921" s="123" t="s">
        <v>2524</v>
      </c>
      <c r="M1921" s="124">
        <v>7405800</v>
      </c>
      <c r="N1921" s="123"/>
      <c r="O1921" s="123"/>
    </row>
    <row r="1922" spans="1:15" ht="16" x14ac:dyDescent="0.45">
      <c r="A1922" s="123" t="s">
        <v>5155</v>
      </c>
      <c r="B1922" s="123" t="s">
        <v>5155</v>
      </c>
      <c r="C1922" s="123" t="s">
        <v>7282</v>
      </c>
      <c r="D1922" s="123" t="s">
        <v>1357</v>
      </c>
      <c r="E1922" s="123" t="s">
        <v>2524</v>
      </c>
      <c r="F1922" s="123" t="s">
        <v>366</v>
      </c>
      <c r="G1922" s="123" t="s">
        <v>2524</v>
      </c>
      <c r="H1922" s="123" t="s">
        <v>2524</v>
      </c>
      <c r="I1922" s="123" t="s">
        <v>2524</v>
      </c>
      <c r="J1922" s="123" t="s">
        <v>2524</v>
      </c>
      <c r="K1922" s="123" t="s">
        <v>5155</v>
      </c>
      <c r="L1922" s="123" t="s">
        <v>2524</v>
      </c>
      <c r="M1922" s="124">
        <v>3433073</v>
      </c>
      <c r="N1922" s="123"/>
      <c r="O1922" s="123"/>
    </row>
    <row r="1923" spans="1:15" ht="16" x14ac:dyDescent="0.45">
      <c r="A1923" s="123" t="s">
        <v>76</v>
      </c>
      <c r="B1923" s="123" t="s">
        <v>76</v>
      </c>
      <c r="C1923" s="123" t="s">
        <v>7283</v>
      </c>
      <c r="D1923" s="123" t="s">
        <v>1246</v>
      </c>
      <c r="E1923" s="123"/>
      <c r="F1923" s="123" t="s">
        <v>366</v>
      </c>
      <c r="G1923" s="123" t="s">
        <v>2524</v>
      </c>
      <c r="H1923" s="123" t="s">
        <v>2524</v>
      </c>
      <c r="I1923" s="123" t="s">
        <v>2524</v>
      </c>
      <c r="J1923" s="123" t="s">
        <v>1819</v>
      </c>
      <c r="K1923" s="123" t="s">
        <v>7284</v>
      </c>
      <c r="L1923" s="123" t="s">
        <v>2524</v>
      </c>
      <c r="M1923" s="124">
        <v>1698</v>
      </c>
      <c r="N1923" s="123"/>
      <c r="O1923" s="123"/>
    </row>
    <row r="1924" spans="1:15" ht="16" x14ac:dyDescent="0.45">
      <c r="A1924" s="123" t="s">
        <v>5156</v>
      </c>
      <c r="B1924" s="123" t="s">
        <v>5156</v>
      </c>
      <c r="C1924" s="123" t="s">
        <v>7285</v>
      </c>
      <c r="D1924" s="123" t="s">
        <v>1246</v>
      </c>
      <c r="E1924" s="123"/>
      <c r="F1924" s="123" t="s">
        <v>366</v>
      </c>
      <c r="G1924" s="123" t="s">
        <v>2524</v>
      </c>
      <c r="H1924" s="123" t="s">
        <v>2524</v>
      </c>
      <c r="I1924" s="123" t="s">
        <v>2524</v>
      </c>
      <c r="J1924" s="123" t="s">
        <v>2524</v>
      </c>
      <c r="K1924" s="123" t="s">
        <v>5156</v>
      </c>
      <c r="L1924" s="123" t="s">
        <v>2524</v>
      </c>
      <c r="M1924" s="124">
        <v>122707</v>
      </c>
      <c r="N1924" s="123"/>
      <c r="O1924" s="123"/>
    </row>
    <row r="1925" spans="1:15" ht="16" x14ac:dyDescent="0.45">
      <c r="A1925" s="123" t="s">
        <v>154</v>
      </c>
      <c r="B1925" s="123" t="s">
        <v>7286</v>
      </c>
      <c r="C1925" s="123" t="s">
        <v>7287</v>
      </c>
      <c r="D1925" s="123" t="s">
        <v>1246</v>
      </c>
      <c r="E1925" s="123"/>
      <c r="F1925" s="123" t="s">
        <v>2798</v>
      </c>
      <c r="G1925" s="123" t="s">
        <v>2524</v>
      </c>
      <c r="H1925" s="123" t="s">
        <v>2524</v>
      </c>
      <c r="I1925" s="123" t="s">
        <v>2524</v>
      </c>
      <c r="J1925" s="123" t="s">
        <v>1811</v>
      </c>
      <c r="K1925" s="123" t="s">
        <v>154</v>
      </c>
      <c r="L1925" s="123" t="s">
        <v>2524</v>
      </c>
      <c r="M1925" s="124">
        <v>1511844</v>
      </c>
      <c r="N1925" s="123"/>
      <c r="O1925" s="123"/>
    </row>
    <row r="1926" spans="1:15" ht="16" x14ac:dyDescent="0.45">
      <c r="A1926" s="123" t="s">
        <v>5157</v>
      </c>
      <c r="B1926" s="123" t="e">
        <v>#NAME?</v>
      </c>
      <c r="C1926" s="123" t="s">
        <v>7285</v>
      </c>
      <c r="D1926" s="123" t="s">
        <v>1246</v>
      </c>
      <c r="E1926" s="123"/>
      <c r="F1926" s="123" t="s">
        <v>366</v>
      </c>
      <c r="G1926" s="123" t="s">
        <v>2524</v>
      </c>
      <c r="H1926" s="123" t="s">
        <v>2524</v>
      </c>
      <c r="I1926" s="123" t="s">
        <v>2524</v>
      </c>
      <c r="J1926" s="123" t="s">
        <v>2524</v>
      </c>
      <c r="K1926" s="123" t="s">
        <v>5157</v>
      </c>
      <c r="L1926" s="123" t="s">
        <v>2524</v>
      </c>
      <c r="M1926" s="124">
        <v>20935</v>
      </c>
      <c r="N1926" s="123"/>
      <c r="O1926" s="123"/>
    </row>
    <row r="1927" spans="1:15" ht="16" x14ac:dyDescent="0.45">
      <c r="A1927" s="123" t="s">
        <v>5158</v>
      </c>
      <c r="B1927" s="123" t="s">
        <v>7288</v>
      </c>
      <c r="C1927" s="123" t="s">
        <v>7289</v>
      </c>
      <c r="D1927" s="123" t="s">
        <v>1246</v>
      </c>
      <c r="E1927" s="123"/>
      <c r="F1927" s="123" t="s">
        <v>2798</v>
      </c>
      <c r="G1927" s="123" t="s">
        <v>2524</v>
      </c>
      <c r="H1927" s="123" t="s">
        <v>2524</v>
      </c>
      <c r="I1927" s="123" t="s">
        <v>2524</v>
      </c>
      <c r="J1927" s="123" t="s">
        <v>2524</v>
      </c>
      <c r="K1927" s="123" t="s">
        <v>5158</v>
      </c>
      <c r="L1927" s="123" t="s">
        <v>2524</v>
      </c>
      <c r="M1927" s="124">
        <v>1511906</v>
      </c>
      <c r="N1927" s="123"/>
      <c r="O1927" s="123"/>
    </row>
    <row r="1928" spans="1:15" ht="16" x14ac:dyDescent="0.45">
      <c r="A1928" s="123" t="s">
        <v>58</v>
      </c>
      <c r="B1928" s="123" t="s">
        <v>7290</v>
      </c>
      <c r="C1928" s="123" t="s">
        <v>7285</v>
      </c>
      <c r="D1928" s="123" t="s">
        <v>1246</v>
      </c>
      <c r="E1928" s="123"/>
      <c r="F1928" s="123" t="s">
        <v>2798</v>
      </c>
      <c r="G1928" s="123" t="s">
        <v>2524</v>
      </c>
      <c r="H1928" s="123" t="s">
        <v>2524</v>
      </c>
      <c r="I1928" s="123" t="s">
        <v>2524</v>
      </c>
      <c r="J1928" s="123" t="s">
        <v>1803</v>
      </c>
      <c r="K1928" s="123" t="s">
        <v>58</v>
      </c>
      <c r="L1928" s="123" t="s">
        <v>2524</v>
      </c>
      <c r="M1928" s="124">
        <v>1511795</v>
      </c>
      <c r="N1928" s="123"/>
      <c r="O1928" s="123"/>
    </row>
    <row r="1929" spans="1:15" ht="16" x14ac:dyDescent="0.45">
      <c r="A1929" s="123" t="s">
        <v>151</v>
      </c>
      <c r="B1929" s="123" t="s">
        <v>7291</v>
      </c>
      <c r="C1929" s="123" t="s">
        <v>7292</v>
      </c>
      <c r="D1929" s="123" t="s">
        <v>1246</v>
      </c>
      <c r="E1929" s="123"/>
      <c r="F1929" s="123" t="s">
        <v>2798</v>
      </c>
      <c r="G1929" s="123" t="s">
        <v>2524</v>
      </c>
      <c r="H1929" s="123" t="s">
        <v>2524</v>
      </c>
      <c r="I1929" s="123" t="s">
        <v>2524</v>
      </c>
      <c r="J1929" s="123" t="s">
        <v>1808</v>
      </c>
      <c r="K1929" s="123" t="s">
        <v>151</v>
      </c>
      <c r="L1929" s="123" t="s">
        <v>2524</v>
      </c>
      <c r="M1929" s="124">
        <v>1511857</v>
      </c>
      <c r="N1929" s="123"/>
      <c r="O1929" s="123"/>
    </row>
    <row r="1930" spans="1:15" ht="16" x14ac:dyDescent="0.45">
      <c r="A1930" s="123" t="s">
        <v>5159</v>
      </c>
      <c r="B1930" s="123" t="e">
        <v>#NAME?</v>
      </c>
      <c r="C1930" s="123" t="s">
        <v>6872</v>
      </c>
      <c r="D1930" s="123" t="s">
        <v>1246</v>
      </c>
      <c r="E1930" s="123"/>
      <c r="F1930" s="123" t="s">
        <v>366</v>
      </c>
      <c r="G1930" s="123" t="s">
        <v>2524</v>
      </c>
      <c r="H1930" s="123" t="s">
        <v>2524</v>
      </c>
      <c r="I1930" s="123" t="s">
        <v>2524</v>
      </c>
      <c r="J1930" s="123" t="s">
        <v>2524</v>
      </c>
      <c r="K1930" s="123" t="s">
        <v>7293</v>
      </c>
      <c r="L1930" s="123" t="s">
        <v>2524</v>
      </c>
      <c r="M1930" s="124">
        <v>1695</v>
      </c>
      <c r="N1930" s="123"/>
      <c r="O1930" s="123"/>
    </row>
    <row r="1931" spans="1:15" ht="16" x14ac:dyDescent="0.45">
      <c r="A1931" s="123" t="s">
        <v>5160</v>
      </c>
      <c r="B1931" s="123" t="s">
        <v>5160</v>
      </c>
      <c r="C1931" s="123" t="s">
        <v>6871</v>
      </c>
      <c r="D1931" s="123" t="s">
        <v>1246</v>
      </c>
      <c r="E1931" s="123"/>
      <c r="F1931" s="123" t="s">
        <v>366</v>
      </c>
      <c r="G1931" s="123" t="s">
        <v>2524</v>
      </c>
      <c r="H1931" s="123" t="s">
        <v>2524</v>
      </c>
      <c r="I1931" s="123" t="s">
        <v>2524</v>
      </c>
      <c r="J1931" s="123" t="s">
        <v>2524</v>
      </c>
      <c r="K1931" s="123" t="s">
        <v>5160</v>
      </c>
      <c r="L1931" s="123" t="s">
        <v>2524</v>
      </c>
      <c r="M1931" s="124">
        <v>21206</v>
      </c>
      <c r="N1931" s="123"/>
      <c r="O1931" s="123"/>
    </row>
    <row r="1932" spans="1:15" ht="16" x14ac:dyDescent="0.45">
      <c r="A1932" s="123" t="s">
        <v>5161</v>
      </c>
      <c r="B1932" s="123" t="s">
        <v>5161</v>
      </c>
      <c r="C1932" s="123" t="s">
        <v>7283</v>
      </c>
      <c r="D1932" s="123" t="s">
        <v>1246</v>
      </c>
      <c r="E1932" s="123"/>
      <c r="F1932" s="123" t="s">
        <v>366</v>
      </c>
      <c r="G1932" s="123" t="s">
        <v>2524</v>
      </c>
      <c r="H1932" s="123" t="s">
        <v>2524</v>
      </c>
      <c r="I1932" s="123" t="s">
        <v>2524</v>
      </c>
      <c r="J1932" s="123" t="s">
        <v>2524</v>
      </c>
      <c r="K1932" s="123" t="s">
        <v>7294</v>
      </c>
      <c r="L1932" s="123" t="s">
        <v>2524</v>
      </c>
      <c r="M1932" s="124">
        <v>1659</v>
      </c>
      <c r="N1932" s="123"/>
      <c r="O1932" s="123"/>
    </row>
    <row r="1933" spans="1:15" ht="16" x14ac:dyDescent="0.45">
      <c r="A1933" s="123" t="s">
        <v>5162</v>
      </c>
      <c r="B1933" s="123" t="s">
        <v>7295</v>
      </c>
      <c r="C1933" s="123" t="s">
        <v>6871</v>
      </c>
      <c r="D1933" s="123" t="s">
        <v>1246</v>
      </c>
      <c r="E1933" s="123"/>
      <c r="F1933" s="123" t="s">
        <v>366</v>
      </c>
      <c r="G1933" s="123" t="s">
        <v>2524</v>
      </c>
      <c r="H1933" s="123" t="s">
        <v>2524</v>
      </c>
      <c r="I1933" s="123" t="s">
        <v>2524</v>
      </c>
      <c r="J1933" s="123" t="s">
        <v>2524</v>
      </c>
      <c r="K1933" s="123" t="s">
        <v>7296</v>
      </c>
      <c r="L1933" s="123" t="s">
        <v>2524</v>
      </c>
      <c r="M1933" s="124">
        <v>1692</v>
      </c>
      <c r="N1933" s="123"/>
      <c r="O1933" s="123"/>
    </row>
    <row r="1934" spans="1:15" ht="16" x14ac:dyDescent="0.45">
      <c r="A1934" s="123" t="s">
        <v>5163</v>
      </c>
      <c r="B1934" s="123" t="s">
        <v>7297</v>
      </c>
      <c r="C1934" s="123" t="s">
        <v>7298</v>
      </c>
      <c r="D1934" s="123" t="s">
        <v>1246</v>
      </c>
      <c r="E1934" s="123"/>
      <c r="F1934" s="123" t="s">
        <v>2798</v>
      </c>
      <c r="G1934" s="123" t="s">
        <v>2524</v>
      </c>
      <c r="H1934" s="123" t="s">
        <v>2524</v>
      </c>
      <c r="I1934" s="123" t="s">
        <v>2524</v>
      </c>
      <c r="J1934" s="123" t="s">
        <v>2524</v>
      </c>
      <c r="K1934" s="123" t="s">
        <v>5163</v>
      </c>
      <c r="L1934" s="123" t="s">
        <v>2524</v>
      </c>
      <c r="M1934" s="124">
        <v>1511893</v>
      </c>
      <c r="N1934" s="123"/>
      <c r="O1934" s="123"/>
    </row>
    <row r="1935" spans="1:15" ht="16" x14ac:dyDescent="0.45">
      <c r="A1935" s="123" t="s">
        <v>56</v>
      </c>
      <c r="B1935" s="123" t="s">
        <v>7299</v>
      </c>
      <c r="C1935" s="123" t="s">
        <v>7283</v>
      </c>
      <c r="D1935" s="123" t="s">
        <v>1246</v>
      </c>
      <c r="E1935" s="123"/>
      <c r="F1935" s="123" t="s">
        <v>2798</v>
      </c>
      <c r="G1935" s="123" t="s">
        <v>2524</v>
      </c>
      <c r="H1935" s="123" t="s">
        <v>2524</v>
      </c>
      <c r="I1935" s="123" t="s">
        <v>2524</v>
      </c>
      <c r="J1935" s="123" t="s">
        <v>1795</v>
      </c>
      <c r="K1935" s="123" t="s">
        <v>56</v>
      </c>
      <c r="L1935" s="123" t="s">
        <v>2524</v>
      </c>
      <c r="M1935" s="124">
        <v>1511774</v>
      </c>
      <c r="N1935" s="123"/>
      <c r="O1935" s="123"/>
    </row>
    <row r="1936" spans="1:15" ht="16" x14ac:dyDescent="0.45">
      <c r="A1936" s="123" t="s">
        <v>288</v>
      </c>
      <c r="B1936" s="123" t="s">
        <v>7300</v>
      </c>
      <c r="C1936" s="123" t="s">
        <v>7283</v>
      </c>
      <c r="D1936" s="123" t="s">
        <v>1246</v>
      </c>
      <c r="E1936" s="123"/>
      <c r="F1936" s="123" t="s">
        <v>366</v>
      </c>
      <c r="G1936" s="123" t="s">
        <v>2524</v>
      </c>
      <c r="H1936" s="123" t="s">
        <v>2524</v>
      </c>
      <c r="I1936" s="123" t="s">
        <v>2524</v>
      </c>
      <c r="J1936" s="123" t="s">
        <v>1800</v>
      </c>
      <c r="K1936" s="123" t="s">
        <v>288</v>
      </c>
      <c r="L1936" s="123" t="s">
        <v>2524</v>
      </c>
      <c r="M1936" s="124">
        <v>3098605</v>
      </c>
      <c r="N1936" s="123"/>
      <c r="O1936" s="123"/>
    </row>
    <row r="1937" spans="1:15" ht="16" x14ac:dyDescent="0.45">
      <c r="A1937" s="123" t="s">
        <v>77</v>
      </c>
      <c r="B1937" s="123" t="s">
        <v>7301</v>
      </c>
      <c r="C1937" s="123" t="s">
        <v>8899</v>
      </c>
      <c r="D1937" s="123" t="s">
        <v>1246</v>
      </c>
      <c r="E1937" s="123"/>
      <c r="F1937" s="123" t="s">
        <v>366</v>
      </c>
      <c r="G1937" s="123" t="s">
        <v>404</v>
      </c>
      <c r="H1937" s="123" t="s">
        <v>2524</v>
      </c>
      <c r="I1937" s="123" t="s">
        <v>2524</v>
      </c>
      <c r="J1937" s="123" t="s">
        <v>1820</v>
      </c>
      <c r="K1937" s="123" t="s">
        <v>77</v>
      </c>
      <c r="L1937" s="123" t="s">
        <v>2524</v>
      </c>
      <c r="M1937" s="124">
        <v>1707</v>
      </c>
      <c r="N1937" s="123"/>
      <c r="O1937" s="123"/>
    </row>
    <row r="1938" spans="1:15" ht="16" x14ac:dyDescent="0.45">
      <c r="A1938" s="123" t="s">
        <v>5164</v>
      </c>
      <c r="B1938" s="123" t="s">
        <v>7302</v>
      </c>
      <c r="C1938" s="123" t="s">
        <v>8900</v>
      </c>
      <c r="D1938" s="123" t="s">
        <v>1246</v>
      </c>
      <c r="E1938" s="123"/>
      <c r="F1938" s="123" t="s">
        <v>366</v>
      </c>
      <c r="G1938" s="123" t="s">
        <v>404</v>
      </c>
      <c r="H1938" s="123" t="s">
        <v>2524</v>
      </c>
      <c r="I1938" s="123" t="s">
        <v>2524</v>
      </c>
      <c r="J1938" s="123" t="s">
        <v>2524</v>
      </c>
      <c r="K1938" s="123" t="s">
        <v>5164</v>
      </c>
      <c r="L1938" s="123" t="s">
        <v>2524</v>
      </c>
      <c r="M1938" s="124">
        <v>122718</v>
      </c>
      <c r="N1938" s="123"/>
      <c r="O1938" s="123"/>
    </row>
    <row r="1939" spans="1:15" ht="16" x14ac:dyDescent="0.45">
      <c r="A1939" s="123" t="s">
        <v>5165</v>
      </c>
      <c r="B1939" s="123" t="s">
        <v>7303</v>
      </c>
      <c r="C1939" s="123" t="s">
        <v>7304</v>
      </c>
      <c r="D1939" s="123" t="s">
        <v>1246</v>
      </c>
      <c r="E1939" s="123"/>
      <c r="F1939" s="123" t="s">
        <v>366</v>
      </c>
      <c r="G1939" s="123" t="s">
        <v>404</v>
      </c>
      <c r="H1939" s="123" t="s">
        <v>2524</v>
      </c>
      <c r="I1939" s="123" t="s">
        <v>2524</v>
      </c>
      <c r="J1939" s="123" t="s">
        <v>2524</v>
      </c>
      <c r="K1939" s="123" t="s">
        <v>5165</v>
      </c>
      <c r="L1939" s="123" t="s">
        <v>2524</v>
      </c>
      <c r="M1939" s="124">
        <v>1511674</v>
      </c>
      <c r="N1939" s="123"/>
      <c r="O1939" s="123"/>
    </row>
    <row r="1940" spans="1:15" ht="16" x14ac:dyDescent="0.45">
      <c r="A1940" s="123" t="s">
        <v>5166</v>
      </c>
      <c r="B1940" s="123" t="s">
        <v>7305</v>
      </c>
      <c r="C1940" s="123" t="s">
        <v>7306</v>
      </c>
      <c r="D1940" s="123" t="s">
        <v>1246</v>
      </c>
      <c r="E1940" s="123"/>
      <c r="F1940" s="123" t="s">
        <v>366</v>
      </c>
      <c r="G1940" s="123" t="s">
        <v>404</v>
      </c>
      <c r="H1940" s="123" t="s">
        <v>2524</v>
      </c>
      <c r="I1940" s="123" t="s">
        <v>2524</v>
      </c>
      <c r="J1940" s="123" t="s">
        <v>2524</v>
      </c>
      <c r="K1940" s="123" t="s">
        <v>5166</v>
      </c>
      <c r="L1940" s="123" t="s">
        <v>2524</v>
      </c>
      <c r="M1940" s="124">
        <v>1511968</v>
      </c>
      <c r="N1940" s="123"/>
      <c r="O1940" s="123"/>
    </row>
    <row r="1941" spans="1:15" ht="16" x14ac:dyDescent="0.45">
      <c r="A1941" s="123" t="s">
        <v>406</v>
      </c>
      <c r="B1941" s="123" t="s">
        <v>7307</v>
      </c>
      <c r="C1941" s="123" t="s">
        <v>1378</v>
      </c>
      <c r="D1941" s="123" t="s">
        <v>1246</v>
      </c>
      <c r="E1941" s="123"/>
      <c r="F1941" s="123" t="s">
        <v>366</v>
      </c>
      <c r="G1941" s="123" t="s">
        <v>404</v>
      </c>
      <c r="H1941" s="123" t="s">
        <v>2524</v>
      </c>
      <c r="I1941" s="123" t="s">
        <v>2524</v>
      </c>
      <c r="J1941" s="123" t="s">
        <v>1797</v>
      </c>
      <c r="K1941" s="123" t="s">
        <v>406</v>
      </c>
      <c r="L1941" s="123" t="s">
        <v>2524</v>
      </c>
      <c r="M1941" s="124">
        <v>1511976</v>
      </c>
      <c r="N1941" s="123"/>
      <c r="O1941" s="123"/>
    </row>
    <row r="1942" spans="1:15" ht="16" x14ac:dyDescent="0.45">
      <c r="A1942" s="123" t="s">
        <v>226</v>
      </c>
      <c r="B1942" s="123" t="s">
        <v>7308</v>
      </c>
      <c r="C1942" s="123" t="s">
        <v>7309</v>
      </c>
      <c r="D1942" s="123" t="s">
        <v>1246</v>
      </c>
      <c r="E1942" s="123"/>
      <c r="F1942" s="123" t="s">
        <v>366</v>
      </c>
      <c r="G1942" s="123" t="s">
        <v>404</v>
      </c>
      <c r="H1942" s="123" t="s">
        <v>2524</v>
      </c>
      <c r="I1942" s="123" t="s">
        <v>2524</v>
      </c>
      <c r="J1942" s="123" t="s">
        <v>1809</v>
      </c>
      <c r="K1942" s="123" t="s">
        <v>226</v>
      </c>
      <c r="L1942" s="123" t="s">
        <v>2524</v>
      </c>
      <c r="M1942" s="124">
        <v>1511985</v>
      </c>
      <c r="N1942" s="123"/>
      <c r="O1942" s="123"/>
    </row>
    <row r="1943" spans="1:15" ht="16" x14ac:dyDescent="0.45">
      <c r="A1943" s="123" t="s">
        <v>5167</v>
      </c>
      <c r="B1943" s="123" t="s">
        <v>7310</v>
      </c>
      <c r="C1943" s="123" t="s">
        <v>7311</v>
      </c>
      <c r="D1943" s="123" t="s">
        <v>1246</v>
      </c>
      <c r="E1943" s="123"/>
      <c r="F1943" s="123" t="s">
        <v>366</v>
      </c>
      <c r="G1943" s="123" t="s">
        <v>404</v>
      </c>
      <c r="H1943" s="123" t="s">
        <v>2524</v>
      </c>
      <c r="I1943" s="123" t="s">
        <v>2524</v>
      </c>
      <c r="J1943" s="123" t="s">
        <v>2524</v>
      </c>
      <c r="K1943" s="123" t="s">
        <v>5167</v>
      </c>
      <c r="L1943" s="123" t="s">
        <v>2524</v>
      </c>
      <c r="M1943" s="124">
        <v>20938</v>
      </c>
      <c r="N1943" s="123"/>
      <c r="O1943" s="123"/>
    </row>
    <row r="1944" spans="1:15" ht="16" x14ac:dyDescent="0.45">
      <c r="A1944" s="123" t="s">
        <v>5168</v>
      </c>
      <c r="B1944" s="123" t="s">
        <v>7310</v>
      </c>
      <c r="C1944" s="123" t="s">
        <v>7312</v>
      </c>
      <c r="D1944" s="123" t="s">
        <v>1246</v>
      </c>
      <c r="E1944" s="123"/>
      <c r="F1944" s="123" t="s">
        <v>366</v>
      </c>
      <c r="G1944" s="123" t="s">
        <v>404</v>
      </c>
      <c r="H1944" s="123" t="s">
        <v>2524</v>
      </c>
      <c r="I1944" s="123" t="s">
        <v>2524</v>
      </c>
      <c r="J1944" s="123" t="s">
        <v>2524</v>
      </c>
      <c r="K1944" s="123" t="s">
        <v>5168</v>
      </c>
      <c r="L1944" s="123" t="s">
        <v>2524</v>
      </c>
      <c r="M1944" s="124">
        <v>1511735</v>
      </c>
      <c r="N1944" s="123"/>
      <c r="O1944" s="123"/>
    </row>
    <row r="1945" spans="1:15" ht="16" x14ac:dyDescent="0.45">
      <c r="A1945" s="123" t="s">
        <v>59</v>
      </c>
      <c r="B1945" s="123" t="s">
        <v>7310</v>
      </c>
      <c r="C1945" s="123" t="s">
        <v>1381</v>
      </c>
      <c r="D1945" s="123" t="s">
        <v>1246</v>
      </c>
      <c r="E1945" s="123"/>
      <c r="F1945" s="123" t="s">
        <v>366</v>
      </c>
      <c r="G1945" s="123" t="s">
        <v>404</v>
      </c>
      <c r="H1945" s="123" t="s">
        <v>8851</v>
      </c>
      <c r="I1945" s="123" t="s">
        <v>8852</v>
      </c>
      <c r="J1945" s="123" t="s">
        <v>1804</v>
      </c>
      <c r="K1945" s="123" t="s">
        <v>59</v>
      </c>
      <c r="L1945" s="123" t="s">
        <v>2524</v>
      </c>
      <c r="M1945" s="124">
        <v>1511694</v>
      </c>
      <c r="N1945" s="123"/>
      <c r="O1945" s="123"/>
    </row>
    <row r="1946" spans="1:15" ht="16" x14ac:dyDescent="0.45">
      <c r="A1946" s="123" t="s">
        <v>155</v>
      </c>
      <c r="B1946" s="123" t="s">
        <v>7313</v>
      </c>
      <c r="C1946" s="123" t="s">
        <v>5169</v>
      </c>
      <c r="D1946" s="123" t="s">
        <v>1246</v>
      </c>
      <c r="E1946" s="123"/>
      <c r="F1946" s="123" t="s">
        <v>366</v>
      </c>
      <c r="G1946" s="123" t="s">
        <v>404</v>
      </c>
      <c r="H1946" s="123" t="s">
        <v>2524</v>
      </c>
      <c r="I1946" s="123" t="s">
        <v>2524</v>
      </c>
      <c r="J1946" s="123" t="s">
        <v>1812</v>
      </c>
      <c r="K1946" s="123" t="s">
        <v>155</v>
      </c>
      <c r="L1946" s="123" t="s">
        <v>2524</v>
      </c>
      <c r="M1946" s="124">
        <v>1511726</v>
      </c>
      <c r="N1946" s="123"/>
      <c r="O1946" s="123"/>
    </row>
    <row r="1947" spans="1:15" ht="16" x14ac:dyDescent="0.45">
      <c r="A1947" s="123" t="s">
        <v>2527</v>
      </c>
      <c r="B1947" s="123" t="s">
        <v>7314</v>
      </c>
      <c r="C1947" s="123" t="s">
        <v>7315</v>
      </c>
      <c r="D1947" s="123" t="s">
        <v>1246</v>
      </c>
      <c r="E1947" s="123"/>
      <c r="F1947" s="123" t="s">
        <v>366</v>
      </c>
      <c r="G1947" s="123" t="s">
        <v>404</v>
      </c>
      <c r="H1947" s="123" t="s">
        <v>2524</v>
      </c>
      <c r="I1947" s="123" t="s">
        <v>2524</v>
      </c>
      <c r="J1947" s="123" t="s">
        <v>2524</v>
      </c>
      <c r="K1947" s="123" t="s">
        <v>2527</v>
      </c>
      <c r="L1947" s="123" t="s">
        <v>2524</v>
      </c>
      <c r="M1947" s="124">
        <v>164843</v>
      </c>
      <c r="N1947" s="123"/>
      <c r="O1947" s="123"/>
    </row>
    <row r="1948" spans="1:15" ht="16" x14ac:dyDescent="0.45">
      <c r="A1948" s="123" t="s">
        <v>5170</v>
      </c>
      <c r="B1948" s="123" t="s">
        <v>7316</v>
      </c>
      <c r="C1948" s="123" t="s">
        <v>7317</v>
      </c>
      <c r="D1948" s="123" t="s">
        <v>1246</v>
      </c>
      <c r="E1948" s="123"/>
      <c r="F1948" s="123" t="s">
        <v>366</v>
      </c>
      <c r="G1948" s="123" t="s">
        <v>404</v>
      </c>
      <c r="H1948" s="123" t="s">
        <v>2524</v>
      </c>
      <c r="I1948" s="123" t="s">
        <v>2524</v>
      </c>
      <c r="J1948" s="123" t="s">
        <v>2524</v>
      </c>
      <c r="K1948" s="123" t="s">
        <v>5170</v>
      </c>
      <c r="L1948" s="123" t="s">
        <v>2524</v>
      </c>
      <c r="M1948" s="124">
        <v>164851</v>
      </c>
      <c r="N1948" s="123"/>
      <c r="O1948" s="123"/>
    </row>
    <row r="1949" spans="1:15" ht="16" x14ac:dyDescent="0.45">
      <c r="A1949" s="123" t="s">
        <v>5171</v>
      </c>
      <c r="B1949" s="123" t="s">
        <v>7303</v>
      </c>
      <c r="C1949" s="123" t="s">
        <v>7304</v>
      </c>
      <c r="D1949" s="123" t="s">
        <v>1246</v>
      </c>
      <c r="E1949" s="123"/>
      <c r="F1949" s="123" t="s">
        <v>366</v>
      </c>
      <c r="G1949" s="123" t="s">
        <v>404</v>
      </c>
      <c r="H1949" s="123" t="s">
        <v>2524</v>
      </c>
      <c r="I1949" s="123" t="s">
        <v>2524</v>
      </c>
      <c r="J1949" s="123" t="s">
        <v>2524</v>
      </c>
      <c r="K1949" s="123" t="s">
        <v>5171</v>
      </c>
      <c r="L1949" s="123" t="s">
        <v>2524</v>
      </c>
      <c r="M1949" s="124">
        <v>1704</v>
      </c>
      <c r="N1949" s="123"/>
      <c r="O1949" s="123"/>
    </row>
    <row r="1950" spans="1:15" ht="16" x14ac:dyDescent="0.45">
      <c r="A1950" s="123" t="s">
        <v>5172</v>
      </c>
      <c r="B1950" s="123" t="s">
        <v>5172</v>
      </c>
      <c r="C1950" s="123" t="s">
        <v>7318</v>
      </c>
      <c r="D1950" s="123" t="s">
        <v>1246</v>
      </c>
      <c r="E1950" s="123"/>
      <c r="F1950" s="123" t="s">
        <v>366</v>
      </c>
      <c r="G1950" s="123" t="s">
        <v>404</v>
      </c>
      <c r="H1950" s="123" t="s">
        <v>2524</v>
      </c>
      <c r="I1950" s="123" t="s">
        <v>2524</v>
      </c>
      <c r="J1950" s="123" t="s">
        <v>2524</v>
      </c>
      <c r="K1950" s="123" t="s">
        <v>7319</v>
      </c>
      <c r="L1950" s="123" t="s">
        <v>2524</v>
      </c>
      <c r="M1950" s="124">
        <v>1662</v>
      </c>
      <c r="N1950" s="123"/>
      <c r="O1950" s="123"/>
    </row>
    <row r="1951" spans="1:15" ht="16" x14ac:dyDescent="0.45">
      <c r="A1951" s="123" t="s">
        <v>5173</v>
      </c>
      <c r="B1951" s="123" t="s">
        <v>5173</v>
      </c>
      <c r="C1951" s="123" t="s">
        <v>7318</v>
      </c>
      <c r="D1951" s="123" t="s">
        <v>1246</v>
      </c>
      <c r="E1951" s="123"/>
      <c r="F1951" s="123" t="s">
        <v>366</v>
      </c>
      <c r="G1951" s="123" t="s">
        <v>404</v>
      </c>
      <c r="H1951" s="123" t="s">
        <v>2524</v>
      </c>
      <c r="I1951" s="123" t="s">
        <v>2524</v>
      </c>
      <c r="J1951" s="123" t="s">
        <v>2524</v>
      </c>
      <c r="K1951" s="123" t="s">
        <v>5173</v>
      </c>
      <c r="L1951" s="123" t="s">
        <v>2524</v>
      </c>
      <c r="M1951" s="124">
        <v>1701</v>
      </c>
      <c r="N1951" s="123"/>
      <c r="O1951" s="123"/>
    </row>
    <row r="1952" spans="1:15" ht="16" x14ac:dyDescent="0.45">
      <c r="A1952" s="123" t="s">
        <v>5174</v>
      </c>
      <c r="B1952" s="123" t="s">
        <v>5174</v>
      </c>
      <c r="C1952" s="123" t="s">
        <v>7320</v>
      </c>
      <c r="D1952" s="123" t="s">
        <v>1246</v>
      </c>
      <c r="E1952" s="123"/>
      <c r="F1952" s="123" t="s">
        <v>366</v>
      </c>
      <c r="G1952" s="123" t="s">
        <v>2524</v>
      </c>
      <c r="H1952" s="123" t="s">
        <v>2524</v>
      </c>
      <c r="I1952" s="123" t="s">
        <v>2524</v>
      </c>
      <c r="J1952" s="123" t="s">
        <v>2524</v>
      </c>
      <c r="K1952" s="123" t="s">
        <v>5174</v>
      </c>
      <c r="L1952" s="123" t="s">
        <v>2524</v>
      </c>
      <c r="M1952" s="124">
        <v>21210</v>
      </c>
      <c r="N1952" s="123"/>
      <c r="O1952" s="123"/>
    </row>
    <row r="1953" spans="1:15" ht="16" x14ac:dyDescent="0.45">
      <c r="A1953" s="123" t="s">
        <v>289</v>
      </c>
      <c r="B1953" s="123" t="s">
        <v>7321</v>
      </c>
      <c r="C1953" s="123" t="s">
        <v>1378</v>
      </c>
      <c r="D1953" s="123" t="s">
        <v>1246</v>
      </c>
      <c r="E1953" s="123"/>
      <c r="F1953" s="123" t="s">
        <v>366</v>
      </c>
      <c r="G1953" s="123" t="s">
        <v>2524</v>
      </c>
      <c r="H1953" s="123" t="s">
        <v>8851</v>
      </c>
      <c r="I1953" s="123" t="s">
        <v>8852</v>
      </c>
      <c r="J1953" s="123" t="s">
        <v>1801</v>
      </c>
      <c r="K1953" s="123" t="s">
        <v>289</v>
      </c>
      <c r="L1953" s="123" t="s">
        <v>2524</v>
      </c>
      <c r="M1953" s="124">
        <v>3098615</v>
      </c>
      <c r="N1953" s="123"/>
      <c r="O1953" s="123"/>
    </row>
    <row r="1954" spans="1:15" ht="16" x14ac:dyDescent="0.45">
      <c r="A1954" s="123" t="s">
        <v>5175</v>
      </c>
      <c r="B1954" s="123" t="s">
        <v>5175</v>
      </c>
      <c r="C1954" s="123" t="s">
        <v>7322</v>
      </c>
      <c r="D1954" s="123" t="s">
        <v>1246</v>
      </c>
      <c r="E1954" s="123"/>
      <c r="F1954" s="123" t="s">
        <v>366</v>
      </c>
      <c r="G1954" s="123" t="s">
        <v>404</v>
      </c>
      <c r="H1954" s="123" t="s">
        <v>2524</v>
      </c>
      <c r="I1954" s="123" t="s">
        <v>2524</v>
      </c>
      <c r="J1954" s="123" t="s">
        <v>2524</v>
      </c>
      <c r="K1954" s="123" t="s">
        <v>5175</v>
      </c>
      <c r="L1954" s="123" t="s">
        <v>2524</v>
      </c>
      <c r="M1954" s="124">
        <v>20941</v>
      </c>
      <c r="N1954" s="123"/>
      <c r="O1954" s="123"/>
    </row>
    <row r="1955" spans="1:15" ht="16" x14ac:dyDescent="0.45">
      <c r="A1955" s="123" t="s">
        <v>8630</v>
      </c>
      <c r="B1955" s="123" t="s">
        <v>8630</v>
      </c>
      <c r="C1955" s="123" t="s">
        <v>8631</v>
      </c>
      <c r="D1955" s="123" t="s">
        <v>1357</v>
      </c>
      <c r="E1955" s="123" t="s">
        <v>2524</v>
      </c>
      <c r="F1955" s="123" t="s">
        <v>366</v>
      </c>
      <c r="G1955" s="123" t="s">
        <v>2524</v>
      </c>
      <c r="H1955" s="123" t="s">
        <v>2524</v>
      </c>
      <c r="I1955" s="123" t="s">
        <v>2524</v>
      </c>
      <c r="J1955" s="123" t="s">
        <v>8632</v>
      </c>
      <c r="K1955" s="123" t="s">
        <v>8630</v>
      </c>
      <c r="L1955" s="123" t="s">
        <v>2524</v>
      </c>
      <c r="M1955" s="124">
        <v>7969000</v>
      </c>
      <c r="N1955" s="123"/>
      <c r="O1955" s="123"/>
    </row>
    <row r="1956" spans="1:15" ht="16" x14ac:dyDescent="0.45">
      <c r="A1956" s="123" t="s">
        <v>5176</v>
      </c>
      <c r="B1956" s="123" t="s">
        <v>7323</v>
      </c>
      <c r="C1956" s="123" t="s">
        <v>7324</v>
      </c>
      <c r="D1956" s="123" t="s">
        <v>185</v>
      </c>
      <c r="E1956" s="123" t="s">
        <v>2524</v>
      </c>
      <c r="F1956" s="123" t="s">
        <v>366</v>
      </c>
      <c r="G1956" s="123" t="s">
        <v>2524</v>
      </c>
      <c r="H1956" s="123" t="s">
        <v>2524</v>
      </c>
      <c r="I1956" s="123" t="s">
        <v>2524</v>
      </c>
      <c r="J1956" s="123" t="s">
        <v>2524</v>
      </c>
      <c r="K1956" s="123" t="s">
        <v>5176</v>
      </c>
      <c r="L1956" s="123" t="s">
        <v>2524</v>
      </c>
      <c r="M1956" s="124">
        <v>1529721</v>
      </c>
      <c r="N1956" s="123"/>
      <c r="O1956" s="123"/>
    </row>
    <row r="1957" spans="1:15" ht="16" x14ac:dyDescent="0.45">
      <c r="A1957" s="123" t="s">
        <v>256</v>
      </c>
      <c r="B1957" s="123" t="s">
        <v>7325</v>
      </c>
      <c r="C1957" s="123" t="s">
        <v>7207</v>
      </c>
      <c r="D1957" s="123" t="s">
        <v>185</v>
      </c>
      <c r="E1957" s="123" t="s">
        <v>2524</v>
      </c>
      <c r="F1957" s="123" t="s">
        <v>2798</v>
      </c>
      <c r="G1957" s="123" t="s">
        <v>2524</v>
      </c>
      <c r="H1957" s="123" t="s">
        <v>2524</v>
      </c>
      <c r="I1957" s="123" t="s">
        <v>2524</v>
      </c>
      <c r="J1957" s="123" t="s">
        <v>1826</v>
      </c>
      <c r="K1957" s="123" t="s">
        <v>256</v>
      </c>
      <c r="L1957" s="123" t="s">
        <v>2524</v>
      </c>
      <c r="M1957" s="124">
        <v>3098796</v>
      </c>
      <c r="N1957" s="123"/>
      <c r="O1957" s="123"/>
    </row>
    <row r="1958" spans="1:15" ht="16" x14ac:dyDescent="0.45">
      <c r="A1958" s="123" t="s">
        <v>5177</v>
      </c>
      <c r="B1958" s="123" t="s">
        <v>5177</v>
      </c>
      <c r="C1958" s="123" t="s">
        <v>7326</v>
      </c>
      <c r="D1958" s="123" t="s">
        <v>1357</v>
      </c>
      <c r="E1958" s="123" t="s">
        <v>2524</v>
      </c>
      <c r="F1958" s="123" t="s">
        <v>366</v>
      </c>
      <c r="G1958" s="123" t="s">
        <v>2524</v>
      </c>
      <c r="H1958" s="123" t="s">
        <v>2524</v>
      </c>
      <c r="I1958" s="123" t="s">
        <v>2524</v>
      </c>
      <c r="J1958" s="123" t="s">
        <v>2524</v>
      </c>
      <c r="K1958" s="123" t="s">
        <v>5177</v>
      </c>
      <c r="L1958" s="123" t="s">
        <v>2524</v>
      </c>
      <c r="M1958" s="124">
        <v>3426387</v>
      </c>
      <c r="N1958" s="123"/>
      <c r="O1958" s="123"/>
    </row>
    <row r="1959" spans="1:15" ht="16" x14ac:dyDescent="0.45">
      <c r="A1959" s="123" t="s">
        <v>3172</v>
      </c>
      <c r="B1959" s="123" t="s">
        <v>3172</v>
      </c>
      <c r="C1959" s="123" t="s">
        <v>7985</v>
      </c>
      <c r="D1959" s="123" t="s">
        <v>185</v>
      </c>
      <c r="E1959" s="123" t="s">
        <v>2524</v>
      </c>
      <c r="F1959" s="123" t="s">
        <v>2798</v>
      </c>
      <c r="G1959" s="123" t="s">
        <v>2524</v>
      </c>
      <c r="H1959" s="123" t="s">
        <v>2524</v>
      </c>
      <c r="I1959" s="123" t="s">
        <v>2524</v>
      </c>
      <c r="J1959" s="123" t="s">
        <v>3173</v>
      </c>
      <c r="K1959" s="123" t="s">
        <v>3172</v>
      </c>
      <c r="L1959" s="123" t="s">
        <v>2524</v>
      </c>
      <c r="M1959" s="124">
        <v>7289681</v>
      </c>
      <c r="N1959" s="123"/>
      <c r="O1959" s="123"/>
    </row>
    <row r="1960" spans="1:15" ht="16" x14ac:dyDescent="0.45">
      <c r="A1960" s="123" t="s">
        <v>8426</v>
      </c>
      <c r="B1960" s="123" t="s">
        <v>8426</v>
      </c>
      <c r="C1960" s="123" t="s">
        <v>8427</v>
      </c>
      <c r="D1960" s="123" t="s">
        <v>1357</v>
      </c>
      <c r="E1960" s="123" t="s">
        <v>2524</v>
      </c>
      <c r="F1960" s="123" t="s">
        <v>366</v>
      </c>
      <c r="G1960" s="123" t="s">
        <v>2524</v>
      </c>
      <c r="H1960" s="123" t="s">
        <v>2524</v>
      </c>
      <c r="I1960" s="123" t="s">
        <v>2524</v>
      </c>
      <c r="J1960" s="123" t="s">
        <v>2524</v>
      </c>
      <c r="K1960" s="123" t="s">
        <v>8426</v>
      </c>
      <c r="L1960" s="123" t="s">
        <v>2524</v>
      </c>
      <c r="M1960" s="124">
        <v>7405777</v>
      </c>
      <c r="N1960" s="123"/>
      <c r="O1960" s="123"/>
    </row>
    <row r="1961" spans="1:15" ht="16" x14ac:dyDescent="0.45">
      <c r="A1961" s="123" t="s">
        <v>8428</v>
      </c>
      <c r="B1961" s="123" t="s">
        <v>8428</v>
      </c>
      <c r="C1961" s="123" t="s">
        <v>8429</v>
      </c>
      <c r="D1961" s="123" t="s">
        <v>1357</v>
      </c>
      <c r="E1961" s="123" t="s">
        <v>2524</v>
      </c>
      <c r="F1961" s="123" t="s">
        <v>366</v>
      </c>
      <c r="G1961" s="123" t="s">
        <v>2524</v>
      </c>
      <c r="H1961" s="123" t="s">
        <v>2524</v>
      </c>
      <c r="I1961" s="123" t="s">
        <v>2524</v>
      </c>
      <c r="J1961" s="123" t="s">
        <v>2524</v>
      </c>
      <c r="K1961" s="123" t="s">
        <v>8428</v>
      </c>
      <c r="L1961" s="123" t="s">
        <v>2524</v>
      </c>
      <c r="M1961" s="124">
        <v>7405783</v>
      </c>
      <c r="N1961" s="123"/>
      <c r="O1961" s="123"/>
    </row>
    <row r="1962" spans="1:15" ht="16" x14ac:dyDescent="0.45">
      <c r="A1962" s="123" t="s">
        <v>8430</v>
      </c>
      <c r="B1962" s="123" t="s">
        <v>8430</v>
      </c>
      <c r="C1962" s="123" t="s">
        <v>8431</v>
      </c>
      <c r="D1962" s="123" t="s">
        <v>1357</v>
      </c>
      <c r="E1962" s="123" t="s">
        <v>2524</v>
      </c>
      <c r="F1962" s="123" t="s">
        <v>366</v>
      </c>
      <c r="G1962" s="123" t="s">
        <v>2524</v>
      </c>
      <c r="H1962" s="123" t="s">
        <v>2524</v>
      </c>
      <c r="I1962" s="123" t="s">
        <v>2524</v>
      </c>
      <c r="J1962" s="123" t="s">
        <v>2524</v>
      </c>
      <c r="K1962" s="123" t="s">
        <v>8430</v>
      </c>
      <c r="L1962" s="123" t="s">
        <v>2524</v>
      </c>
      <c r="M1962" s="124">
        <v>7405790</v>
      </c>
      <c r="N1962" s="123"/>
      <c r="O1962" s="123"/>
    </row>
    <row r="1963" spans="1:15" ht="16" x14ac:dyDescent="0.45">
      <c r="A1963" s="123" t="s">
        <v>146</v>
      </c>
      <c r="B1963" s="123" t="s">
        <v>146</v>
      </c>
      <c r="C1963" s="123" t="s">
        <v>7327</v>
      </c>
      <c r="D1963" s="123" t="s">
        <v>185</v>
      </c>
      <c r="E1963" s="123" t="s">
        <v>2524</v>
      </c>
      <c r="F1963" s="123" t="s">
        <v>2798</v>
      </c>
      <c r="G1963" s="123" t="s">
        <v>2524</v>
      </c>
      <c r="H1963" s="123" t="s">
        <v>2524</v>
      </c>
      <c r="I1963" s="123" t="s">
        <v>2524</v>
      </c>
      <c r="J1963" s="123" t="s">
        <v>2524</v>
      </c>
      <c r="K1963" s="123" t="s">
        <v>146</v>
      </c>
      <c r="L1963" s="123" t="s">
        <v>2524</v>
      </c>
      <c r="M1963" s="124">
        <v>2669798</v>
      </c>
      <c r="N1963" s="123"/>
      <c r="O1963" s="123"/>
    </row>
    <row r="1964" spans="1:15" ht="16" x14ac:dyDescent="0.45">
      <c r="A1964" s="123" t="s">
        <v>144</v>
      </c>
      <c r="B1964" s="123" t="s">
        <v>144</v>
      </c>
      <c r="C1964" s="123" t="s">
        <v>7328</v>
      </c>
      <c r="D1964" s="123" t="s">
        <v>185</v>
      </c>
      <c r="E1964" s="123" t="s">
        <v>2524</v>
      </c>
      <c r="F1964" s="123" t="s">
        <v>2798</v>
      </c>
      <c r="G1964" s="123" t="s">
        <v>2524</v>
      </c>
      <c r="H1964" s="123" t="s">
        <v>2524</v>
      </c>
      <c r="I1964" s="123" t="s">
        <v>2524</v>
      </c>
      <c r="J1964" s="123" t="s">
        <v>2524</v>
      </c>
      <c r="K1964" s="123" t="s">
        <v>144</v>
      </c>
      <c r="L1964" s="123" t="s">
        <v>2524</v>
      </c>
      <c r="M1964" s="124">
        <v>2669790</v>
      </c>
      <c r="N1964" s="123"/>
      <c r="O1964" s="123"/>
    </row>
    <row r="1965" spans="1:15" ht="16" x14ac:dyDescent="0.45">
      <c r="A1965" s="123" t="s">
        <v>5178</v>
      </c>
      <c r="B1965" s="123" t="s">
        <v>5178</v>
      </c>
      <c r="C1965" s="123" t="s">
        <v>7329</v>
      </c>
      <c r="D1965" s="123" t="s">
        <v>185</v>
      </c>
      <c r="E1965" s="123" t="s">
        <v>2524</v>
      </c>
      <c r="F1965" s="123" t="s">
        <v>366</v>
      </c>
      <c r="G1965" s="123" t="s">
        <v>2524</v>
      </c>
      <c r="H1965" s="123" t="s">
        <v>2524</v>
      </c>
      <c r="I1965" s="123" t="s">
        <v>2524</v>
      </c>
      <c r="J1965" s="123" t="s">
        <v>2524</v>
      </c>
      <c r="K1965" s="123" t="s">
        <v>5178</v>
      </c>
      <c r="L1965" s="123" t="s">
        <v>2524</v>
      </c>
      <c r="M1965" s="124">
        <v>1101</v>
      </c>
      <c r="N1965" s="123"/>
      <c r="O1965" s="123"/>
    </row>
    <row r="1966" spans="1:15" ht="16" x14ac:dyDescent="0.45">
      <c r="A1966" s="123" t="s">
        <v>3248</v>
      </c>
      <c r="B1966" s="123" t="s">
        <v>7330</v>
      </c>
      <c r="C1966" s="123" t="s">
        <v>3249</v>
      </c>
      <c r="D1966" s="123" t="s">
        <v>185</v>
      </c>
      <c r="E1966" s="123" t="s">
        <v>2524</v>
      </c>
      <c r="F1966" s="123" t="s">
        <v>2798</v>
      </c>
      <c r="G1966" s="123" t="s">
        <v>2524</v>
      </c>
      <c r="H1966" s="123" t="s">
        <v>2524</v>
      </c>
      <c r="I1966" s="123" t="s">
        <v>2524</v>
      </c>
      <c r="J1966" s="123" t="s">
        <v>3250</v>
      </c>
      <c r="K1966" s="123" t="s">
        <v>3248</v>
      </c>
      <c r="L1966" s="123" t="s">
        <v>2524</v>
      </c>
      <c r="M1966" s="124">
        <v>6302</v>
      </c>
      <c r="N1966" s="123"/>
      <c r="O1966" s="123"/>
    </row>
    <row r="1967" spans="1:15" ht="16" x14ac:dyDescent="0.45">
      <c r="A1967" s="123" t="s">
        <v>3252</v>
      </c>
      <c r="B1967" s="123" t="s">
        <v>7331</v>
      </c>
      <c r="C1967" s="123" t="s">
        <v>3253</v>
      </c>
      <c r="D1967" s="123" t="s">
        <v>185</v>
      </c>
      <c r="E1967" s="123" t="s">
        <v>2524</v>
      </c>
      <c r="F1967" s="123" t="s">
        <v>2798</v>
      </c>
      <c r="G1967" s="123" t="s">
        <v>2524</v>
      </c>
      <c r="H1967" s="123" t="s">
        <v>2524</v>
      </c>
      <c r="I1967" s="123" t="s">
        <v>2524</v>
      </c>
      <c r="J1967" s="123" t="s">
        <v>3254</v>
      </c>
      <c r="K1967" s="123" t="s">
        <v>3251</v>
      </c>
      <c r="L1967" s="123" t="s">
        <v>2524</v>
      </c>
      <c r="M1967" s="124">
        <v>3786</v>
      </c>
      <c r="N1967" s="123"/>
      <c r="O1967" s="123"/>
    </row>
    <row r="1968" spans="1:15" ht="16" x14ac:dyDescent="0.45">
      <c r="A1968" s="123" t="s">
        <v>2174</v>
      </c>
      <c r="B1968" s="123" t="s">
        <v>7332</v>
      </c>
      <c r="C1968" s="123" t="s">
        <v>8901</v>
      </c>
      <c r="D1968" s="123" t="s">
        <v>185</v>
      </c>
      <c r="E1968" s="123" t="s">
        <v>2524</v>
      </c>
      <c r="F1968" s="123" t="s">
        <v>2798</v>
      </c>
      <c r="G1968" s="123" t="s">
        <v>404</v>
      </c>
      <c r="H1968" s="123" t="s">
        <v>8852</v>
      </c>
      <c r="I1968" s="123" t="s">
        <v>2524</v>
      </c>
      <c r="J1968" s="123" t="s">
        <v>3256</v>
      </c>
      <c r="K1968" s="123" t="s">
        <v>2174</v>
      </c>
      <c r="L1968" s="123" t="s">
        <v>2524</v>
      </c>
      <c r="M1968" s="124">
        <v>3783</v>
      </c>
      <c r="N1968" s="123"/>
      <c r="O1968" s="123"/>
    </row>
    <row r="1969" spans="1:15" ht="16" x14ac:dyDescent="0.45">
      <c r="A1969" s="123" t="s">
        <v>2176</v>
      </c>
      <c r="B1969" s="123" t="s">
        <v>7333</v>
      </c>
      <c r="C1969" s="123" t="s">
        <v>3265</v>
      </c>
      <c r="D1969" s="123" t="s">
        <v>185</v>
      </c>
      <c r="E1969" s="123" t="s">
        <v>2524</v>
      </c>
      <c r="F1969" s="123" t="s">
        <v>2798</v>
      </c>
      <c r="G1969" s="123" t="s">
        <v>404</v>
      </c>
      <c r="H1969" s="123" t="s">
        <v>8852</v>
      </c>
      <c r="I1969" s="123" t="s">
        <v>2524</v>
      </c>
      <c r="J1969" s="123" t="s">
        <v>3266</v>
      </c>
      <c r="K1969" s="123" t="s">
        <v>2176</v>
      </c>
      <c r="L1969" s="123" t="s">
        <v>2524</v>
      </c>
      <c r="M1969" s="124">
        <v>5461</v>
      </c>
      <c r="N1969" s="123"/>
      <c r="O1969" s="123"/>
    </row>
    <row r="1970" spans="1:15" ht="16" x14ac:dyDescent="0.45">
      <c r="A1970" s="123" t="s">
        <v>2180</v>
      </c>
      <c r="B1970" s="123" t="s">
        <v>7334</v>
      </c>
      <c r="C1970" s="123" t="s">
        <v>3271</v>
      </c>
      <c r="D1970" s="123" t="s">
        <v>185</v>
      </c>
      <c r="E1970" s="123" t="s">
        <v>2524</v>
      </c>
      <c r="F1970" s="123" t="s">
        <v>2798</v>
      </c>
      <c r="G1970" s="123" t="s">
        <v>404</v>
      </c>
      <c r="H1970" s="123" t="s">
        <v>8852</v>
      </c>
      <c r="I1970" s="123" t="s">
        <v>2524</v>
      </c>
      <c r="J1970" s="123" t="s">
        <v>3272</v>
      </c>
      <c r="K1970" s="123" t="s">
        <v>2180</v>
      </c>
      <c r="L1970" s="123" t="s">
        <v>2524</v>
      </c>
      <c r="M1970" s="124">
        <v>5464</v>
      </c>
      <c r="N1970" s="123"/>
      <c r="O1970" s="123"/>
    </row>
    <row r="1971" spans="1:15" ht="16" x14ac:dyDescent="0.45">
      <c r="A1971" s="123" t="s">
        <v>2182</v>
      </c>
      <c r="B1971" s="123" t="s">
        <v>7335</v>
      </c>
      <c r="C1971" s="123" t="s">
        <v>3277</v>
      </c>
      <c r="D1971" s="123" t="s">
        <v>185</v>
      </c>
      <c r="E1971" s="123" t="s">
        <v>2524</v>
      </c>
      <c r="F1971" s="123" t="s">
        <v>2798</v>
      </c>
      <c r="G1971" s="123" t="s">
        <v>404</v>
      </c>
      <c r="H1971" s="123" t="s">
        <v>8852</v>
      </c>
      <c r="I1971" s="123" t="s">
        <v>2524</v>
      </c>
      <c r="J1971" s="123" t="s">
        <v>3278</v>
      </c>
      <c r="K1971" s="123" t="s">
        <v>2182</v>
      </c>
      <c r="L1971" s="123" t="s">
        <v>2524</v>
      </c>
      <c r="M1971" s="124">
        <v>143279</v>
      </c>
      <c r="N1971" s="123"/>
      <c r="O1971" s="123"/>
    </row>
    <row r="1972" spans="1:15" ht="16" x14ac:dyDescent="0.45">
      <c r="A1972" s="123" t="s">
        <v>2184</v>
      </c>
      <c r="B1972" s="123" t="s">
        <v>7336</v>
      </c>
      <c r="C1972" s="123" t="s">
        <v>3283</v>
      </c>
      <c r="D1972" s="123" t="s">
        <v>185</v>
      </c>
      <c r="E1972" s="123" t="s">
        <v>2524</v>
      </c>
      <c r="F1972" s="123" t="s">
        <v>2798</v>
      </c>
      <c r="G1972" s="123" t="s">
        <v>404</v>
      </c>
      <c r="H1972" s="123" t="s">
        <v>8852</v>
      </c>
      <c r="I1972" s="123" t="s">
        <v>2524</v>
      </c>
      <c r="J1972" s="123" t="s">
        <v>3284</v>
      </c>
      <c r="K1972" s="123" t="s">
        <v>2184</v>
      </c>
      <c r="L1972" s="123" t="s">
        <v>2524</v>
      </c>
      <c r="M1972" s="124">
        <v>143284</v>
      </c>
      <c r="N1972" s="123"/>
      <c r="O1972" s="123"/>
    </row>
    <row r="1973" spans="1:15" ht="16" x14ac:dyDescent="0.45">
      <c r="A1973" s="123" t="s">
        <v>2186</v>
      </c>
      <c r="B1973" s="123" t="s">
        <v>7337</v>
      </c>
      <c r="C1973" s="123" t="s">
        <v>3289</v>
      </c>
      <c r="D1973" s="123" t="s">
        <v>185</v>
      </c>
      <c r="E1973" s="123" t="s">
        <v>2524</v>
      </c>
      <c r="F1973" s="123" t="s">
        <v>2798</v>
      </c>
      <c r="G1973" s="123" t="s">
        <v>404</v>
      </c>
      <c r="H1973" s="123" t="s">
        <v>8852</v>
      </c>
      <c r="I1973" s="123" t="s">
        <v>2524</v>
      </c>
      <c r="J1973" s="123" t="s">
        <v>3290</v>
      </c>
      <c r="K1973" s="123" t="s">
        <v>2186</v>
      </c>
      <c r="L1973" s="123" t="s">
        <v>2524</v>
      </c>
      <c r="M1973" s="124">
        <v>143289</v>
      </c>
      <c r="N1973" s="123"/>
      <c r="O1973" s="123"/>
    </row>
    <row r="1974" spans="1:15" ht="16" x14ac:dyDescent="0.45">
      <c r="A1974" s="123" t="s">
        <v>2188</v>
      </c>
      <c r="B1974" s="123" t="s">
        <v>7338</v>
      </c>
      <c r="C1974" s="123" t="s">
        <v>3295</v>
      </c>
      <c r="D1974" s="123" t="s">
        <v>185</v>
      </c>
      <c r="E1974" s="123" t="s">
        <v>2524</v>
      </c>
      <c r="F1974" s="123" t="s">
        <v>2798</v>
      </c>
      <c r="G1974" s="123" t="s">
        <v>404</v>
      </c>
      <c r="H1974" s="123" t="s">
        <v>8852</v>
      </c>
      <c r="I1974" s="123" t="s">
        <v>2524</v>
      </c>
      <c r="J1974" s="123" t="s">
        <v>3296</v>
      </c>
      <c r="K1974" s="123" t="s">
        <v>2188</v>
      </c>
      <c r="L1974" s="123" t="s">
        <v>2524</v>
      </c>
      <c r="M1974" s="124">
        <v>143294</v>
      </c>
      <c r="N1974" s="123"/>
      <c r="O1974" s="123"/>
    </row>
    <row r="1975" spans="1:15" ht="16" x14ac:dyDescent="0.45">
      <c r="A1975" s="123" t="s">
        <v>3244</v>
      </c>
      <c r="B1975" s="123" t="s">
        <v>7339</v>
      </c>
      <c r="C1975" s="123" t="s">
        <v>3245</v>
      </c>
      <c r="D1975" s="123" t="s">
        <v>1357</v>
      </c>
      <c r="E1975" s="123" t="s">
        <v>2524</v>
      </c>
      <c r="F1975" s="123" t="s">
        <v>366</v>
      </c>
      <c r="G1975" s="123" t="s">
        <v>2524</v>
      </c>
      <c r="H1975" s="123" t="s">
        <v>2524</v>
      </c>
      <c r="I1975" s="123" t="s">
        <v>2524</v>
      </c>
      <c r="J1975" s="123" t="s">
        <v>3247</v>
      </c>
      <c r="K1975" s="123" t="s">
        <v>3244</v>
      </c>
      <c r="L1975" s="123" t="s">
        <v>2524</v>
      </c>
      <c r="M1975" s="124">
        <v>3790</v>
      </c>
      <c r="N1975" s="123"/>
      <c r="O1975" s="123"/>
    </row>
    <row r="1976" spans="1:15" ht="16" x14ac:dyDescent="0.45">
      <c r="A1976" s="123" t="s">
        <v>3708</v>
      </c>
      <c r="B1976" s="123" t="s">
        <v>3708</v>
      </c>
      <c r="C1976" s="123" t="s">
        <v>3709</v>
      </c>
      <c r="D1976" s="123" t="s">
        <v>185</v>
      </c>
      <c r="E1976" s="123" t="s">
        <v>2524</v>
      </c>
      <c r="F1976" s="123" t="s">
        <v>2798</v>
      </c>
      <c r="G1976" s="123" t="s">
        <v>2524</v>
      </c>
      <c r="H1976" s="123" t="s">
        <v>2524</v>
      </c>
      <c r="I1976" s="123" t="s">
        <v>2524</v>
      </c>
      <c r="J1976" s="123" t="s">
        <v>3710</v>
      </c>
      <c r="K1976" s="123" t="s">
        <v>3708</v>
      </c>
      <c r="L1976" s="123" t="s">
        <v>2524</v>
      </c>
      <c r="M1976" s="124">
        <v>5649967</v>
      </c>
      <c r="N1976" s="123"/>
      <c r="O1976" s="123"/>
    </row>
    <row r="1977" spans="1:15" ht="16" x14ac:dyDescent="0.45">
      <c r="A1977" s="123" t="s">
        <v>7340</v>
      </c>
      <c r="B1977" s="123" t="s">
        <v>7340</v>
      </c>
      <c r="C1977" s="123" t="s">
        <v>7341</v>
      </c>
      <c r="D1977" s="123" t="s">
        <v>1357</v>
      </c>
      <c r="E1977" s="123" t="s">
        <v>2524</v>
      </c>
      <c r="F1977" s="123" t="s">
        <v>366</v>
      </c>
      <c r="G1977" s="123" t="s">
        <v>2524</v>
      </c>
      <c r="H1977" s="123" t="s">
        <v>2524</v>
      </c>
      <c r="I1977" s="123" t="s">
        <v>2524</v>
      </c>
      <c r="J1977" s="123" t="s">
        <v>2524</v>
      </c>
      <c r="K1977" s="123" t="s">
        <v>7340</v>
      </c>
      <c r="L1977" s="123" t="s">
        <v>2524</v>
      </c>
      <c r="M1977" s="124">
        <v>3987747</v>
      </c>
      <c r="N1977" s="123"/>
      <c r="O1977" s="123"/>
    </row>
    <row r="1978" spans="1:15" ht="16" x14ac:dyDescent="0.45">
      <c r="A1978" s="123" t="s">
        <v>114</v>
      </c>
      <c r="B1978" s="123" t="s">
        <v>114</v>
      </c>
      <c r="C1978" s="123" t="s">
        <v>7342</v>
      </c>
      <c r="D1978" s="123" t="s">
        <v>1357</v>
      </c>
      <c r="E1978" s="123" t="s">
        <v>2524</v>
      </c>
      <c r="F1978" s="123" t="s">
        <v>366</v>
      </c>
      <c r="G1978" s="123" t="s">
        <v>2524</v>
      </c>
      <c r="H1978" s="123" t="s">
        <v>2524</v>
      </c>
      <c r="I1978" s="123" t="s">
        <v>2524</v>
      </c>
      <c r="J1978" s="123" t="s">
        <v>2524</v>
      </c>
      <c r="K1978" s="123" t="s">
        <v>114</v>
      </c>
      <c r="L1978" s="123" t="s">
        <v>2524</v>
      </c>
      <c r="M1978" s="124">
        <v>607777</v>
      </c>
      <c r="N1978" s="123"/>
      <c r="O1978" s="123"/>
    </row>
    <row r="1979" spans="1:15" ht="16" x14ac:dyDescent="0.45">
      <c r="A1979" s="123" t="s">
        <v>5185</v>
      </c>
      <c r="B1979" s="123" t="s">
        <v>7343</v>
      </c>
      <c r="C1979" s="123" t="s">
        <v>7344</v>
      </c>
      <c r="D1979" s="123" t="s">
        <v>185</v>
      </c>
      <c r="E1979" s="123" t="s">
        <v>2524</v>
      </c>
      <c r="F1979" s="123" t="s">
        <v>2798</v>
      </c>
      <c r="G1979" s="123" t="s">
        <v>2524</v>
      </c>
      <c r="H1979" s="123" t="s">
        <v>2524</v>
      </c>
      <c r="I1979" s="123" t="s">
        <v>2524</v>
      </c>
      <c r="J1979" s="123" t="s">
        <v>2524</v>
      </c>
      <c r="K1979" s="123" t="s">
        <v>5185</v>
      </c>
      <c r="L1979" s="123" t="s">
        <v>2524</v>
      </c>
      <c r="M1979" s="124">
        <v>607765</v>
      </c>
      <c r="N1979" s="123"/>
      <c r="O1979" s="123"/>
    </row>
    <row r="1980" spans="1:15" ht="16" x14ac:dyDescent="0.45">
      <c r="A1980" s="123" t="s">
        <v>282</v>
      </c>
      <c r="B1980" s="123" t="s">
        <v>7345</v>
      </c>
      <c r="C1980" s="123" t="s">
        <v>7346</v>
      </c>
      <c r="D1980" s="123" t="s">
        <v>1357</v>
      </c>
      <c r="E1980" s="123" t="s">
        <v>2524</v>
      </c>
      <c r="F1980" s="123" t="s">
        <v>366</v>
      </c>
      <c r="G1980" s="123" t="s">
        <v>2524</v>
      </c>
      <c r="H1980" s="123" t="s">
        <v>2524</v>
      </c>
      <c r="I1980" s="123" t="s">
        <v>2524</v>
      </c>
      <c r="J1980" s="123" t="s">
        <v>2024</v>
      </c>
      <c r="K1980" s="123" t="s">
        <v>282</v>
      </c>
      <c r="L1980" s="123" t="s">
        <v>2524</v>
      </c>
      <c r="M1980" s="124">
        <v>3100616</v>
      </c>
      <c r="N1980" s="123"/>
      <c r="O1980" s="123"/>
    </row>
    <row r="1981" spans="1:15" ht="16" x14ac:dyDescent="0.45">
      <c r="A1981" s="123" t="s">
        <v>279</v>
      </c>
      <c r="B1981" s="123" t="s">
        <v>7347</v>
      </c>
      <c r="C1981" s="123" t="s">
        <v>7348</v>
      </c>
      <c r="D1981" s="123" t="s">
        <v>1357</v>
      </c>
      <c r="E1981" s="123" t="s">
        <v>2524</v>
      </c>
      <c r="F1981" s="123" t="s">
        <v>366</v>
      </c>
      <c r="G1981" s="123" t="s">
        <v>2524</v>
      </c>
      <c r="H1981" s="123" t="s">
        <v>2524</v>
      </c>
      <c r="I1981" s="123" t="s">
        <v>2524</v>
      </c>
      <c r="J1981" s="123" t="s">
        <v>2018</v>
      </c>
      <c r="K1981" s="123" t="s">
        <v>279</v>
      </c>
      <c r="L1981" s="123" t="s">
        <v>2524</v>
      </c>
      <c r="M1981" s="124">
        <v>3100558</v>
      </c>
      <c r="N1981" s="123"/>
      <c r="O1981" s="123"/>
    </row>
    <row r="1982" spans="1:15" ht="16" x14ac:dyDescent="0.45">
      <c r="A1982" s="123" t="s">
        <v>281</v>
      </c>
      <c r="B1982" s="123" t="s">
        <v>7349</v>
      </c>
      <c r="C1982" s="123" t="s">
        <v>7350</v>
      </c>
      <c r="D1982" s="123" t="s">
        <v>1357</v>
      </c>
      <c r="E1982" s="123" t="s">
        <v>2524</v>
      </c>
      <c r="F1982" s="123" t="s">
        <v>366</v>
      </c>
      <c r="G1982" s="123" t="s">
        <v>2524</v>
      </c>
      <c r="H1982" s="123" t="s">
        <v>2524</v>
      </c>
      <c r="I1982" s="123" t="s">
        <v>2524</v>
      </c>
      <c r="J1982" s="123" t="s">
        <v>2021</v>
      </c>
      <c r="K1982" s="123" t="s">
        <v>281</v>
      </c>
      <c r="L1982" s="123" t="s">
        <v>2524</v>
      </c>
      <c r="M1982" s="124">
        <v>3100586</v>
      </c>
      <c r="N1982" s="123"/>
      <c r="O1982" s="123"/>
    </row>
    <row r="1983" spans="1:15" ht="16" x14ac:dyDescent="0.45">
      <c r="A1983" s="123" t="s">
        <v>286</v>
      </c>
      <c r="B1983" s="123" t="s">
        <v>7351</v>
      </c>
      <c r="C1983" s="123" t="s">
        <v>7352</v>
      </c>
      <c r="D1983" s="123" t="s">
        <v>185</v>
      </c>
      <c r="E1983" s="123" t="s">
        <v>2524</v>
      </c>
      <c r="F1983" s="123" t="s">
        <v>2798</v>
      </c>
      <c r="G1983" s="123" t="s">
        <v>2524</v>
      </c>
      <c r="H1983" s="123" t="s">
        <v>2524</v>
      </c>
      <c r="I1983" s="123" t="s">
        <v>2524</v>
      </c>
      <c r="J1983" s="123" t="s">
        <v>2022</v>
      </c>
      <c r="K1983" s="123" t="s">
        <v>286</v>
      </c>
      <c r="L1983" s="123" t="s">
        <v>2524</v>
      </c>
      <c r="M1983" s="124">
        <v>3100606</v>
      </c>
      <c r="N1983" s="123"/>
      <c r="O1983" s="123"/>
    </row>
    <row r="1984" spans="1:15" ht="16" x14ac:dyDescent="0.45">
      <c r="A1984" s="123" t="s">
        <v>284</v>
      </c>
      <c r="B1984" s="123" t="s">
        <v>7353</v>
      </c>
      <c r="C1984" s="123" t="s">
        <v>5988</v>
      </c>
      <c r="D1984" s="123" t="s">
        <v>185</v>
      </c>
      <c r="E1984" s="123" t="s">
        <v>2524</v>
      </c>
      <c r="F1984" s="123" t="s">
        <v>366</v>
      </c>
      <c r="G1984" s="123" t="s">
        <v>2524</v>
      </c>
      <c r="H1984" s="123" t="s">
        <v>2524</v>
      </c>
      <c r="I1984" s="123" t="s">
        <v>2524</v>
      </c>
      <c r="J1984" s="123" t="s">
        <v>2019</v>
      </c>
      <c r="K1984" s="123" t="s">
        <v>284</v>
      </c>
      <c r="L1984" s="123" t="s">
        <v>2524</v>
      </c>
      <c r="M1984" s="124">
        <v>3100573</v>
      </c>
      <c r="N1984" s="123"/>
      <c r="O1984" s="123"/>
    </row>
    <row r="1985" spans="1:15" ht="16" x14ac:dyDescent="0.45">
      <c r="A1985" s="123" t="s">
        <v>280</v>
      </c>
      <c r="B1985" s="123" t="s">
        <v>7354</v>
      </c>
      <c r="C1985" s="123" t="s">
        <v>7355</v>
      </c>
      <c r="D1985" s="123" t="s">
        <v>1357</v>
      </c>
      <c r="E1985" s="123" t="s">
        <v>2524</v>
      </c>
      <c r="F1985" s="123" t="s">
        <v>366</v>
      </c>
      <c r="G1985" s="123" t="s">
        <v>2524</v>
      </c>
      <c r="H1985" s="123" t="s">
        <v>2524</v>
      </c>
      <c r="I1985" s="123" t="s">
        <v>2524</v>
      </c>
      <c r="J1985" s="123" t="s">
        <v>2017</v>
      </c>
      <c r="K1985" s="123" t="s">
        <v>280</v>
      </c>
      <c r="L1985" s="123" t="s">
        <v>2524</v>
      </c>
      <c r="M1985" s="124">
        <v>3100563</v>
      </c>
      <c r="N1985" s="123"/>
      <c r="O1985" s="123"/>
    </row>
    <row r="1986" spans="1:15" ht="16" x14ac:dyDescent="0.45">
      <c r="A1986" s="123" t="s">
        <v>285</v>
      </c>
      <c r="B1986" s="123" t="s">
        <v>7356</v>
      </c>
      <c r="C1986" s="123" t="s">
        <v>7357</v>
      </c>
      <c r="D1986" s="123" t="s">
        <v>1357</v>
      </c>
      <c r="E1986" s="123" t="s">
        <v>2524</v>
      </c>
      <c r="F1986" s="123" t="s">
        <v>366</v>
      </c>
      <c r="G1986" s="123" t="s">
        <v>2524</v>
      </c>
      <c r="H1986" s="123" t="s">
        <v>2524</v>
      </c>
      <c r="I1986" s="123" t="s">
        <v>2524</v>
      </c>
      <c r="J1986" s="123" t="s">
        <v>2023</v>
      </c>
      <c r="K1986" s="123" t="s">
        <v>285</v>
      </c>
      <c r="L1986" s="123" t="s">
        <v>2524</v>
      </c>
      <c r="M1986" s="124">
        <v>3100611</v>
      </c>
      <c r="N1986" s="123"/>
      <c r="O1986" s="123"/>
    </row>
    <row r="1987" spans="1:15" ht="16" x14ac:dyDescent="0.45">
      <c r="A1987" s="123" t="s">
        <v>2172</v>
      </c>
      <c r="B1987" s="123" t="s">
        <v>7358</v>
      </c>
      <c r="C1987" s="123" t="s">
        <v>3232</v>
      </c>
      <c r="D1987" s="123" t="s">
        <v>185</v>
      </c>
      <c r="E1987" s="123" t="s">
        <v>2524</v>
      </c>
      <c r="F1987" s="123" t="s">
        <v>2798</v>
      </c>
      <c r="G1987" s="123" t="s">
        <v>404</v>
      </c>
      <c r="H1987" s="123" t="s">
        <v>8852</v>
      </c>
      <c r="I1987" s="123" t="s">
        <v>2524</v>
      </c>
      <c r="J1987" s="123" t="s">
        <v>3234</v>
      </c>
      <c r="K1987" s="123" t="s">
        <v>3231</v>
      </c>
      <c r="L1987" s="123" t="s">
        <v>2524</v>
      </c>
      <c r="M1987" s="124">
        <v>3605</v>
      </c>
      <c r="N1987" s="123"/>
      <c r="O1987" s="123"/>
    </row>
    <row r="1988" spans="1:15" ht="16" x14ac:dyDescent="0.45">
      <c r="A1988" s="123" t="s">
        <v>3237</v>
      </c>
      <c r="B1988" s="123" t="s">
        <v>7806</v>
      </c>
      <c r="C1988" s="123" t="s">
        <v>3238</v>
      </c>
      <c r="D1988" s="123" t="s">
        <v>185</v>
      </c>
      <c r="E1988" s="123" t="s">
        <v>2524</v>
      </c>
      <c r="F1988" s="123" t="s">
        <v>2798</v>
      </c>
      <c r="G1988" s="123" t="s">
        <v>404</v>
      </c>
      <c r="H1988" s="123" t="s">
        <v>2524</v>
      </c>
      <c r="I1988" s="123" t="s">
        <v>2524</v>
      </c>
      <c r="J1988" s="123" t="s">
        <v>3239</v>
      </c>
      <c r="K1988" s="123" t="s">
        <v>3237</v>
      </c>
      <c r="L1988" s="123" t="s">
        <v>2524</v>
      </c>
      <c r="M1988" s="124">
        <v>6907888</v>
      </c>
      <c r="N1988" s="123"/>
      <c r="O1988" s="123"/>
    </row>
    <row r="1989" spans="1:15" ht="16" x14ac:dyDescent="0.45">
      <c r="A1989" s="123" t="s">
        <v>5187</v>
      </c>
      <c r="B1989" s="123" t="s">
        <v>7359</v>
      </c>
      <c r="C1989" s="123" t="s">
        <v>7360</v>
      </c>
      <c r="D1989" s="123" t="s">
        <v>185</v>
      </c>
      <c r="E1989" s="123" t="s">
        <v>2524</v>
      </c>
      <c r="F1989" s="123" t="s">
        <v>366</v>
      </c>
      <c r="G1989" s="123" t="s">
        <v>2524</v>
      </c>
      <c r="H1989" s="123" t="s">
        <v>2524</v>
      </c>
      <c r="I1989" s="123" t="s">
        <v>2524</v>
      </c>
      <c r="J1989" s="123" t="s">
        <v>2524</v>
      </c>
      <c r="K1989" s="123" t="s">
        <v>5187</v>
      </c>
      <c r="L1989" s="123" t="s">
        <v>2524</v>
      </c>
      <c r="M1989" s="124">
        <v>125488</v>
      </c>
      <c r="N1989" s="123"/>
      <c r="O1989" s="123"/>
    </row>
    <row r="1990" spans="1:15" ht="16" x14ac:dyDescent="0.45">
      <c r="A1990" s="123" t="s">
        <v>5188</v>
      </c>
      <c r="B1990" s="123" t="s">
        <v>7361</v>
      </c>
      <c r="C1990" s="123" t="s">
        <v>7362</v>
      </c>
      <c r="D1990" s="123" t="s">
        <v>185</v>
      </c>
      <c r="E1990" s="123" t="s">
        <v>2524</v>
      </c>
      <c r="F1990" s="123" t="s">
        <v>366</v>
      </c>
      <c r="G1990" s="123" t="s">
        <v>2524</v>
      </c>
      <c r="H1990" s="123" t="s">
        <v>2524</v>
      </c>
      <c r="I1990" s="123" t="s">
        <v>2524</v>
      </c>
      <c r="J1990" s="123" t="s">
        <v>2524</v>
      </c>
      <c r="K1990" s="123" t="s">
        <v>5188</v>
      </c>
      <c r="L1990" s="123" t="s">
        <v>2524</v>
      </c>
      <c r="M1990" s="124">
        <v>125496</v>
      </c>
      <c r="N1990" s="123"/>
      <c r="O1990" s="123"/>
    </row>
    <row r="1991" spans="1:15" ht="16" x14ac:dyDescent="0.45">
      <c r="A1991" s="123" t="s">
        <v>2525</v>
      </c>
      <c r="B1991" s="123" t="s">
        <v>3350</v>
      </c>
      <c r="C1991" s="123" t="s">
        <v>7363</v>
      </c>
      <c r="D1991" s="123" t="s">
        <v>185</v>
      </c>
      <c r="E1991" s="123" t="s">
        <v>2524</v>
      </c>
      <c r="F1991" s="123" t="s">
        <v>366</v>
      </c>
      <c r="G1991" s="123" t="s">
        <v>2524</v>
      </c>
      <c r="H1991" s="123" t="s">
        <v>2524</v>
      </c>
      <c r="I1991" s="123" t="s">
        <v>2524</v>
      </c>
      <c r="J1991" s="123" t="s">
        <v>2524</v>
      </c>
      <c r="K1991" s="123" t="s">
        <v>2525</v>
      </c>
      <c r="L1991" s="123" t="s">
        <v>2524</v>
      </c>
      <c r="M1991" s="124">
        <v>886802</v>
      </c>
      <c r="N1991" s="123"/>
      <c r="O1991" s="123"/>
    </row>
    <row r="1992" spans="1:15" ht="16" x14ac:dyDescent="0.45">
      <c r="A1992" s="123" t="s">
        <v>5190</v>
      </c>
      <c r="B1992" s="123" t="s">
        <v>7141</v>
      </c>
      <c r="C1992" s="123" t="s">
        <v>3350</v>
      </c>
      <c r="D1992" s="123" t="s">
        <v>185</v>
      </c>
      <c r="E1992" s="123" t="s">
        <v>2524</v>
      </c>
      <c r="F1992" s="123" t="s">
        <v>2798</v>
      </c>
      <c r="G1992" s="123" t="s">
        <v>5936</v>
      </c>
      <c r="H1992" s="123" t="s">
        <v>2524</v>
      </c>
      <c r="I1992" s="123" t="s">
        <v>2524</v>
      </c>
      <c r="J1992" s="123" t="s">
        <v>2524</v>
      </c>
      <c r="K1992" s="123" t="s">
        <v>5190</v>
      </c>
      <c r="L1992" s="123" t="s">
        <v>2524</v>
      </c>
      <c r="M1992" s="124">
        <v>886767</v>
      </c>
      <c r="N1992" s="123"/>
      <c r="O1992" s="123"/>
    </row>
    <row r="1993" spans="1:15" ht="16" x14ac:dyDescent="0.45">
      <c r="A1993" s="123" t="s">
        <v>2117</v>
      </c>
      <c r="B1993" s="123" t="s">
        <v>7364</v>
      </c>
      <c r="C1993" s="123" t="s">
        <v>2918</v>
      </c>
      <c r="D1993" s="123" t="s">
        <v>185</v>
      </c>
      <c r="E1993" s="123" t="s">
        <v>2524</v>
      </c>
      <c r="F1993" s="123" t="s">
        <v>2798</v>
      </c>
      <c r="G1993" s="123" t="s">
        <v>5449</v>
      </c>
      <c r="H1993" s="123" t="s">
        <v>8852</v>
      </c>
      <c r="I1993" s="123" t="s">
        <v>2524</v>
      </c>
      <c r="J1993" s="123" t="s">
        <v>2919</v>
      </c>
      <c r="K1993" s="123" t="s">
        <v>2117</v>
      </c>
      <c r="L1993" s="123" t="s">
        <v>2524</v>
      </c>
      <c r="M1993" s="124">
        <v>6634</v>
      </c>
      <c r="N1993" s="123"/>
      <c r="O1993" s="123"/>
    </row>
    <row r="1994" spans="1:15" ht="16" x14ac:dyDescent="0.45">
      <c r="A1994" s="123" t="s">
        <v>5192</v>
      </c>
      <c r="B1994" s="123" t="s">
        <v>7365</v>
      </c>
      <c r="C1994" s="123" t="s">
        <v>7366</v>
      </c>
      <c r="D1994" s="123" t="s">
        <v>185</v>
      </c>
      <c r="E1994" s="123" t="s">
        <v>2524</v>
      </c>
      <c r="F1994" s="123" t="s">
        <v>366</v>
      </c>
      <c r="G1994" s="123" t="s">
        <v>2524</v>
      </c>
      <c r="H1994" s="123" t="s">
        <v>2524</v>
      </c>
      <c r="I1994" s="123" t="s">
        <v>2524</v>
      </c>
      <c r="J1994" s="123" t="s">
        <v>2524</v>
      </c>
      <c r="K1994" s="123" t="s">
        <v>5192</v>
      </c>
      <c r="L1994" s="123" t="s">
        <v>2524</v>
      </c>
      <c r="M1994" s="124">
        <v>10853</v>
      </c>
      <c r="N1994" s="123"/>
      <c r="O1994" s="123"/>
    </row>
    <row r="1995" spans="1:15" ht="16" x14ac:dyDescent="0.45">
      <c r="A1995" s="123" t="s">
        <v>5193</v>
      </c>
      <c r="B1995" s="123" t="s">
        <v>2524</v>
      </c>
      <c r="C1995" s="123" t="s">
        <v>7367</v>
      </c>
      <c r="D1995" s="123" t="s">
        <v>1357</v>
      </c>
      <c r="E1995" s="123" t="s">
        <v>2524</v>
      </c>
      <c r="F1995" s="123" t="s">
        <v>366</v>
      </c>
      <c r="G1995" s="123" t="s">
        <v>2524</v>
      </c>
      <c r="H1995" s="123" t="s">
        <v>2524</v>
      </c>
      <c r="I1995" s="123" t="s">
        <v>2524</v>
      </c>
      <c r="J1995" s="123" t="s">
        <v>2524</v>
      </c>
      <c r="K1995" s="123" t="s">
        <v>5193</v>
      </c>
      <c r="L1995" s="123" t="s">
        <v>2524</v>
      </c>
      <c r="M1995" s="124">
        <v>149220</v>
      </c>
      <c r="N1995" s="123"/>
      <c r="O1995" s="123"/>
    </row>
    <row r="1996" spans="1:15" ht="16" x14ac:dyDescent="0.45">
      <c r="A1996" s="123" t="s">
        <v>2148</v>
      </c>
      <c r="B1996" s="123" t="s">
        <v>2148</v>
      </c>
      <c r="C1996" s="123" t="s">
        <v>7368</v>
      </c>
      <c r="D1996" s="123" t="s">
        <v>185</v>
      </c>
      <c r="E1996" s="123" t="s">
        <v>2524</v>
      </c>
      <c r="F1996" s="123" t="s">
        <v>2798</v>
      </c>
      <c r="G1996" s="123" t="s">
        <v>5449</v>
      </c>
      <c r="H1996" s="123" t="s">
        <v>8851</v>
      </c>
      <c r="I1996" s="123" t="s">
        <v>2524</v>
      </c>
      <c r="J1996" s="123" t="s">
        <v>3088</v>
      </c>
      <c r="K1996" s="123" t="s">
        <v>2148</v>
      </c>
      <c r="L1996" s="123" t="s">
        <v>2524</v>
      </c>
      <c r="M1996" s="124">
        <v>142609</v>
      </c>
      <c r="N1996" s="123"/>
      <c r="O1996" s="123"/>
    </row>
    <row r="1997" spans="1:15" ht="16" x14ac:dyDescent="0.45">
      <c r="A1997" s="123" t="s">
        <v>3085</v>
      </c>
      <c r="B1997" s="123" t="s">
        <v>7369</v>
      </c>
      <c r="C1997" s="123" t="s">
        <v>3086</v>
      </c>
      <c r="D1997" s="123" t="s">
        <v>185</v>
      </c>
      <c r="E1997" s="123" t="s">
        <v>2524</v>
      </c>
      <c r="F1997" s="123" t="s">
        <v>2798</v>
      </c>
      <c r="G1997" s="123" t="s">
        <v>5449</v>
      </c>
      <c r="H1997" s="123" t="s">
        <v>2524</v>
      </c>
      <c r="I1997" s="123" t="s">
        <v>2524</v>
      </c>
      <c r="J1997" s="123" t="s">
        <v>3087</v>
      </c>
      <c r="K1997" s="123" t="s">
        <v>3085</v>
      </c>
      <c r="L1997" s="123" t="s">
        <v>2524</v>
      </c>
      <c r="M1997" s="124">
        <v>142621</v>
      </c>
      <c r="N1997" s="123"/>
      <c r="O1997" s="123"/>
    </row>
    <row r="1998" spans="1:15" ht="16" x14ac:dyDescent="0.45">
      <c r="A1998" s="123" t="s">
        <v>7807</v>
      </c>
      <c r="B1998" s="123" t="s">
        <v>7807</v>
      </c>
      <c r="C1998" s="123" t="s">
        <v>2749</v>
      </c>
      <c r="D1998" s="123" t="s">
        <v>185</v>
      </c>
      <c r="E1998" s="123" t="s">
        <v>2524</v>
      </c>
      <c r="F1998" s="123" t="s">
        <v>366</v>
      </c>
      <c r="G1998" s="123" t="s">
        <v>102</v>
      </c>
      <c r="H1998" s="123" t="s">
        <v>2524</v>
      </c>
      <c r="I1998" s="123" t="s">
        <v>2524</v>
      </c>
      <c r="J1998" s="123" t="s">
        <v>2524</v>
      </c>
      <c r="K1998" s="123" t="s">
        <v>7807</v>
      </c>
      <c r="L1998" s="123" t="s">
        <v>2524</v>
      </c>
      <c r="M1998" s="124">
        <v>6042173</v>
      </c>
      <c r="N1998" s="123"/>
      <c r="O1998" s="123"/>
    </row>
    <row r="1999" spans="1:15" ht="16" x14ac:dyDescent="0.45">
      <c r="A1999" s="123" t="s">
        <v>1414</v>
      </c>
      <c r="B1999" s="123" t="s">
        <v>7370</v>
      </c>
      <c r="C1999" s="123" t="s">
        <v>7371</v>
      </c>
      <c r="D1999" s="123" t="s">
        <v>1357</v>
      </c>
      <c r="E1999" s="123" t="s">
        <v>2524</v>
      </c>
      <c r="F1999" s="123" t="s">
        <v>366</v>
      </c>
      <c r="G1999" s="123" t="s">
        <v>2524</v>
      </c>
      <c r="H1999" s="123" t="s">
        <v>2524</v>
      </c>
      <c r="I1999" s="123" t="s">
        <v>2524</v>
      </c>
      <c r="J1999" s="123" t="s">
        <v>1827</v>
      </c>
      <c r="K1999" s="123" t="s">
        <v>1414</v>
      </c>
      <c r="L1999" s="123" t="s">
        <v>2524</v>
      </c>
      <c r="M1999" s="124">
        <v>3098828</v>
      </c>
      <c r="N1999" s="123"/>
      <c r="O1999" s="123"/>
    </row>
    <row r="2000" spans="1:15" ht="16" x14ac:dyDescent="0.45">
      <c r="A2000" s="123" t="s">
        <v>5195</v>
      </c>
      <c r="B2000" s="123" t="s">
        <v>5195</v>
      </c>
      <c r="C2000" s="123" t="s">
        <v>7372</v>
      </c>
      <c r="D2000" s="123" t="s">
        <v>1357</v>
      </c>
      <c r="E2000" s="123"/>
      <c r="F2000" s="123" t="s">
        <v>366</v>
      </c>
      <c r="G2000" s="123" t="s">
        <v>2524</v>
      </c>
      <c r="H2000" s="123" t="s">
        <v>2524</v>
      </c>
      <c r="I2000" s="123" t="s">
        <v>2524</v>
      </c>
      <c r="J2000" s="123" t="s">
        <v>2020</v>
      </c>
      <c r="K2000" s="123" t="s">
        <v>5195</v>
      </c>
      <c r="L2000" s="123" t="s">
        <v>2524</v>
      </c>
      <c r="M2000" s="124">
        <v>3100581</v>
      </c>
      <c r="N2000" s="123"/>
      <c r="O2000" s="123"/>
    </row>
    <row r="2001" spans="1:15" ht="16" x14ac:dyDescent="0.45">
      <c r="A2001" s="123" t="s">
        <v>5196</v>
      </c>
      <c r="B2001" s="123" t="s">
        <v>5196</v>
      </c>
      <c r="C2001" s="123" t="s">
        <v>7373</v>
      </c>
      <c r="D2001" s="123" t="s">
        <v>1357</v>
      </c>
      <c r="E2001" s="123" t="s">
        <v>2524</v>
      </c>
      <c r="F2001" s="123" t="s">
        <v>366</v>
      </c>
      <c r="G2001" s="123" t="s">
        <v>2524</v>
      </c>
      <c r="H2001" s="123" t="s">
        <v>2524</v>
      </c>
      <c r="I2001" s="123" t="s">
        <v>2524</v>
      </c>
      <c r="J2001" s="123" t="s">
        <v>2524</v>
      </c>
      <c r="K2001" s="123" t="s">
        <v>5196</v>
      </c>
      <c r="L2001" s="123" t="s">
        <v>2524</v>
      </c>
      <c r="M2001" s="124">
        <v>3433060</v>
      </c>
      <c r="N2001" s="123"/>
      <c r="O2001" s="123"/>
    </row>
    <row r="2002" spans="1:15" ht="16" x14ac:dyDescent="0.45">
      <c r="A2002" s="123" t="s">
        <v>1287</v>
      </c>
      <c r="B2002" s="123" t="s">
        <v>1287</v>
      </c>
      <c r="C2002" s="123" t="s">
        <v>2994</v>
      </c>
      <c r="D2002" s="123" t="s">
        <v>185</v>
      </c>
      <c r="E2002" s="123" t="s">
        <v>2524</v>
      </c>
      <c r="F2002" s="123" t="s">
        <v>2798</v>
      </c>
      <c r="G2002" s="123" t="s">
        <v>5449</v>
      </c>
      <c r="H2002" s="123" t="s">
        <v>8852</v>
      </c>
      <c r="I2002" s="123" t="s">
        <v>2524</v>
      </c>
      <c r="J2002" s="123" t="s">
        <v>2995</v>
      </c>
      <c r="K2002" s="123" t="s">
        <v>1287</v>
      </c>
      <c r="L2002" s="123" t="s">
        <v>2524</v>
      </c>
      <c r="M2002" s="124">
        <v>3130</v>
      </c>
      <c r="N2002" s="123"/>
      <c r="O2002" s="123"/>
    </row>
    <row r="2003" spans="1:15" ht="16" x14ac:dyDescent="0.45">
      <c r="A2003" s="123" t="s">
        <v>2727</v>
      </c>
      <c r="B2003" s="123" t="s">
        <v>2727</v>
      </c>
      <c r="C2003" s="123" t="s">
        <v>7374</v>
      </c>
      <c r="D2003" s="123" t="s">
        <v>1357</v>
      </c>
      <c r="E2003" s="123" t="s">
        <v>2524</v>
      </c>
      <c r="F2003" s="123" t="s">
        <v>366</v>
      </c>
      <c r="G2003" s="123" t="s">
        <v>2524</v>
      </c>
      <c r="H2003" s="123" t="s">
        <v>2524</v>
      </c>
      <c r="I2003" s="123" t="s">
        <v>2524</v>
      </c>
      <c r="J2003" s="123" t="s">
        <v>2524</v>
      </c>
      <c r="K2003" s="123" t="s">
        <v>2727</v>
      </c>
      <c r="L2003" s="123" t="s">
        <v>2524</v>
      </c>
      <c r="M2003" s="124">
        <v>3433024</v>
      </c>
      <c r="N2003" s="123"/>
      <c r="O2003" s="123"/>
    </row>
    <row r="2004" spans="1:15" ht="16" x14ac:dyDescent="0.45">
      <c r="A2004" s="123" t="s">
        <v>1259</v>
      </c>
      <c r="B2004" s="123" t="s">
        <v>1259</v>
      </c>
      <c r="C2004" s="123" t="s">
        <v>7375</v>
      </c>
      <c r="D2004" s="123" t="s">
        <v>1357</v>
      </c>
      <c r="E2004" s="123" t="s">
        <v>2524</v>
      </c>
      <c r="F2004" s="123" t="s">
        <v>366</v>
      </c>
      <c r="G2004" s="123" t="s">
        <v>2524</v>
      </c>
      <c r="H2004" s="123" t="s">
        <v>2524</v>
      </c>
      <c r="I2004" s="123" t="s">
        <v>2524</v>
      </c>
      <c r="J2004" s="123" t="s">
        <v>1664</v>
      </c>
      <c r="K2004" s="123" t="s">
        <v>1259</v>
      </c>
      <c r="L2004" s="123" t="s">
        <v>2524</v>
      </c>
      <c r="M2004" s="124">
        <v>3099363</v>
      </c>
      <c r="N2004" s="123"/>
      <c r="O2004" s="123"/>
    </row>
    <row r="2005" spans="1:15" ht="16" x14ac:dyDescent="0.45">
      <c r="A2005" s="123" t="s">
        <v>1262</v>
      </c>
      <c r="B2005" s="123" t="s">
        <v>1262</v>
      </c>
      <c r="C2005" s="123" t="s">
        <v>7376</v>
      </c>
      <c r="D2005" s="123" t="s">
        <v>1357</v>
      </c>
      <c r="E2005" s="123" t="s">
        <v>2524</v>
      </c>
      <c r="F2005" s="123" t="s">
        <v>366</v>
      </c>
      <c r="G2005" s="123" t="s">
        <v>2524</v>
      </c>
      <c r="H2005" s="123" t="s">
        <v>2524</v>
      </c>
      <c r="I2005" s="123" t="s">
        <v>2524</v>
      </c>
      <c r="J2005" s="123" t="s">
        <v>1678</v>
      </c>
      <c r="K2005" s="123" t="s">
        <v>1262</v>
      </c>
      <c r="L2005" s="123" t="s">
        <v>2524</v>
      </c>
      <c r="M2005" s="124">
        <v>3099592</v>
      </c>
      <c r="N2005" s="123"/>
      <c r="O2005" s="123"/>
    </row>
    <row r="2006" spans="1:15" ht="16" x14ac:dyDescent="0.45">
      <c r="A2006" s="123" t="s">
        <v>1265</v>
      </c>
      <c r="B2006" s="123" t="s">
        <v>1265</v>
      </c>
      <c r="C2006" s="123" t="s">
        <v>7377</v>
      </c>
      <c r="D2006" s="123" t="s">
        <v>1357</v>
      </c>
      <c r="E2006" s="123" t="s">
        <v>2524</v>
      </c>
      <c r="F2006" s="123" t="s">
        <v>366</v>
      </c>
      <c r="G2006" s="123" t="s">
        <v>2524</v>
      </c>
      <c r="H2006" s="123" t="s">
        <v>2524</v>
      </c>
      <c r="I2006" s="123" t="s">
        <v>2524</v>
      </c>
      <c r="J2006" s="123" t="s">
        <v>1692</v>
      </c>
      <c r="K2006" s="123" t="s">
        <v>1265</v>
      </c>
      <c r="L2006" s="123" t="s">
        <v>2524</v>
      </c>
      <c r="M2006" s="124">
        <v>3099649</v>
      </c>
      <c r="N2006" s="123"/>
      <c r="O2006" s="123"/>
    </row>
    <row r="2007" spans="1:15" ht="16" x14ac:dyDescent="0.45">
      <c r="A2007" s="123" t="s">
        <v>1283</v>
      </c>
      <c r="B2007" s="123" t="s">
        <v>1283</v>
      </c>
      <c r="C2007" s="123" t="s">
        <v>7378</v>
      </c>
      <c r="D2007" s="123" t="s">
        <v>1357</v>
      </c>
      <c r="E2007" s="123" t="s">
        <v>2524</v>
      </c>
      <c r="F2007" s="123" t="s">
        <v>366</v>
      </c>
      <c r="G2007" s="123" t="s">
        <v>2524</v>
      </c>
      <c r="H2007" s="123" t="s">
        <v>2524</v>
      </c>
      <c r="I2007" s="123" t="s">
        <v>2524</v>
      </c>
      <c r="J2007" s="123" t="s">
        <v>1757</v>
      </c>
      <c r="K2007" s="123" t="s">
        <v>1283</v>
      </c>
      <c r="L2007" s="123" t="s">
        <v>2524</v>
      </c>
      <c r="M2007" s="124">
        <v>3099964</v>
      </c>
      <c r="N2007" s="123"/>
      <c r="O2007" s="123"/>
    </row>
    <row r="2008" spans="1:15" ht="16" x14ac:dyDescent="0.45">
      <c r="A2008" s="123" t="s">
        <v>1271</v>
      </c>
      <c r="B2008" s="123" t="s">
        <v>1271</v>
      </c>
      <c r="C2008" s="123" t="s">
        <v>7379</v>
      </c>
      <c r="D2008" s="123" t="s">
        <v>1357</v>
      </c>
      <c r="E2008" s="123" t="s">
        <v>2524</v>
      </c>
      <c r="F2008" s="123" t="s">
        <v>366</v>
      </c>
      <c r="G2008" s="123" t="s">
        <v>2524</v>
      </c>
      <c r="H2008" s="123" t="s">
        <v>2524</v>
      </c>
      <c r="I2008" s="123" t="s">
        <v>2524</v>
      </c>
      <c r="J2008" s="123" t="s">
        <v>1719</v>
      </c>
      <c r="K2008" s="123" t="s">
        <v>1271</v>
      </c>
      <c r="L2008" s="123" t="s">
        <v>2524</v>
      </c>
      <c r="M2008" s="124">
        <v>3099846</v>
      </c>
      <c r="N2008" s="123"/>
      <c r="O2008" s="123"/>
    </row>
    <row r="2009" spans="1:15" ht="16" x14ac:dyDescent="0.45">
      <c r="A2009" s="123" t="s">
        <v>1268</v>
      </c>
      <c r="B2009" s="123" t="s">
        <v>1268</v>
      </c>
      <c r="C2009" s="123" t="s">
        <v>7380</v>
      </c>
      <c r="D2009" s="123" t="s">
        <v>1357</v>
      </c>
      <c r="E2009" s="123" t="s">
        <v>2524</v>
      </c>
      <c r="F2009" s="123" t="s">
        <v>366</v>
      </c>
      <c r="G2009" s="123" t="s">
        <v>2524</v>
      </c>
      <c r="H2009" s="123" t="s">
        <v>2524</v>
      </c>
      <c r="I2009" s="123" t="s">
        <v>2524</v>
      </c>
      <c r="J2009" s="123" t="s">
        <v>1706</v>
      </c>
      <c r="K2009" s="123" t="s">
        <v>1268</v>
      </c>
      <c r="L2009" s="123" t="s">
        <v>2524</v>
      </c>
      <c r="M2009" s="124">
        <v>3099783</v>
      </c>
      <c r="N2009" s="123"/>
      <c r="O2009" s="123"/>
    </row>
    <row r="2010" spans="1:15" ht="16" x14ac:dyDescent="0.45">
      <c r="A2010" s="123" t="s">
        <v>1274</v>
      </c>
      <c r="B2010" s="123" t="s">
        <v>1274</v>
      </c>
      <c r="C2010" s="123" t="s">
        <v>7381</v>
      </c>
      <c r="D2010" s="123" t="s">
        <v>1357</v>
      </c>
      <c r="E2010" s="123" t="s">
        <v>2524</v>
      </c>
      <c r="F2010" s="123" t="s">
        <v>366</v>
      </c>
      <c r="G2010" s="123" t="s">
        <v>2524</v>
      </c>
      <c r="H2010" s="123" t="s">
        <v>2524</v>
      </c>
      <c r="I2010" s="123" t="s">
        <v>2524</v>
      </c>
      <c r="J2010" s="123" t="s">
        <v>1731</v>
      </c>
      <c r="K2010" s="123" t="s">
        <v>1274</v>
      </c>
      <c r="L2010" s="123" t="s">
        <v>2524</v>
      </c>
      <c r="M2010" s="124">
        <v>3099949</v>
      </c>
      <c r="N2010" s="123"/>
      <c r="O2010" s="123"/>
    </row>
    <row r="2011" spans="1:15" ht="16" x14ac:dyDescent="0.45">
      <c r="A2011" s="123" t="s">
        <v>1277</v>
      </c>
      <c r="B2011" s="123" t="s">
        <v>1277</v>
      </c>
      <c r="C2011" s="123" t="s">
        <v>7382</v>
      </c>
      <c r="D2011" s="123" t="s">
        <v>1357</v>
      </c>
      <c r="E2011" s="123" t="s">
        <v>2524</v>
      </c>
      <c r="F2011" s="123" t="s">
        <v>366</v>
      </c>
      <c r="G2011" s="123" t="s">
        <v>2524</v>
      </c>
      <c r="H2011" s="123" t="s">
        <v>2524</v>
      </c>
      <c r="I2011" s="123" t="s">
        <v>2524</v>
      </c>
      <c r="J2011" s="123" t="s">
        <v>1740</v>
      </c>
      <c r="K2011" s="123" t="s">
        <v>1277</v>
      </c>
      <c r="L2011" s="123" t="s">
        <v>2524</v>
      </c>
      <c r="M2011" s="124">
        <v>3099954</v>
      </c>
      <c r="N2011" s="123"/>
      <c r="O2011" s="123"/>
    </row>
    <row r="2012" spans="1:15" ht="16" x14ac:dyDescent="0.45">
      <c r="A2012" s="123" t="s">
        <v>1280</v>
      </c>
      <c r="B2012" s="123" t="s">
        <v>1280</v>
      </c>
      <c r="C2012" s="123" t="s">
        <v>7383</v>
      </c>
      <c r="D2012" s="123" t="s">
        <v>1357</v>
      </c>
      <c r="E2012" s="123" t="s">
        <v>2524</v>
      </c>
      <c r="F2012" s="123" t="s">
        <v>366</v>
      </c>
      <c r="G2012" s="123" t="s">
        <v>2524</v>
      </c>
      <c r="H2012" s="123" t="s">
        <v>2524</v>
      </c>
      <c r="I2012" s="123" t="s">
        <v>2524</v>
      </c>
      <c r="J2012" s="123" t="s">
        <v>1749</v>
      </c>
      <c r="K2012" s="123" t="s">
        <v>1280</v>
      </c>
      <c r="L2012" s="123" t="s">
        <v>2524</v>
      </c>
      <c r="M2012" s="124">
        <v>3099959</v>
      </c>
      <c r="N2012" s="123"/>
      <c r="O2012" s="123"/>
    </row>
    <row r="2013" spans="1:15" ht="16" x14ac:dyDescent="0.45">
      <c r="A2013" s="123" t="s">
        <v>1260</v>
      </c>
      <c r="B2013" s="123" t="s">
        <v>1260</v>
      </c>
      <c r="C2013" s="123" t="s">
        <v>7384</v>
      </c>
      <c r="D2013" s="123" t="s">
        <v>1357</v>
      </c>
      <c r="E2013" s="123" t="s">
        <v>2524</v>
      </c>
      <c r="F2013" s="123" t="s">
        <v>366</v>
      </c>
      <c r="G2013" s="123" t="s">
        <v>2524</v>
      </c>
      <c r="H2013" s="123" t="s">
        <v>2524</v>
      </c>
      <c r="I2013" s="123" t="s">
        <v>2524</v>
      </c>
      <c r="J2013" s="123" t="s">
        <v>1665</v>
      </c>
      <c r="K2013" s="123" t="s">
        <v>1260</v>
      </c>
      <c r="L2013" s="123" t="s">
        <v>2524</v>
      </c>
      <c r="M2013" s="124">
        <v>3099431</v>
      </c>
      <c r="N2013" s="123"/>
      <c r="O2013" s="123"/>
    </row>
    <row r="2014" spans="1:15" ht="16" x14ac:dyDescent="0.45">
      <c r="A2014" s="123" t="s">
        <v>1263</v>
      </c>
      <c r="B2014" s="123" t="s">
        <v>1263</v>
      </c>
      <c r="C2014" s="123" t="s">
        <v>7385</v>
      </c>
      <c r="D2014" s="123" t="s">
        <v>1357</v>
      </c>
      <c r="E2014" s="123" t="s">
        <v>2524</v>
      </c>
      <c r="F2014" s="123" t="s">
        <v>366</v>
      </c>
      <c r="G2014" s="123" t="s">
        <v>2524</v>
      </c>
      <c r="H2014" s="123" t="s">
        <v>2524</v>
      </c>
      <c r="I2014" s="123" t="s">
        <v>2524</v>
      </c>
      <c r="J2014" s="123" t="s">
        <v>1679</v>
      </c>
      <c r="K2014" s="123" t="s">
        <v>1263</v>
      </c>
      <c r="L2014" s="123" t="s">
        <v>2524</v>
      </c>
      <c r="M2014" s="124">
        <v>3099601</v>
      </c>
      <c r="N2014" s="123"/>
      <c r="O2014" s="123"/>
    </row>
    <row r="2015" spans="1:15" ht="16" x14ac:dyDescent="0.45">
      <c r="A2015" s="123" t="s">
        <v>1266</v>
      </c>
      <c r="B2015" s="123" t="s">
        <v>1266</v>
      </c>
      <c r="C2015" s="123" t="s">
        <v>7386</v>
      </c>
      <c r="D2015" s="123" t="s">
        <v>1357</v>
      </c>
      <c r="E2015" s="123" t="s">
        <v>2524</v>
      </c>
      <c r="F2015" s="123" t="s">
        <v>366</v>
      </c>
      <c r="G2015" s="123" t="s">
        <v>2524</v>
      </c>
      <c r="H2015" s="123" t="s">
        <v>2524</v>
      </c>
      <c r="I2015" s="123" t="s">
        <v>2524</v>
      </c>
      <c r="J2015" s="123" t="s">
        <v>1693</v>
      </c>
      <c r="K2015" s="123" t="s">
        <v>1266</v>
      </c>
      <c r="L2015" s="123" t="s">
        <v>2524</v>
      </c>
      <c r="M2015" s="124">
        <v>3099659</v>
      </c>
      <c r="N2015" s="123"/>
      <c r="O2015" s="123"/>
    </row>
    <row r="2016" spans="1:15" ht="16" x14ac:dyDescent="0.45">
      <c r="A2016" s="123" t="s">
        <v>2057</v>
      </c>
      <c r="B2016" s="123" t="s">
        <v>2057</v>
      </c>
      <c r="C2016" s="123" t="s">
        <v>7387</v>
      </c>
      <c r="D2016" s="123" t="s">
        <v>1357</v>
      </c>
      <c r="E2016" s="123" t="s">
        <v>2524</v>
      </c>
      <c r="F2016" s="123" t="s">
        <v>366</v>
      </c>
      <c r="G2016" s="123" t="s">
        <v>2524</v>
      </c>
      <c r="H2016" s="123" t="s">
        <v>2524</v>
      </c>
      <c r="I2016" s="123" t="s">
        <v>2524</v>
      </c>
      <c r="J2016" s="123" t="s">
        <v>1758</v>
      </c>
      <c r="K2016" s="123" t="s">
        <v>2057</v>
      </c>
      <c r="L2016" s="123" t="s">
        <v>2524</v>
      </c>
      <c r="M2016" s="124">
        <v>3099969</v>
      </c>
      <c r="N2016" s="123"/>
      <c r="O2016" s="123"/>
    </row>
    <row r="2017" spans="1:15" ht="16" x14ac:dyDescent="0.45">
      <c r="A2017" s="123" t="s">
        <v>1272</v>
      </c>
      <c r="B2017" s="123" t="s">
        <v>1272</v>
      </c>
      <c r="C2017" s="123" t="s">
        <v>7388</v>
      </c>
      <c r="D2017" s="123" t="s">
        <v>1357</v>
      </c>
      <c r="E2017" s="123" t="s">
        <v>2524</v>
      </c>
      <c r="F2017" s="123" t="s">
        <v>366</v>
      </c>
      <c r="G2017" s="123" t="s">
        <v>2524</v>
      </c>
      <c r="H2017" s="123" t="s">
        <v>2524</v>
      </c>
      <c r="I2017" s="123" t="s">
        <v>2524</v>
      </c>
      <c r="J2017" s="123" t="s">
        <v>1720</v>
      </c>
      <c r="K2017" s="123" t="s">
        <v>1272</v>
      </c>
      <c r="L2017" s="123" t="s">
        <v>2524</v>
      </c>
      <c r="M2017" s="124">
        <v>3099851</v>
      </c>
      <c r="N2017" s="123"/>
      <c r="O2017" s="123"/>
    </row>
    <row r="2018" spans="1:15" ht="16" x14ac:dyDescent="0.45">
      <c r="A2018" s="123" t="s">
        <v>1269</v>
      </c>
      <c r="B2018" s="123" t="s">
        <v>1269</v>
      </c>
      <c r="C2018" s="123" t="s">
        <v>7389</v>
      </c>
      <c r="D2018" s="123" t="s">
        <v>1357</v>
      </c>
      <c r="E2018" s="123" t="s">
        <v>2524</v>
      </c>
      <c r="F2018" s="123" t="s">
        <v>366</v>
      </c>
      <c r="G2018" s="123" t="s">
        <v>2524</v>
      </c>
      <c r="H2018" s="123" t="s">
        <v>2524</v>
      </c>
      <c r="I2018" s="123" t="s">
        <v>2524</v>
      </c>
      <c r="J2018" s="123" t="s">
        <v>1707</v>
      </c>
      <c r="K2018" s="123" t="s">
        <v>1269</v>
      </c>
      <c r="L2018" s="123" t="s">
        <v>2524</v>
      </c>
      <c r="M2018" s="124">
        <v>3099788</v>
      </c>
      <c r="N2018" s="123"/>
      <c r="O2018" s="123"/>
    </row>
    <row r="2019" spans="1:15" ht="16" x14ac:dyDescent="0.45">
      <c r="A2019" s="123" t="s">
        <v>1275</v>
      </c>
      <c r="B2019" s="123" t="s">
        <v>1275</v>
      </c>
      <c r="C2019" s="123" t="s">
        <v>7390</v>
      </c>
      <c r="D2019" s="123" t="s">
        <v>1357</v>
      </c>
      <c r="E2019" s="123" t="s">
        <v>2524</v>
      </c>
      <c r="F2019" s="123" t="s">
        <v>366</v>
      </c>
      <c r="G2019" s="123" t="s">
        <v>2524</v>
      </c>
      <c r="H2019" s="123" t="s">
        <v>2524</v>
      </c>
      <c r="I2019" s="123" t="s">
        <v>2524</v>
      </c>
      <c r="J2019" s="123" t="s">
        <v>1732</v>
      </c>
      <c r="K2019" s="123" t="s">
        <v>1275</v>
      </c>
      <c r="L2019" s="123" t="s">
        <v>2524</v>
      </c>
      <c r="M2019" s="124">
        <v>3099933</v>
      </c>
      <c r="N2019" s="123"/>
      <c r="O2019" s="123"/>
    </row>
    <row r="2020" spans="1:15" ht="16" x14ac:dyDescent="0.45">
      <c r="A2020" s="123" t="s">
        <v>1278</v>
      </c>
      <c r="B2020" s="123" t="s">
        <v>1278</v>
      </c>
      <c r="C2020" s="123" t="s">
        <v>7391</v>
      </c>
      <c r="D2020" s="123" t="s">
        <v>1357</v>
      </c>
      <c r="E2020" s="123" t="s">
        <v>2524</v>
      </c>
      <c r="F2020" s="123" t="s">
        <v>366</v>
      </c>
      <c r="G2020" s="123" t="s">
        <v>2524</v>
      </c>
      <c r="H2020" s="123" t="s">
        <v>2524</v>
      </c>
      <c r="I2020" s="123" t="s">
        <v>2524</v>
      </c>
      <c r="J2020" s="123" t="s">
        <v>1741</v>
      </c>
      <c r="K2020" s="123" t="s">
        <v>1278</v>
      </c>
      <c r="L2020" s="123" t="s">
        <v>2524</v>
      </c>
      <c r="M2020" s="124">
        <v>3099938</v>
      </c>
      <c r="N2020" s="123"/>
      <c r="O2020" s="123"/>
    </row>
    <row r="2021" spans="1:15" ht="16" x14ac:dyDescent="0.45">
      <c r="A2021" s="123" t="s">
        <v>1281</v>
      </c>
      <c r="B2021" s="123" t="s">
        <v>1281</v>
      </c>
      <c r="C2021" s="123" t="s">
        <v>7392</v>
      </c>
      <c r="D2021" s="123" t="s">
        <v>1357</v>
      </c>
      <c r="E2021" s="123" t="s">
        <v>2524</v>
      </c>
      <c r="F2021" s="123" t="s">
        <v>366</v>
      </c>
      <c r="G2021" s="123" t="s">
        <v>2524</v>
      </c>
      <c r="H2021" s="123" t="s">
        <v>2524</v>
      </c>
      <c r="I2021" s="123" t="s">
        <v>2524</v>
      </c>
      <c r="J2021" s="123" t="s">
        <v>1750</v>
      </c>
      <c r="K2021" s="123" t="s">
        <v>1281</v>
      </c>
      <c r="L2021" s="123" t="s">
        <v>2524</v>
      </c>
      <c r="M2021" s="124">
        <v>3099943</v>
      </c>
      <c r="N2021" s="123"/>
      <c r="O2021" s="123"/>
    </row>
    <row r="2022" spans="1:15" ht="16" x14ac:dyDescent="0.45">
      <c r="A2022" s="123" t="s">
        <v>1221</v>
      </c>
      <c r="B2022" s="123" t="s">
        <v>1221</v>
      </c>
      <c r="C2022" s="123" t="s">
        <v>7393</v>
      </c>
      <c r="D2022" s="123" t="s">
        <v>1357</v>
      </c>
      <c r="E2022" s="123" t="s">
        <v>2524</v>
      </c>
      <c r="F2022" s="123" t="s">
        <v>366</v>
      </c>
      <c r="G2022" s="123" t="s">
        <v>2524</v>
      </c>
      <c r="H2022" s="123" t="s">
        <v>2524</v>
      </c>
      <c r="I2022" s="123" t="s">
        <v>2524</v>
      </c>
      <c r="J2022" s="123" t="s">
        <v>1666</v>
      </c>
      <c r="K2022" s="123" t="s">
        <v>1221</v>
      </c>
      <c r="L2022" s="123" t="s">
        <v>2524</v>
      </c>
      <c r="M2022" s="124">
        <v>3099443</v>
      </c>
      <c r="N2022" s="123"/>
      <c r="O2022" s="123"/>
    </row>
    <row r="2023" spans="1:15" ht="16" x14ac:dyDescent="0.45">
      <c r="A2023" s="123" t="s">
        <v>1222</v>
      </c>
      <c r="B2023" s="123" t="s">
        <v>1222</v>
      </c>
      <c r="C2023" s="123" t="s">
        <v>7394</v>
      </c>
      <c r="D2023" s="123" t="s">
        <v>1357</v>
      </c>
      <c r="E2023" s="123" t="s">
        <v>2524</v>
      </c>
      <c r="F2023" s="123" t="s">
        <v>366</v>
      </c>
      <c r="G2023" s="123" t="s">
        <v>2524</v>
      </c>
      <c r="H2023" s="123" t="s">
        <v>2524</v>
      </c>
      <c r="I2023" s="123" t="s">
        <v>2524</v>
      </c>
      <c r="J2023" s="123" t="s">
        <v>1680</v>
      </c>
      <c r="K2023" s="123" t="s">
        <v>1222</v>
      </c>
      <c r="L2023" s="123" t="s">
        <v>2524</v>
      </c>
      <c r="M2023" s="124">
        <v>3099606</v>
      </c>
      <c r="N2023" s="123"/>
      <c r="O2023" s="123"/>
    </row>
    <row r="2024" spans="1:15" ht="16" x14ac:dyDescent="0.45">
      <c r="A2024" s="123" t="s">
        <v>1223</v>
      </c>
      <c r="B2024" s="123" t="s">
        <v>1223</v>
      </c>
      <c r="C2024" s="123" t="s">
        <v>7395</v>
      </c>
      <c r="D2024" s="123" t="s">
        <v>1357</v>
      </c>
      <c r="E2024" s="123" t="s">
        <v>2524</v>
      </c>
      <c r="F2024" s="123" t="s">
        <v>366</v>
      </c>
      <c r="G2024" s="123" t="s">
        <v>2524</v>
      </c>
      <c r="H2024" s="123" t="s">
        <v>2524</v>
      </c>
      <c r="I2024" s="123" t="s">
        <v>2524</v>
      </c>
      <c r="J2024" s="123" t="s">
        <v>1694</v>
      </c>
      <c r="K2024" s="123" t="s">
        <v>1223</v>
      </c>
      <c r="L2024" s="123" t="s">
        <v>2524</v>
      </c>
      <c r="M2024" s="124">
        <v>3099664</v>
      </c>
      <c r="N2024" s="123"/>
      <c r="O2024" s="123"/>
    </row>
    <row r="2025" spans="1:15" ht="16" x14ac:dyDescent="0.45">
      <c r="A2025" s="123" t="s">
        <v>1241</v>
      </c>
      <c r="B2025" s="123" t="s">
        <v>1241</v>
      </c>
      <c r="C2025" s="123" t="s">
        <v>7396</v>
      </c>
      <c r="D2025" s="123" t="s">
        <v>1357</v>
      </c>
      <c r="E2025" s="123" t="s">
        <v>2524</v>
      </c>
      <c r="F2025" s="123" t="s">
        <v>366</v>
      </c>
      <c r="G2025" s="123" t="s">
        <v>2524</v>
      </c>
      <c r="H2025" s="123" t="s">
        <v>2524</v>
      </c>
      <c r="I2025" s="123" t="s">
        <v>2524</v>
      </c>
      <c r="J2025" s="123" t="s">
        <v>1759</v>
      </c>
      <c r="K2025" s="123" t="s">
        <v>1241</v>
      </c>
      <c r="L2025" s="123" t="s">
        <v>2524</v>
      </c>
      <c r="M2025" s="124">
        <v>3099978</v>
      </c>
      <c r="N2025" s="123"/>
      <c r="O2025" s="123"/>
    </row>
    <row r="2026" spans="1:15" ht="16" x14ac:dyDescent="0.45">
      <c r="A2026" s="123" t="s">
        <v>1225</v>
      </c>
      <c r="B2026" s="123" t="s">
        <v>1225</v>
      </c>
      <c r="C2026" s="123" t="s">
        <v>7397</v>
      </c>
      <c r="D2026" s="123" t="s">
        <v>1357</v>
      </c>
      <c r="E2026" s="123" t="s">
        <v>2524</v>
      </c>
      <c r="F2026" s="123" t="s">
        <v>366</v>
      </c>
      <c r="G2026" s="123" t="s">
        <v>2524</v>
      </c>
      <c r="H2026" s="123" t="s">
        <v>2524</v>
      </c>
      <c r="I2026" s="123" t="s">
        <v>2524</v>
      </c>
      <c r="J2026" s="123" t="s">
        <v>1721</v>
      </c>
      <c r="K2026" s="123" t="s">
        <v>1225</v>
      </c>
      <c r="L2026" s="123" t="s">
        <v>2524</v>
      </c>
      <c r="M2026" s="124">
        <v>3099810</v>
      </c>
      <c r="N2026" s="123"/>
      <c r="O2026" s="123"/>
    </row>
    <row r="2027" spans="1:15" ht="16" x14ac:dyDescent="0.45">
      <c r="A2027" s="123" t="s">
        <v>1224</v>
      </c>
      <c r="B2027" s="123" t="s">
        <v>1224</v>
      </c>
      <c r="C2027" s="123" t="s">
        <v>7398</v>
      </c>
      <c r="D2027" s="123" t="s">
        <v>1357</v>
      </c>
      <c r="E2027" s="123" t="s">
        <v>2524</v>
      </c>
      <c r="F2027" s="123" t="s">
        <v>366</v>
      </c>
      <c r="G2027" s="123" t="s">
        <v>2524</v>
      </c>
      <c r="H2027" s="123" t="s">
        <v>2524</v>
      </c>
      <c r="I2027" s="123" t="s">
        <v>2524</v>
      </c>
      <c r="J2027" s="123" t="s">
        <v>1708</v>
      </c>
      <c r="K2027" s="123" t="s">
        <v>1224</v>
      </c>
      <c r="L2027" s="123" t="s">
        <v>2524</v>
      </c>
      <c r="M2027" s="124">
        <v>3099805</v>
      </c>
      <c r="N2027" s="123"/>
      <c r="O2027" s="123"/>
    </row>
    <row r="2028" spans="1:15" ht="16" x14ac:dyDescent="0.45">
      <c r="A2028" s="123" t="s">
        <v>1238</v>
      </c>
      <c r="B2028" s="123" t="s">
        <v>1238</v>
      </c>
      <c r="C2028" s="123" t="s">
        <v>7399</v>
      </c>
      <c r="D2028" s="123" t="s">
        <v>1357</v>
      </c>
      <c r="E2028" s="123" t="s">
        <v>2524</v>
      </c>
      <c r="F2028" s="123" t="s">
        <v>366</v>
      </c>
      <c r="G2028" s="123" t="s">
        <v>2524</v>
      </c>
      <c r="H2028" s="123" t="s">
        <v>2524</v>
      </c>
      <c r="I2028" s="123" t="s">
        <v>2524</v>
      </c>
      <c r="J2028" s="123" t="s">
        <v>1751</v>
      </c>
      <c r="K2028" s="123" t="s">
        <v>1238</v>
      </c>
      <c r="L2028" s="123" t="s">
        <v>2524</v>
      </c>
      <c r="M2028" s="124">
        <v>3099926</v>
      </c>
      <c r="N2028" s="123"/>
      <c r="O2028" s="123"/>
    </row>
    <row r="2029" spans="1:15" ht="16" x14ac:dyDescent="0.45">
      <c r="A2029" s="123" t="s">
        <v>1258</v>
      </c>
      <c r="B2029" s="123" t="s">
        <v>1258</v>
      </c>
      <c r="C2029" s="123" t="s">
        <v>7400</v>
      </c>
      <c r="D2029" s="123" t="s">
        <v>1357</v>
      </c>
      <c r="E2029" s="123" t="s">
        <v>2524</v>
      </c>
      <c r="F2029" s="123" t="s">
        <v>366</v>
      </c>
      <c r="G2029" s="123" t="s">
        <v>2524</v>
      </c>
      <c r="H2029" s="123" t="s">
        <v>2524</v>
      </c>
      <c r="I2029" s="123" t="s">
        <v>2524</v>
      </c>
      <c r="J2029" s="123" t="s">
        <v>1663</v>
      </c>
      <c r="K2029" s="123" t="s">
        <v>1258</v>
      </c>
      <c r="L2029" s="123" t="s">
        <v>2524</v>
      </c>
      <c r="M2029" s="124">
        <v>3099353</v>
      </c>
      <c r="N2029" s="123"/>
      <c r="O2029" s="123"/>
    </row>
    <row r="2030" spans="1:15" ht="16" x14ac:dyDescent="0.45">
      <c r="A2030" s="123" t="s">
        <v>1261</v>
      </c>
      <c r="B2030" s="123" t="s">
        <v>1261</v>
      </c>
      <c r="C2030" s="123" t="s">
        <v>7401</v>
      </c>
      <c r="D2030" s="123" t="s">
        <v>1357</v>
      </c>
      <c r="E2030" s="123" t="s">
        <v>2524</v>
      </c>
      <c r="F2030" s="123" t="s">
        <v>366</v>
      </c>
      <c r="G2030" s="123" t="s">
        <v>2524</v>
      </c>
      <c r="H2030" s="123" t="s">
        <v>2524</v>
      </c>
      <c r="I2030" s="123" t="s">
        <v>2524</v>
      </c>
      <c r="J2030" s="123" t="s">
        <v>1677</v>
      </c>
      <c r="K2030" s="123" t="s">
        <v>1261</v>
      </c>
      <c r="L2030" s="123" t="s">
        <v>2524</v>
      </c>
      <c r="M2030" s="124">
        <v>3099586</v>
      </c>
      <c r="N2030" s="123"/>
      <c r="O2030" s="123"/>
    </row>
    <row r="2031" spans="1:15" ht="16" x14ac:dyDescent="0.45">
      <c r="A2031" s="123" t="s">
        <v>1264</v>
      </c>
      <c r="B2031" s="123" t="s">
        <v>1264</v>
      </c>
      <c r="C2031" s="123" t="s">
        <v>7402</v>
      </c>
      <c r="D2031" s="123" t="s">
        <v>1357</v>
      </c>
      <c r="E2031" s="123" t="s">
        <v>2524</v>
      </c>
      <c r="F2031" s="123" t="s">
        <v>366</v>
      </c>
      <c r="G2031" s="123" t="s">
        <v>2524</v>
      </c>
      <c r="H2031" s="123" t="s">
        <v>2524</v>
      </c>
      <c r="I2031" s="123" t="s">
        <v>2524</v>
      </c>
      <c r="J2031" s="123" t="s">
        <v>1691</v>
      </c>
      <c r="K2031" s="123" t="s">
        <v>1264</v>
      </c>
      <c r="L2031" s="123" t="s">
        <v>2524</v>
      </c>
      <c r="M2031" s="124">
        <v>3099632</v>
      </c>
      <c r="N2031" s="123"/>
      <c r="O2031" s="123"/>
    </row>
    <row r="2032" spans="1:15" ht="16" x14ac:dyDescent="0.45">
      <c r="A2032" s="123" t="s">
        <v>1282</v>
      </c>
      <c r="B2032" s="123" t="s">
        <v>1282</v>
      </c>
      <c r="C2032" s="123" t="s">
        <v>7403</v>
      </c>
      <c r="D2032" s="123" t="s">
        <v>1357</v>
      </c>
      <c r="E2032" s="123" t="s">
        <v>2524</v>
      </c>
      <c r="F2032" s="123" t="s">
        <v>366</v>
      </c>
      <c r="G2032" s="123" t="s">
        <v>2524</v>
      </c>
      <c r="H2032" s="123" t="s">
        <v>2524</v>
      </c>
      <c r="I2032" s="123" t="s">
        <v>2524</v>
      </c>
      <c r="J2032" s="123" t="s">
        <v>1756</v>
      </c>
      <c r="K2032" s="123" t="s">
        <v>1282</v>
      </c>
      <c r="L2032" s="123" t="s">
        <v>2524</v>
      </c>
      <c r="M2032" s="124">
        <v>3099988</v>
      </c>
      <c r="N2032" s="123"/>
      <c r="O2032" s="123"/>
    </row>
    <row r="2033" spans="1:15" ht="16" x14ac:dyDescent="0.45">
      <c r="A2033" s="123" t="s">
        <v>1270</v>
      </c>
      <c r="B2033" s="123" t="s">
        <v>1270</v>
      </c>
      <c r="C2033" s="123" t="s">
        <v>7404</v>
      </c>
      <c r="D2033" s="123" t="s">
        <v>1357</v>
      </c>
      <c r="E2033" s="123" t="s">
        <v>2524</v>
      </c>
      <c r="F2033" s="123" t="s">
        <v>366</v>
      </c>
      <c r="G2033" s="123" t="s">
        <v>2524</v>
      </c>
      <c r="H2033" s="123" t="s">
        <v>2524</v>
      </c>
      <c r="I2033" s="123" t="s">
        <v>2524</v>
      </c>
      <c r="J2033" s="123" t="s">
        <v>1718</v>
      </c>
      <c r="K2033" s="123" t="s">
        <v>1270</v>
      </c>
      <c r="L2033" s="123" t="s">
        <v>2524</v>
      </c>
      <c r="M2033" s="124">
        <v>3099830</v>
      </c>
      <c r="N2033" s="123"/>
      <c r="O2033" s="123"/>
    </row>
    <row r="2034" spans="1:15" ht="16" x14ac:dyDescent="0.45">
      <c r="A2034" s="123" t="s">
        <v>1267</v>
      </c>
      <c r="B2034" s="123" t="s">
        <v>1267</v>
      </c>
      <c r="C2034" s="123" t="s">
        <v>7405</v>
      </c>
      <c r="D2034" s="123" t="s">
        <v>1357</v>
      </c>
      <c r="E2034" s="123" t="s">
        <v>2524</v>
      </c>
      <c r="F2034" s="123" t="s">
        <v>366</v>
      </c>
      <c r="G2034" s="123" t="s">
        <v>2524</v>
      </c>
      <c r="H2034" s="123" t="s">
        <v>2524</v>
      </c>
      <c r="I2034" s="123" t="s">
        <v>2524</v>
      </c>
      <c r="J2034" s="123" t="s">
        <v>1705</v>
      </c>
      <c r="K2034" s="123" t="s">
        <v>1267</v>
      </c>
      <c r="L2034" s="123" t="s">
        <v>2524</v>
      </c>
      <c r="M2034" s="124">
        <v>3099825</v>
      </c>
      <c r="N2034" s="123"/>
      <c r="O2034" s="123"/>
    </row>
    <row r="2035" spans="1:15" ht="16" x14ac:dyDescent="0.45">
      <c r="A2035" s="123" t="s">
        <v>1273</v>
      </c>
      <c r="B2035" s="123" t="s">
        <v>1273</v>
      </c>
      <c r="C2035" s="123" t="s">
        <v>7406</v>
      </c>
      <c r="D2035" s="123" t="s">
        <v>1357</v>
      </c>
      <c r="E2035" s="123" t="s">
        <v>2524</v>
      </c>
      <c r="F2035" s="123" t="s">
        <v>366</v>
      </c>
      <c r="G2035" s="123" t="s">
        <v>2524</v>
      </c>
      <c r="H2035" s="123" t="s">
        <v>2524</v>
      </c>
      <c r="I2035" s="123" t="s">
        <v>2524</v>
      </c>
      <c r="J2035" s="123" t="s">
        <v>1730</v>
      </c>
      <c r="K2035" s="123" t="s">
        <v>1273</v>
      </c>
      <c r="L2035" s="123" t="s">
        <v>2524</v>
      </c>
      <c r="M2035" s="124">
        <v>3099876</v>
      </c>
      <c r="N2035" s="123"/>
      <c r="O2035" s="123"/>
    </row>
    <row r="2036" spans="1:15" ht="16" x14ac:dyDescent="0.45">
      <c r="A2036" s="123" t="s">
        <v>1276</v>
      </c>
      <c r="B2036" s="123" t="s">
        <v>1276</v>
      </c>
      <c r="C2036" s="123" t="s">
        <v>7407</v>
      </c>
      <c r="D2036" s="123" t="s">
        <v>1357</v>
      </c>
      <c r="E2036" s="123" t="s">
        <v>2524</v>
      </c>
      <c r="F2036" s="123" t="s">
        <v>366</v>
      </c>
      <c r="G2036" s="123" t="s">
        <v>2524</v>
      </c>
      <c r="H2036" s="123" t="s">
        <v>2524</v>
      </c>
      <c r="I2036" s="123" t="s">
        <v>2524</v>
      </c>
      <c r="J2036" s="123" t="s">
        <v>1738</v>
      </c>
      <c r="K2036" s="123" t="s">
        <v>1276</v>
      </c>
      <c r="L2036" s="123" t="s">
        <v>2524</v>
      </c>
      <c r="M2036" s="124">
        <v>3099884</v>
      </c>
      <c r="N2036" s="123"/>
      <c r="O2036" s="123"/>
    </row>
    <row r="2037" spans="1:15" ht="16" x14ac:dyDescent="0.45">
      <c r="A2037" s="123" t="s">
        <v>1279</v>
      </c>
      <c r="B2037" s="123" t="s">
        <v>1279</v>
      </c>
      <c r="C2037" s="123" t="s">
        <v>7408</v>
      </c>
      <c r="D2037" s="123" t="s">
        <v>1357</v>
      </c>
      <c r="E2037" s="123" t="s">
        <v>2524</v>
      </c>
      <c r="F2037" s="123" t="s">
        <v>366</v>
      </c>
      <c r="G2037" s="123" t="s">
        <v>2524</v>
      </c>
      <c r="H2037" s="123" t="s">
        <v>2524</v>
      </c>
      <c r="I2037" s="123" t="s">
        <v>2524</v>
      </c>
      <c r="J2037" s="123" t="s">
        <v>1748</v>
      </c>
      <c r="K2037" s="123" t="s">
        <v>1279</v>
      </c>
      <c r="L2037" s="123" t="s">
        <v>2524</v>
      </c>
      <c r="M2037" s="124">
        <v>3099893</v>
      </c>
      <c r="N2037" s="123"/>
      <c r="O2037" s="123"/>
    </row>
    <row r="2038" spans="1:15" ht="16" x14ac:dyDescent="0.45">
      <c r="A2038" s="123" t="s">
        <v>2155</v>
      </c>
      <c r="B2038" s="123" t="s">
        <v>2155</v>
      </c>
      <c r="C2038" s="123" t="s">
        <v>7409</v>
      </c>
      <c r="D2038" s="123" t="s">
        <v>185</v>
      </c>
      <c r="E2038" s="123" t="s">
        <v>2524</v>
      </c>
      <c r="F2038" s="123" t="s">
        <v>2798</v>
      </c>
      <c r="G2038" s="123" t="s">
        <v>5449</v>
      </c>
      <c r="H2038" s="123" t="s">
        <v>8851</v>
      </c>
      <c r="I2038" s="123" t="s">
        <v>2524</v>
      </c>
      <c r="J2038" s="123" t="s">
        <v>3117</v>
      </c>
      <c r="K2038" s="123" t="s">
        <v>2155</v>
      </c>
      <c r="L2038" s="123" t="s">
        <v>2524</v>
      </c>
      <c r="M2038" s="124">
        <v>280245</v>
      </c>
      <c r="N2038" s="123"/>
      <c r="O2038" s="123"/>
    </row>
    <row r="2039" spans="1:15" ht="16" x14ac:dyDescent="0.45">
      <c r="A2039" s="123" t="s">
        <v>3114</v>
      </c>
      <c r="B2039" s="123" t="s">
        <v>7410</v>
      </c>
      <c r="C2039" s="123" t="s">
        <v>3115</v>
      </c>
      <c r="D2039" s="123" t="s">
        <v>185</v>
      </c>
      <c r="E2039" s="123" t="s">
        <v>2524</v>
      </c>
      <c r="F2039" s="123" t="s">
        <v>2798</v>
      </c>
      <c r="G2039" s="123" t="s">
        <v>5449</v>
      </c>
      <c r="H2039" s="123" t="s">
        <v>2524</v>
      </c>
      <c r="I2039" s="123" t="s">
        <v>2524</v>
      </c>
      <c r="J2039" s="123" t="s">
        <v>3116</v>
      </c>
      <c r="K2039" s="123" t="s">
        <v>3114</v>
      </c>
      <c r="L2039" s="123" t="s">
        <v>2524</v>
      </c>
      <c r="M2039" s="124">
        <v>280249</v>
      </c>
      <c r="N2039" s="123"/>
      <c r="O2039" s="123"/>
    </row>
    <row r="2040" spans="1:15" ht="16" x14ac:dyDescent="0.45">
      <c r="A2040" s="123" t="s">
        <v>206</v>
      </c>
      <c r="B2040" s="123" t="s">
        <v>7411</v>
      </c>
      <c r="C2040" s="123" t="s">
        <v>1544</v>
      </c>
      <c r="D2040" s="123" t="s">
        <v>185</v>
      </c>
      <c r="E2040" s="123" t="s">
        <v>2524</v>
      </c>
      <c r="F2040" s="123" t="s">
        <v>2798</v>
      </c>
      <c r="G2040" s="123" t="s">
        <v>2524</v>
      </c>
      <c r="H2040" s="123" t="s">
        <v>2524</v>
      </c>
      <c r="I2040" s="123" t="s">
        <v>2524</v>
      </c>
      <c r="J2040" s="123" t="s">
        <v>1952</v>
      </c>
      <c r="K2040" s="123" t="s">
        <v>206</v>
      </c>
      <c r="L2040" s="123" t="s">
        <v>2524</v>
      </c>
      <c r="M2040" s="124">
        <v>3099793</v>
      </c>
      <c r="N2040" s="123"/>
      <c r="O2040" s="123"/>
    </row>
    <row r="2041" spans="1:15" ht="16" x14ac:dyDescent="0.45">
      <c r="A2041" s="123" t="s">
        <v>1465</v>
      </c>
      <c r="B2041" s="123" t="s">
        <v>7412</v>
      </c>
      <c r="C2041" s="123" t="s">
        <v>1545</v>
      </c>
      <c r="D2041" s="123" t="s">
        <v>185</v>
      </c>
      <c r="E2041" s="123" t="s">
        <v>2524</v>
      </c>
      <c r="F2041" s="123" t="s">
        <v>2798</v>
      </c>
      <c r="G2041" s="123" t="s">
        <v>2524</v>
      </c>
      <c r="H2041" s="123" t="s">
        <v>2524</v>
      </c>
      <c r="I2041" s="123" t="s">
        <v>2524</v>
      </c>
      <c r="J2041" s="123" t="s">
        <v>1953</v>
      </c>
      <c r="K2041" s="123" t="s">
        <v>1465</v>
      </c>
      <c r="L2041" s="123" t="s">
        <v>2524</v>
      </c>
      <c r="M2041" s="124">
        <v>3225661</v>
      </c>
      <c r="N2041" s="123"/>
      <c r="O2041" s="123"/>
    </row>
    <row r="2042" spans="1:15" ht="16" x14ac:dyDescent="0.45">
      <c r="A2042" s="123" t="s">
        <v>207</v>
      </c>
      <c r="B2042" s="123" t="s">
        <v>7413</v>
      </c>
      <c r="C2042" s="123" t="s">
        <v>5199</v>
      </c>
      <c r="D2042" s="123" t="s">
        <v>185</v>
      </c>
      <c r="E2042" s="123" t="s">
        <v>2524</v>
      </c>
      <c r="F2042" s="123" t="s">
        <v>2798</v>
      </c>
      <c r="G2042" s="123" t="s">
        <v>2524</v>
      </c>
      <c r="H2042" s="123" t="s">
        <v>2524</v>
      </c>
      <c r="I2042" s="123" t="s">
        <v>2524</v>
      </c>
      <c r="J2042" s="123" t="s">
        <v>1954</v>
      </c>
      <c r="K2042" s="123" t="s">
        <v>207</v>
      </c>
      <c r="L2042" s="123" t="s">
        <v>2524</v>
      </c>
      <c r="M2042" s="124">
        <v>3099799</v>
      </c>
      <c r="N2042" s="123"/>
      <c r="O2042" s="123"/>
    </row>
    <row r="2043" spans="1:15" ht="16" x14ac:dyDescent="0.45">
      <c r="A2043" s="123" t="s">
        <v>1466</v>
      </c>
      <c r="B2043" s="123" t="s">
        <v>7414</v>
      </c>
      <c r="C2043" s="123" t="s">
        <v>1546</v>
      </c>
      <c r="D2043" s="123" t="s">
        <v>185</v>
      </c>
      <c r="E2043" s="123" t="s">
        <v>2524</v>
      </c>
      <c r="F2043" s="123" t="s">
        <v>2798</v>
      </c>
      <c r="G2043" s="123" t="s">
        <v>2524</v>
      </c>
      <c r="H2043" s="123" t="s">
        <v>2524</v>
      </c>
      <c r="I2043" s="123" t="s">
        <v>2524</v>
      </c>
      <c r="J2043" s="123" t="s">
        <v>1955</v>
      </c>
      <c r="K2043" s="123" t="s">
        <v>1466</v>
      </c>
      <c r="L2043" s="123" t="s">
        <v>2524</v>
      </c>
      <c r="M2043" s="124">
        <v>3225673</v>
      </c>
      <c r="N2043" s="123"/>
      <c r="O2043" s="123"/>
    </row>
    <row r="2044" spans="1:15" ht="16" x14ac:dyDescent="0.45">
      <c r="A2044" s="123" t="s">
        <v>3679</v>
      </c>
      <c r="B2044" s="123" t="s">
        <v>3679</v>
      </c>
      <c r="C2044" s="123" t="s">
        <v>8902</v>
      </c>
      <c r="D2044" s="123" t="s">
        <v>1357</v>
      </c>
      <c r="E2044" s="123" t="s">
        <v>2524</v>
      </c>
      <c r="F2044" s="123" t="s">
        <v>366</v>
      </c>
      <c r="G2044" s="123" t="s">
        <v>2524</v>
      </c>
      <c r="H2044" s="123" t="s">
        <v>2524</v>
      </c>
      <c r="I2044" s="123" t="s">
        <v>2524</v>
      </c>
      <c r="J2044" s="123" t="s">
        <v>3680</v>
      </c>
      <c r="K2044" s="123" t="s">
        <v>3679</v>
      </c>
      <c r="L2044" s="123" t="s">
        <v>2524</v>
      </c>
      <c r="M2044" s="124">
        <v>3184653</v>
      </c>
      <c r="N2044" s="123"/>
      <c r="O2044" s="123"/>
    </row>
    <row r="2045" spans="1:15" ht="16" x14ac:dyDescent="0.45">
      <c r="A2045" s="123" t="s">
        <v>3698</v>
      </c>
      <c r="B2045" s="123" t="s">
        <v>3698</v>
      </c>
      <c r="C2045" s="123" t="s">
        <v>8903</v>
      </c>
      <c r="D2045" s="123" t="s">
        <v>1357</v>
      </c>
      <c r="E2045" s="123" t="s">
        <v>2524</v>
      </c>
      <c r="F2045" s="123" t="s">
        <v>366</v>
      </c>
      <c r="G2045" s="123" t="s">
        <v>2524</v>
      </c>
      <c r="H2045" s="123" t="s">
        <v>2524</v>
      </c>
      <c r="I2045" s="123" t="s">
        <v>2524</v>
      </c>
      <c r="J2045" s="123" t="s">
        <v>3699</v>
      </c>
      <c r="K2045" s="123" t="s">
        <v>3698</v>
      </c>
      <c r="L2045" s="123" t="s">
        <v>2524</v>
      </c>
      <c r="M2045" s="124">
        <v>3906573</v>
      </c>
      <c r="N2045" s="123"/>
      <c r="O2045" s="123"/>
    </row>
    <row r="2046" spans="1:15" ht="16" x14ac:dyDescent="0.45">
      <c r="A2046" s="123" t="s">
        <v>3681</v>
      </c>
      <c r="B2046" s="123" t="s">
        <v>3681</v>
      </c>
      <c r="C2046" s="123" t="s">
        <v>8904</v>
      </c>
      <c r="D2046" s="123" t="s">
        <v>1357</v>
      </c>
      <c r="E2046" s="123" t="s">
        <v>2524</v>
      </c>
      <c r="F2046" s="123" t="s">
        <v>366</v>
      </c>
      <c r="G2046" s="123" t="s">
        <v>2524</v>
      </c>
      <c r="H2046" s="123" t="s">
        <v>2524</v>
      </c>
      <c r="I2046" s="123" t="s">
        <v>2524</v>
      </c>
      <c r="J2046" s="123" t="s">
        <v>3682</v>
      </c>
      <c r="K2046" s="123" t="s">
        <v>3681</v>
      </c>
      <c r="L2046" s="123" t="s">
        <v>2524</v>
      </c>
      <c r="M2046" s="124">
        <v>3184658</v>
      </c>
      <c r="N2046" s="123"/>
      <c r="O2046" s="123"/>
    </row>
    <row r="2047" spans="1:15" ht="16" x14ac:dyDescent="0.45">
      <c r="A2047" s="123" t="s">
        <v>3683</v>
      </c>
      <c r="B2047" s="123" t="s">
        <v>3683</v>
      </c>
      <c r="C2047" s="123" t="s">
        <v>8905</v>
      </c>
      <c r="D2047" s="123" t="s">
        <v>1357</v>
      </c>
      <c r="E2047" s="123" t="s">
        <v>2524</v>
      </c>
      <c r="F2047" s="123" t="s">
        <v>366</v>
      </c>
      <c r="G2047" s="123" t="s">
        <v>2524</v>
      </c>
      <c r="H2047" s="123" t="s">
        <v>2524</v>
      </c>
      <c r="I2047" s="123" t="s">
        <v>2524</v>
      </c>
      <c r="J2047" s="123" t="s">
        <v>3684</v>
      </c>
      <c r="K2047" s="123" t="s">
        <v>3683</v>
      </c>
      <c r="L2047" s="123" t="s">
        <v>2524</v>
      </c>
      <c r="M2047" s="124">
        <v>3184665</v>
      </c>
      <c r="N2047" s="123"/>
      <c r="O2047" s="123"/>
    </row>
    <row r="2048" spans="1:15" ht="16" x14ac:dyDescent="0.45">
      <c r="A2048" s="123" t="s">
        <v>3685</v>
      </c>
      <c r="B2048" s="123" t="s">
        <v>3685</v>
      </c>
      <c r="C2048" s="123" t="s">
        <v>8906</v>
      </c>
      <c r="D2048" s="123" t="s">
        <v>1357</v>
      </c>
      <c r="E2048" s="123" t="s">
        <v>2524</v>
      </c>
      <c r="F2048" s="123" t="s">
        <v>366</v>
      </c>
      <c r="G2048" s="123" t="s">
        <v>2524</v>
      </c>
      <c r="H2048" s="123" t="s">
        <v>2524</v>
      </c>
      <c r="I2048" s="123" t="s">
        <v>2524</v>
      </c>
      <c r="J2048" s="123" t="s">
        <v>3686</v>
      </c>
      <c r="K2048" s="123" t="s">
        <v>3685</v>
      </c>
      <c r="L2048" s="123" t="s">
        <v>2524</v>
      </c>
      <c r="M2048" s="124">
        <v>3184770</v>
      </c>
      <c r="N2048" s="123"/>
      <c r="O2048" s="123"/>
    </row>
    <row r="2049" spans="1:15" ht="16" x14ac:dyDescent="0.45">
      <c r="A2049" s="123" t="s">
        <v>3687</v>
      </c>
      <c r="B2049" s="123" t="s">
        <v>3687</v>
      </c>
      <c r="C2049" s="123" t="s">
        <v>8907</v>
      </c>
      <c r="D2049" s="123" t="s">
        <v>1357</v>
      </c>
      <c r="E2049" s="123" t="s">
        <v>2524</v>
      </c>
      <c r="F2049" s="123" t="s">
        <v>366</v>
      </c>
      <c r="G2049" s="123" t="s">
        <v>2524</v>
      </c>
      <c r="H2049" s="123" t="s">
        <v>2524</v>
      </c>
      <c r="I2049" s="123" t="s">
        <v>2524</v>
      </c>
      <c r="J2049" s="123" t="s">
        <v>3688</v>
      </c>
      <c r="K2049" s="123" t="s">
        <v>3687</v>
      </c>
      <c r="L2049" s="123" t="s">
        <v>2524</v>
      </c>
      <c r="M2049" s="124">
        <v>3184716</v>
      </c>
      <c r="N2049" s="123"/>
      <c r="O2049" s="123"/>
    </row>
    <row r="2050" spans="1:15" ht="16" x14ac:dyDescent="0.45">
      <c r="A2050" s="123" t="s">
        <v>3689</v>
      </c>
      <c r="B2050" s="123" t="s">
        <v>3689</v>
      </c>
      <c r="C2050" s="123" t="s">
        <v>8908</v>
      </c>
      <c r="D2050" s="123" t="s">
        <v>1357</v>
      </c>
      <c r="E2050" s="123" t="s">
        <v>2524</v>
      </c>
      <c r="F2050" s="123" t="s">
        <v>366</v>
      </c>
      <c r="G2050" s="123" t="s">
        <v>2524</v>
      </c>
      <c r="H2050" s="123" t="s">
        <v>2524</v>
      </c>
      <c r="I2050" s="123" t="s">
        <v>2524</v>
      </c>
      <c r="J2050" s="123" t="s">
        <v>3690</v>
      </c>
      <c r="K2050" s="123" t="s">
        <v>3689</v>
      </c>
      <c r="L2050" s="123" t="s">
        <v>2524</v>
      </c>
      <c r="M2050" s="124">
        <v>3184743</v>
      </c>
      <c r="N2050" s="123"/>
      <c r="O2050" s="123"/>
    </row>
    <row r="2051" spans="1:15" ht="16" x14ac:dyDescent="0.45">
      <c r="A2051" s="123" t="s">
        <v>3691</v>
      </c>
      <c r="B2051" s="123" t="s">
        <v>3691</v>
      </c>
      <c r="C2051" s="123" t="s">
        <v>8909</v>
      </c>
      <c r="D2051" s="123" t="s">
        <v>1357</v>
      </c>
      <c r="E2051" s="123" t="s">
        <v>2524</v>
      </c>
      <c r="F2051" s="123" t="s">
        <v>366</v>
      </c>
      <c r="G2051" s="123" t="s">
        <v>2524</v>
      </c>
      <c r="H2051" s="123" t="s">
        <v>2524</v>
      </c>
      <c r="I2051" s="123" t="s">
        <v>2524</v>
      </c>
      <c r="J2051" s="123" t="s">
        <v>3692</v>
      </c>
      <c r="K2051" s="123" t="s">
        <v>3691</v>
      </c>
      <c r="L2051" s="123" t="s">
        <v>2524</v>
      </c>
      <c r="M2051" s="124">
        <v>3337267</v>
      </c>
      <c r="N2051" s="123"/>
      <c r="O2051" s="123"/>
    </row>
    <row r="2052" spans="1:15" ht="16" x14ac:dyDescent="0.45">
      <c r="A2052" s="123" t="s">
        <v>3693</v>
      </c>
      <c r="B2052" s="123" t="s">
        <v>3693</v>
      </c>
      <c r="C2052" s="123" t="s">
        <v>3694</v>
      </c>
      <c r="D2052" s="123" t="s">
        <v>1357</v>
      </c>
      <c r="E2052" s="123" t="s">
        <v>2524</v>
      </c>
      <c r="F2052" s="123" t="s">
        <v>366</v>
      </c>
      <c r="G2052" s="123" t="s">
        <v>2524</v>
      </c>
      <c r="H2052" s="123" t="s">
        <v>2524</v>
      </c>
      <c r="I2052" s="123" t="s">
        <v>2524</v>
      </c>
      <c r="J2052" s="123" t="s">
        <v>3695</v>
      </c>
      <c r="K2052" s="123" t="s">
        <v>3693</v>
      </c>
      <c r="L2052" s="123" t="s">
        <v>2524</v>
      </c>
      <c r="M2052" s="124">
        <v>3184738</v>
      </c>
      <c r="N2052" s="123"/>
      <c r="O2052" s="123"/>
    </row>
    <row r="2053" spans="1:15" ht="16" x14ac:dyDescent="0.45">
      <c r="A2053" s="123" t="s">
        <v>3696</v>
      </c>
      <c r="B2053" s="123" t="s">
        <v>3696</v>
      </c>
      <c r="C2053" s="123" t="s">
        <v>8910</v>
      </c>
      <c r="D2053" s="123" t="s">
        <v>1357</v>
      </c>
      <c r="E2053" s="123" t="s">
        <v>2524</v>
      </c>
      <c r="F2053" s="123" t="s">
        <v>366</v>
      </c>
      <c r="G2053" s="123" t="s">
        <v>2524</v>
      </c>
      <c r="H2053" s="123" t="s">
        <v>2524</v>
      </c>
      <c r="I2053" s="123" t="s">
        <v>2524</v>
      </c>
      <c r="J2053" s="123" t="s">
        <v>3697</v>
      </c>
      <c r="K2053" s="123" t="s">
        <v>3696</v>
      </c>
      <c r="L2053" s="123" t="s">
        <v>2524</v>
      </c>
      <c r="M2053" s="124">
        <v>3184722</v>
      </c>
      <c r="N2053" s="123"/>
      <c r="O2053" s="123"/>
    </row>
    <row r="2054" spans="1:15" ht="16" x14ac:dyDescent="0.45">
      <c r="A2054" s="123" t="s">
        <v>218</v>
      </c>
      <c r="B2054" s="123" t="s">
        <v>7415</v>
      </c>
      <c r="C2054" s="123" t="s">
        <v>1569</v>
      </c>
      <c r="D2054" s="123" t="s">
        <v>185</v>
      </c>
      <c r="E2054" s="123" t="s">
        <v>2524</v>
      </c>
      <c r="F2054" s="123" t="s">
        <v>2798</v>
      </c>
      <c r="G2054" s="123" t="s">
        <v>2524</v>
      </c>
      <c r="H2054" s="123" t="s">
        <v>2524</v>
      </c>
      <c r="I2054" s="123" t="s">
        <v>2524</v>
      </c>
      <c r="J2054" s="123" t="s">
        <v>1978</v>
      </c>
      <c r="K2054" s="123" t="s">
        <v>218</v>
      </c>
      <c r="L2054" s="123" t="s">
        <v>2524</v>
      </c>
      <c r="M2054" s="124">
        <v>3100128</v>
      </c>
      <c r="N2054" s="123"/>
      <c r="O2054" s="123"/>
    </row>
    <row r="2055" spans="1:15" ht="16" x14ac:dyDescent="0.45">
      <c r="A2055" s="123" t="s">
        <v>1480</v>
      </c>
      <c r="B2055" s="123" t="s">
        <v>7416</v>
      </c>
      <c r="C2055" s="123" t="s">
        <v>1570</v>
      </c>
      <c r="D2055" s="123" t="s">
        <v>185</v>
      </c>
      <c r="E2055" s="123" t="s">
        <v>2524</v>
      </c>
      <c r="F2055" s="123" t="s">
        <v>2798</v>
      </c>
      <c r="G2055" s="123" t="s">
        <v>2524</v>
      </c>
      <c r="H2055" s="123" t="s">
        <v>2524</v>
      </c>
      <c r="I2055" s="123" t="s">
        <v>2524</v>
      </c>
      <c r="J2055" s="123" t="s">
        <v>1979</v>
      </c>
      <c r="K2055" s="123" t="s">
        <v>1480</v>
      </c>
      <c r="L2055" s="123" t="s">
        <v>2524</v>
      </c>
      <c r="M2055" s="124">
        <v>3225815</v>
      </c>
      <c r="N2055" s="123"/>
      <c r="O2055" s="123"/>
    </row>
    <row r="2056" spans="1:15" ht="16" x14ac:dyDescent="0.45">
      <c r="A2056" s="123" t="s">
        <v>219</v>
      </c>
      <c r="B2056" s="123" t="s">
        <v>7417</v>
      </c>
      <c r="C2056" s="123" t="s">
        <v>1571</v>
      </c>
      <c r="D2056" s="123" t="s">
        <v>185</v>
      </c>
      <c r="E2056" s="123" t="s">
        <v>2524</v>
      </c>
      <c r="F2056" s="123" t="s">
        <v>2798</v>
      </c>
      <c r="G2056" s="123" t="s">
        <v>2524</v>
      </c>
      <c r="H2056" s="123" t="s">
        <v>2524</v>
      </c>
      <c r="I2056" s="123" t="s">
        <v>2524</v>
      </c>
      <c r="J2056" s="123" t="s">
        <v>1980</v>
      </c>
      <c r="K2056" s="123" t="s">
        <v>219</v>
      </c>
      <c r="L2056" s="123" t="s">
        <v>2524</v>
      </c>
      <c r="M2056" s="124">
        <v>3100134</v>
      </c>
      <c r="N2056" s="123"/>
      <c r="O2056" s="123"/>
    </row>
    <row r="2057" spans="1:15" ht="16" x14ac:dyDescent="0.45">
      <c r="A2057" s="123" t="s">
        <v>1481</v>
      </c>
      <c r="B2057" s="123" t="s">
        <v>7418</v>
      </c>
      <c r="C2057" s="123" t="s">
        <v>1572</v>
      </c>
      <c r="D2057" s="123" t="s">
        <v>185</v>
      </c>
      <c r="E2057" s="123" t="s">
        <v>2524</v>
      </c>
      <c r="F2057" s="123" t="s">
        <v>2798</v>
      </c>
      <c r="G2057" s="123" t="s">
        <v>2524</v>
      </c>
      <c r="H2057" s="123" t="s">
        <v>2524</v>
      </c>
      <c r="I2057" s="123" t="s">
        <v>2524</v>
      </c>
      <c r="J2057" s="123" t="s">
        <v>1981</v>
      </c>
      <c r="K2057" s="123" t="s">
        <v>1481</v>
      </c>
      <c r="L2057" s="123" t="s">
        <v>2524</v>
      </c>
      <c r="M2057" s="124">
        <v>3225820</v>
      </c>
      <c r="N2057" s="123"/>
      <c r="O2057" s="123"/>
    </row>
    <row r="2058" spans="1:15" ht="16" x14ac:dyDescent="0.45">
      <c r="A2058" s="123" t="s">
        <v>5200</v>
      </c>
      <c r="B2058" s="123" t="s">
        <v>5200</v>
      </c>
      <c r="C2058" s="123" t="s">
        <v>7419</v>
      </c>
      <c r="D2058" s="123" t="s">
        <v>185</v>
      </c>
      <c r="E2058" s="123" t="s">
        <v>2524</v>
      </c>
      <c r="F2058" s="123" t="s">
        <v>366</v>
      </c>
      <c r="G2058" s="123" t="s">
        <v>2524</v>
      </c>
      <c r="H2058" s="123" t="s">
        <v>2524</v>
      </c>
      <c r="I2058" s="123" t="s">
        <v>2524</v>
      </c>
      <c r="J2058" s="123" t="s">
        <v>2524</v>
      </c>
      <c r="K2058" s="123" t="s">
        <v>7420</v>
      </c>
      <c r="L2058" s="123" t="s">
        <v>2524</v>
      </c>
      <c r="M2058" s="124">
        <v>5580</v>
      </c>
      <c r="N2058" s="123"/>
      <c r="O2058" s="123"/>
    </row>
    <row r="2059" spans="1:15" ht="16" x14ac:dyDescent="0.45">
      <c r="A2059" s="123" t="s">
        <v>5201</v>
      </c>
      <c r="B2059" s="123" t="s">
        <v>5201</v>
      </c>
      <c r="C2059" s="123" t="s">
        <v>7421</v>
      </c>
      <c r="D2059" s="123" t="s">
        <v>185</v>
      </c>
      <c r="E2059" s="123" t="s">
        <v>2524</v>
      </c>
      <c r="F2059" s="123" t="s">
        <v>366</v>
      </c>
      <c r="G2059" s="123" t="s">
        <v>2524</v>
      </c>
      <c r="H2059" s="123" t="s">
        <v>2524</v>
      </c>
      <c r="I2059" s="123" t="s">
        <v>2524</v>
      </c>
      <c r="J2059" s="123" t="s">
        <v>2524</v>
      </c>
      <c r="K2059" s="123" t="s">
        <v>7422</v>
      </c>
      <c r="L2059" s="123" t="s">
        <v>2524</v>
      </c>
      <c r="M2059" s="124">
        <v>5583</v>
      </c>
      <c r="N2059" s="123"/>
      <c r="O2059" s="123"/>
    </row>
    <row r="2060" spans="1:15" ht="16" x14ac:dyDescent="0.45">
      <c r="A2060" s="123" t="s">
        <v>5202</v>
      </c>
      <c r="B2060" s="123" t="s">
        <v>5202</v>
      </c>
      <c r="C2060" s="123" t="s">
        <v>7423</v>
      </c>
      <c r="D2060" s="123" t="s">
        <v>185</v>
      </c>
      <c r="E2060" s="123" t="s">
        <v>2524</v>
      </c>
      <c r="F2060" s="123" t="s">
        <v>366</v>
      </c>
      <c r="G2060" s="123" t="s">
        <v>2524</v>
      </c>
      <c r="H2060" s="123" t="s">
        <v>2524</v>
      </c>
      <c r="I2060" s="123" t="s">
        <v>2524</v>
      </c>
      <c r="J2060" s="123" t="s">
        <v>2524</v>
      </c>
      <c r="K2060" s="123" t="s">
        <v>5202</v>
      </c>
      <c r="L2060" s="123" t="s">
        <v>2524</v>
      </c>
      <c r="M2060" s="124">
        <v>145479</v>
      </c>
      <c r="N2060" s="123"/>
      <c r="O2060" s="123"/>
    </row>
    <row r="2061" spans="1:15" ht="16" x14ac:dyDescent="0.45">
      <c r="A2061" s="123" t="s">
        <v>5203</v>
      </c>
      <c r="B2061" s="123" t="s">
        <v>5203</v>
      </c>
      <c r="C2061" s="123" t="s">
        <v>7424</v>
      </c>
      <c r="D2061" s="123" t="s">
        <v>185</v>
      </c>
      <c r="E2061" s="123" t="s">
        <v>2524</v>
      </c>
      <c r="F2061" s="123" t="s">
        <v>366</v>
      </c>
      <c r="G2061" s="123" t="s">
        <v>2524</v>
      </c>
      <c r="H2061" s="123" t="s">
        <v>2524</v>
      </c>
      <c r="I2061" s="123" t="s">
        <v>2524</v>
      </c>
      <c r="J2061" s="123" t="s">
        <v>2524</v>
      </c>
      <c r="K2061" s="123" t="s">
        <v>5203</v>
      </c>
      <c r="L2061" s="123" t="s">
        <v>2524</v>
      </c>
      <c r="M2061" s="124">
        <v>145483</v>
      </c>
      <c r="N2061" s="123"/>
      <c r="O2061" s="123"/>
    </row>
    <row r="2062" spans="1:15" ht="16" x14ac:dyDescent="0.45">
      <c r="A2062" s="123" t="s">
        <v>5204</v>
      </c>
      <c r="B2062" s="123" t="s">
        <v>5204</v>
      </c>
      <c r="C2062" s="123" t="s">
        <v>7425</v>
      </c>
      <c r="D2062" s="123" t="s">
        <v>185</v>
      </c>
      <c r="E2062" s="123" t="s">
        <v>2524</v>
      </c>
      <c r="F2062" s="123" t="s">
        <v>366</v>
      </c>
      <c r="G2062" s="123" t="s">
        <v>2524</v>
      </c>
      <c r="H2062" s="123" t="s">
        <v>2524</v>
      </c>
      <c r="I2062" s="123" t="s">
        <v>2524</v>
      </c>
      <c r="J2062" s="123" t="s">
        <v>2524</v>
      </c>
      <c r="K2062" s="123" t="s">
        <v>5204</v>
      </c>
      <c r="L2062" s="123" t="s">
        <v>2524</v>
      </c>
      <c r="M2062" s="124">
        <v>145487</v>
      </c>
      <c r="N2062" s="123"/>
      <c r="O2062" s="123"/>
    </row>
    <row r="2063" spans="1:15" ht="16" x14ac:dyDescent="0.45">
      <c r="A2063" s="123" t="s">
        <v>5205</v>
      </c>
      <c r="B2063" s="123" t="s">
        <v>5205</v>
      </c>
      <c r="C2063" s="123" t="s">
        <v>7426</v>
      </c>
      <c r="D2063" s="123" t="s">
        <v>185</v>
      </c>
      <c r="E2063" s="123" t="s">
        <v>2524</v>
      </c>
      <c r="F2063" s="123" t="s">
        <v>366</v>
      </c>
      <c r="G2063" s="123" t="s">
        <v>2524</v>
      </c>
      <c r="H2063" s="123" t="s">
        <v>2524</v>
      </c>
      <c r="I2063" s="123" t="s">
        <v>2524</v>
      </c>
      <c r="J2063" s="123" t="s">
        <v>2524</v>
      </c>
      <c r="K2063" s="123" t="s">
        <v>5205</v>
      </c>
      <c r="L2063" s="123" t="s">
        <v>2524</v>
      </c>
      <c r="M2063" s="124">
        <v>145491</v>
      </c>
      <c r="N2063" s="123"/>
      <c r="O2063" s="123"/>
    </row>
    <row r="2064" spans="1:15" ht="16" x14ac:dyDescent="0.45">
      <c r="A2064" s="123" t="s">
        <v>8076</v>
      </c>
      <c r="B2064" s="123" t="s">
        <v>8432</v>
      </c>
      <c r="C2064" s="123" t="s">
        <v>8017</v>
      </c>
      <c r="D2064" s="123" t="s">
        <v>185</v>
      </c>
      <c r="E2064" s="123" t="s">
        <v>2524</v>
      </c>
      <c r="F2064" s="123" t="s">
        <v>2798</v>
      </c>
      <c r="G2064" s="123" t="s">
        <v>2524</v>
      </c>
      <c r="H2064" s="123" t="s">
        <v>2524</v>
      </c>
      <c r="I2064" s="123" t="s">
        <v>2524</v>
      </c>
      <c r="J2064" s="123" t="s">
        <v>8042</v>
      </c>
      <c r="K2064" s="123" t="s">
        <v>8076</v>
      </c>
      <c r="L2064" s="123" t="s">
        <v>2524</v>
      </c>
      <c r="M2064" s="124">
        <v>7344119</v>
      </c>
      <c r="N2064" s="123"/>
      <c r="O2064" s="123"/>
    </row>
    <row r="2065" spans="1:15" ht="16" x14ac:dyDescent="0.45">
      <c r="A2065" s="123" t="s">
        <v>8087</v>
      </c>
      <c r="B2065" s="123" t="s">
        <v>8433</v>
      </c>
      <c r="C2065" s="123" t="s">
        <v>8019</v>
      </c>
      <c r="D2065" s="123" t="s">
        <v>185</v>
      </c>
      <c r="E2065" s="123" t="s">
        <v>2524</v>
      </c>
      <c r="F2065" s="123" t="s">
        <v>2798</v>
      </c>
      <c r="G2065" s="123" t="s">
        <v>2524</v>
      </c>
      <c r="H2065" s="123" t="s">
        <v>2524</v>
      </c>
      <c r="I2065" s="123" t="s">
        <v>2524</v>
      </c>
      <c r="J2065" s="123" t="s">
        <v>8044</v>
      </c>
      <c r="K2065" s="123" t="s">
        <v>8087</v>
      </c>
      <c r="L2065" s="123" t="s">
        <v>2524</v>
      </c>
      <c r="M2065" s="124">
        <v>7344128</v>
      </c>
      <c r="N2065" s="123"/>
      <c r="O2065" s="123"/>
    </row>
    <row r="2066" spans="1:15" ht="16" x14ac:dyDescent="0.45">
      <c r="A2066" s="123" t="s">
        <v>8010</v>
      </c>
      <c r="B2066" s="123" t="s">
        <v>8434</v>
      </c>
      <c r="C2066" s="123" t="s">
        <v>8021</v>
      </c>
      <c r="D2066" s="123" t="s">
        <v>185</v>
      </c>
      <c r="E2066" s="123" t="s">
        <v>2524</v>
      </c>
      <c r="F2066" s="123" t="s">
        <v>2798</v>
      </c>
      <c r="G2066" s="123" t="s">
        <v>2524</v>
      </c>
      <c r="H2066" s="123" t="s">
        <v>2524</v>
      </c>
      <c r="I2066" s="123" t="s">
        <v>2524</v>
      </c>
      <c r="J2066" s="123" t="s">
        <v>8046</v>
      </c>
      <c r="K2066" s="123" t="s">
        <v>8010</v>
      </c>
      <c r="L2066" s="123" t="s">
        <v>2524</v>
      </c>
      <c r="M2066" s="124">
        <v>7344135</v>
      </c>
      <c r="N2066" s="123"/>
      <c r="O2066" s="123"/>
    </row>
    <row r="2067" spans="1:15" ht="16" x14ac:dyDescent="0.45">
      <c r="A2067" s="123" t="s">
        <v>8011</v>
      </c>
      <c r="B2067" s="123" t="s">
        <v>8435</v>
      </c>
      <c r="C2067" s="123" t="s">
        <v>8023</v>
      </c>
      <c r="D2067" s="123" t="s">
        <v>185</v>
      </c>
      <c r="E2067" s="123" t="s">
        <v>2524</v>
      </c>
      <c r="F2067" s="123" t="s">
        <v>2798</v>
      </c>
      <c r="G2067" s="123" t="s">
        <v>2524</v>
      </c>
      <c r="H2067" s="123" t="s">
        <v>2524</v>
      </c>
      <c r="I2067" s="123" t="s">
        <v>2524</v>
      </c>
      <c r="J2067" s="123" t="s">
        <v>8048</v>
      </c>
      <c r="K2067" s="123" t="s">
        <v>8011</v>
      </c>
      <c r="L2067" s="123" t="s">
        <v>2524</v>
      </c>
      <c r="M2067" s="124">
        <v>7344140</v>
      </c>
      <c r="N2067" s="123"/>
      <c r="O2067" s="123"/>
    </row>
    <row r="2068" spans="1:15" ht="16" x14ac:dyDescent="0.45">
      <c r="A2068" s="123" t="s">
        <v>8012</v>
      </c>
      <c r="B2068" s="123" t="s">
        <v>8436</v>
      </c>
      <c r="C2068" s="123" t="s">
        <v>8025</v>
      </c>
      <c r="D2068" s="123" t="s">
        <v>185</v>
      </c>
      <c r="E2068" s="123" t="s">
        <v>2524</v>
      </c>
      <c r="F2068" s="123" t="s">
        <v>2798</v>
      </c>
      <c r="G2068" s="123" t="s">
        <v>2524</v>
      </c>
      <c r="H2068" s="123" t="s">
        <v>2524</v>
      </c>
      <c r="I2068" s="123" t="s">
        <v>2524</v>
      </c>
      <c r="J2068" s="123" t="s">
        <v>8050</v>
      </c>
      <c r="K2068" s="123" t="s">
        <v>8012</v>
      </c>
      <c r="L2068" s="123" t="s">
        <v>2524</v>
      </c>
      <c r="M2068" s="124">
        <v>7344146</v>
      </c>
      <c r="N2068" s="123"/>
      <c r="O2068" s="123"/>
    </row>
    <row r="2069" spans="1:15" ht="16" x14ac:dyDescent="0.45">
      <c r="A2069" s="123" t="s">
        <v>8014</v>
      </c>
      <c r="B2069" s="123" t="s">
        <v>8437</v>
      </c>
      <c r="C2069" s="123" t="s">
        <v>8027</v>
      </c>
      <c r="D2069" s="123" t="s">
        <v>185</v>
      </c>
      <c r="E2069" s="123" t="s">
        <v>2524</v>
      </c>
      <c r="F2069" s="123" t="s">
        <v>2798</v>
      </c>
      <c r="G2069" s="123" t="s">
        <v>2524</v>
      </c>
      <c r="H2069" s="123" t="s">
        <v>2524</v>
      </c>
      <c r="I2069" s="123" t="s">
        <v>2524</v>
      </c>
      <c r="J2069" s="123" t="s">
        <v>8052</v>
      </c>
      <c r="K2069" s="123" t="s">
        <v>8014</v>
      </c>
      <c r="L2069" s="123" t="s">
        <v>2524</v>
      </c>
      <c r="M2069" s="124">
        <v>7344153</v>
      </c>
      <c r="N2069" s="123"/>
      <c r="O2069" s="123"/>
    </row>
    <row r="2070" spans="1:15" ht="16" x14ac:dyDescent="0.45">
      <c r="A2070" s="123" t="s">
        <v>8069</v>
      </c>
      <c r="B2070" s="123" t="s">
        <v>8069</v>
      </c>
      <c r="C2070" s="123" t="s">
        <v>8029</v>
      </c>
      <c r="D2070" s="123" t="s">
        <v>185</v>
      </c>
      <c r="E2070" s="123" t="s">
        <v>2524</v>
      </c>
      <c r="F2070" s="123" t="s">
        <v>2798</v>
      </c>
      <c r="G2070" s="123" t="s">
        <v>2524</v>
      </c>
      <c r="H2070" s="123" t="s">
        <v>2524</v>
      </c>
      <c r="I2070" s="123" t="s">
        <v>2524</v>
      </c>
      <c r="J2070" s="123" t="s">
        <v>8055</v>
      </c>
      <c r="K2070" s="123" t="s">
        <v>8069</v>
      </c>
      <c r="L2070" s="123" t="s">
        <v>2524</v>
      </c>
      <c r="M2070" s="124">
        <v>7345040</v>
      </c>
      <c r="N2070" s="123"/>
      <c r="O2070" s="123"/>
    </row>
    <row r="2071" spans="1:15" ht="16" x14ac:dyDescent="0.45">
      <c r="A2071" s="123" t="s">
        <v>8070</v>
      </c>
      <c r="B2071" s="123" t="s">
        <v>8070</v>
      </c>
      <c r="C2071" s="123" t="s">
        <v>8031</v>
      </c>
      <c r="D2071" s="123" t="s">
        <v>185</v>
      </c>
      <c r="E2071" s="123" t="s">
        <v>2524</v>
      </c>
      <c r="F2071" s="123" t="s">
        <v>2798</v>
      </c>
      <c r="G2071" s="123" t="s">
        <v>2524</v>
      </c>
      <c r="H2071" s="123" t="s">
        <v>2524</v>
      </c>
      <c r="I2071" s="123" t="s">
        <v>2524</v>
      </c>
      <c r="J2071" s="123" t="s">
        <v>8057</v>
      </c>
      <c r="K2071" s="123" t="s">
        <v>8070</v>
      </c>
      <c r="L2071" s="123" t="s">
        <v>2524</v>
      </c>
      <c r="M2071" s="124">
        <v>7345062</v>
      </c>
      <c r="N2071" s="123"/>
      <c r="O2071" s="123"/>
    </row>
    <row r="2072" spans="1:15" ht="16" x14ac:dyDescent="0.45">
      <c r="A2072" s="123" t="s">
        <v>8071</v>
      </c>
      <c r="B2072" s="123" t="s">
        <v>8071</v>
      </c>
      <c r="C2072" s="123" t="s">
        <v>8033</v>
      </c>
      <c r="D2072" s="123" t="s">
        <v>185</v>
      </c>
      <c r="E2072" s="123" t="s">
        <v>2524</v>
      </c>
      <c r="F2072" s="123" t="s">
        <v>2798</v>
      </c>
      <c r="G2072" s="123" t="s">
        <v>2524</v>
      </c>
      <c r="H2072" s="123" t="s">
        <v>2524</v>
      </c>
      <c r="I2072" s="123" t="s">
        <v>2524</v>
      </c>
      <c r="J2072" s="123" t="s">
        <v>8059</v>
      </c>
      <c r="K2072" s="123" t="s">
        <v>8071</v>
      </c>
      <c r="L2072" s="123" t="s">
        <v>2524</v>
      </c>
      <c r="M2072" s="124">
        <v>7345074</v>
      </c>
      <c r="N2072" s="123"/>
      <c r="O2072" s="123"/>
    </row>
    <row r="2073" spans="1:15" ht="16" x14ac:dyDescent="0.45">
      <c r="A2073" s="123" t="s">
        <v>8072</v>
      </c>
      <c r="B2073" s="123" t="s">
        <v>8072</v>
      </c>
      <c r="C2073" s="123" t="s">
        <v>8035</v>
      </c>
      <c r="D2073" s="123" t="s">
        <v>185</v>
      </c>
      <c r="E2073" s="123" t="s">
        <v>2524</v>
      </c>
      <c r="F2073" s="123" t="s">
        <v>2798</v>
      </c>
      <c r="G2073" s="123" t="s">
        <v>2524</v>
      </c>
      <c r="H2073" s="123" t="s">
        <v>2524</v>
      </c>
      <c r="I2073" s="123" t="s">
        <v>2524</v>
      </c>
      <c r="J2073" s="123" t="s">
        <v>8061</v>
      </c>
      <c r="K2073" s="123" t="s">
        <v>8072</v>
      </c>
      <c r="L2073" s="123" t="s">
        <v>2524</v>
      </c>
      <c r="M2073" s="124">
        <v>7345090</v>
      </c>
      <c r="N2073" s="123"/>
      <c r="O2073" s="123"/>
    </row>
    <row r="2074" spans="1:15" ht="16" x14ac:dyDescent="0.45">
      <c r="A2074" s="123" t="s">
        <v>8073</v>
      </c>
      <c r="B2074" s="123" t="s">
        <v>8073</v>
      </c>
      <c r="C2074" s="123" t="s">
        <v>8037</v>
      </c>
      <c r="D2074" s="123" t="s">
        <v>185</v>
      </c>
      <c r="E2074" s="123" t="s">
        <v>2524</v>
      </c>
      <c r="F2074" s="123" t="s">
        <v>2798</v>
      </c>
      <c r="G2074" s="123" t="s">
        <v>2524</v>
      </c>
      <c r="H2074" s="123" t="s">
        <v>2524</v>
      </c>
      <c r="I2074" s="123" t="s">
        <v>2524</v>
      </c>
      <c r="J2074" s="123" t="s">
        <v>8063</v>
      </c>
      <c r="K2074" s="123" t="s">
        <v>8073</v>
      </c>
      <c r="L2074" s="123" t="s">
        <v>2524</v>
      </c>
      <c r="M2074" s="124">
        <v>7345098</v>
      </c>
      <c r="N2074" s="123"/>
      <c r="O2074" s="123"/>
    </row>
    <row r="2075" spans="1:15" ht="16" x14ac:dyDescent="0.45">
      <c r="A2075" s="123" t="s">
        <v>8074</v>
      </c>
      <c r="B2075" s="123" t="s">
        <v>8438</v>
      </c>
      <c r="C2075" s="123" t="s">
        <v>8039</v>
      </c>
      <c r="D2075" s="123" t="s">
        <v>185</v>
      </c>
      <c r="E2075" s="123" t="s">
        <v>2524</v>
      </c>
      <c r="F2075" s="123" t="s">
        <v>2798</v>
      </c>
      <c r="G2075" s="123" t="s">
        <v>2524</v>
      </c>
      <c r="H2075" s="123" t="s">
        <v>2524</v>
      </c>
      <c r="I2075" s="123" t="s">
        <v>2524</v>
      </c>
      <c r="J2075" s="123" t="s">
        <v>8065</v>
      </c>
      <c r="K2075" s="123" t="s">
        <v>8074</v>
      </c>
      <c r="L2075" s="123" t="s">
        <v>2524</v>
      </c>
      <c r="M2075" s="124">
        <v>7345109</v>
      </c>
      <c r="N2075" s="123"/>
      <c r="O2075" s="123"/>
    </row>
    <row r="2076" spans="1:15" ht="16" x14ac:dyDescent="0.45">
      <c r="A2076" s="123" t="s">
        <v>5206</v>
      </c>
      <c r="B2076" s="123" t="s">
        <v>5206</v>
      </c>
      <c r="C2076" s="123" t="s">
        <v>166</v>
      </c>
      <c r="D2076" s="123" t="s">
        <v>185</v>
      </c>
      <c r="E2076" s="123" t="s">
        <v>2524</v>
      </c>
      <c r="F2076" s="123" t="s">
        <v>366</v>
      </c>
      <c r="G2076" s="123" t="s">
        <v>2524</v>
      </c>
      <c r="H2076" s="123" t="s">
        <v>2524</v>
      </c>
      <c r="I2076" s="123" t="s">
        <v>2524</v>
      </c>
      <c r="J2076" s="123" t="s">
        <v>2524</v>
      </c>
      <c r="K2076" s="123" t="s">
        <v>5206</v>
      </c>
      <c r="L2076" s="123" t="s">
        <v>2524</v>
      </c>
      <c r="M2076" s="124">
        <v>4202</v>
      </c>
      <c r="N2076" s="123"/>
      <c r="O2076" s="123"/>
    </row>
    <row r="2077" spans="1:15" ht="16" x14ac:dyDescent="0.45">
      <c r="A2077" s="123" t="s">
        <v>150</v>
      </c>
      <c r="B2077" s="123" t="s">
        <v>150</v>
      </c>
      <c r="C2077" s="123" t="s">
        <v>7427</v>
      </c>
      <c r="D2077" s="123" t="s">
        <v>1357</v>
      </c>
      <c r="E2077" s="123" t="s">
        <v>2524</v>
      </c>
      <c r="F2077" s="123" t="s">
        <v>366</v>
      </c>
      <c r="G2077" s="123" t="s">
        <v>2524</v>
      </c>
      <c r="H2077" s="123" t="s">
        <v>2524</v>
      </c>
      <c r="I2077" s="123" t="s">
        <v>2524</v>
      </c>
      <c r="J2077" s="123" t="s">
        <v>1784</v>
      </c>
      <c r="K2077" s="123" t="s">
        <v>150</v>
      </c>
      <c r="L2077" s="123" t="s">
        <v>2524</v>
      </c>
      <c r="M2077" s="124">
        <v>1511917</v>
      </c>
      <c r="N2077" s="123"/>
      <c r="O2077" s="123"/>
    </row>
    <row r="2078" spans="1:15" ht="16" x14ac:dyDescent="0.45">
      <c r="A2078" s="123" t="s">
        <v>2234</v>
      </c>
      <c r="B2078" s="123" t="s">
        <v>2234</v>
      </c>
      <c r="C2078" s="123" t="s">
        <v>8911</v>
      </c>
      <c r="D2078" s="123" t="s">
        <v>1357</v>
      </c>
      <c r="E2078" s="123" t="s">
        <v>2524</v>
      </c>
      <c r="F2078" s="123" t="s">
        <v>366</v>
      </c>
      <c r="G2078" s="123" t="s">
        <v>2524</v>
      </c>
      <c r="H2078" s="123" t="s">
        <v>2524</v>
      </c>
      <c r="I2078" s="123" t="s">
        <v>2524</v>
      </c>
      <c r="J2078" s="123" t="s">
        <v>1786</v>
      </c>
      <c r="K2078" s="123" t="s">
        <v>2234</v>
      </c>
      <c r="L2078" s="123" t="s">
        <v>2524</v>
      </c>
      <c r="M2078" s="124">
        <v>1511945</v>
      </c>
      <c r="N2078" s="123"/>
      <c r="O2078" s="123"/>
    </row>
    <row r="2079" spans="1:15" ht="16" x14ac:dyDescent="0.45">
      <c r="A2079" s="123" t="s">
        <v>227</v>
      </c>
      <c r="B2079" s="123" t="s">
        <v>166</v>
      </c>
      <c r="C2079" s="123" t="s">
        <v>7428</v>
      </c>
      <c r="D2079" s="123" t="s">
        <v>185</v>
      </c>
      <c r="E2079" s="123" t="s">
        <v>2524</v>
      </c>
      <c r="F2079" s="123" t="s">
        <v>366</v>
      </c>
      <c r="G2079" s="123" t="s">
        <v>404</v>
      </c>
      <c r="H2079" s="123" t="s">
        <v>2524</v>
      </c>
      <c r="I2079" s="123" t="s">
        <v>2524</v>
      </c>
      <c r="J2079" s="123" t="s">
        <v>1813</v>
      </c>
      <c r="K2079" s="123" t="s">
        <v>227</v>
      </c>
      <c r="L2079" s="123" t="s">
        <v>2524</v>
      </c>
      <c r="M2079" s="124">
        <v>1713</v>
      </c>
      <c r="N2079" s="123"/>
      <c r="O2079" s="123"/>
    </row>
    <row r="2080" spans="1:15" ht="16" x14ac:dyDescent="0.45">
      <c r="A2080" s="123" t="s">
        <v>5207</v>
      </c>
      <c r="B2080" s="123" t="s">
        <v>7429</v>
      </c>
      <c r="C2080" s="123" t="s">
        <v>7430</v>
      </c>
      <c r="D2080" s="123" t="s">
        <v>185</v>
      </c>
      <c r="E2080" s="123" t="s">
        <v>2524</v>
      </c>
      <c r="F2080" s="123" t="s">
        <v>366</v>
      </c>
      <c r="G2080" s="123" t="s">
        <v>404</v>
      </c>
      <c r="H2080" s="123" t="s">
        <v>2524</v>
      </c>
      <c r="I2080" s="123" t="s">
        <v>2524</v>
      </c>
      <c r="J2080" s="123" t="s">
        <v>2524</v>
      </c>
      <c r="K2080" s="123" t="s">
        <v>5207</v>
      </c>
      <c r="L2080" s="123" t="s">
        <v>2524</v>
      </c>
      <c r="M2080" s="124">
        <v>1512465</v>
      </c>
      <c r="N2080" s="123"/>
      <c r="O2080" s="123"/>
    </row>
    <row r="2081" spans="1:15" ht="16" x14ac:dyDescent="0.45">
      <c r="A2081" s="123" t="s">
        <v>5208</v>
      </c>
      <c r="B2081" s="123" t="s">
        <v>5208</v>
      </c>
      <c r="C2081" s="123" t="s">
        <v>7431</v>
      </c>
      <c r="D2081" s="123" t="s">
        <v>185</v>
      </c>
      <c r="E2081" s="123" t="s">
        <v>2524</v>
      </c>
      <c r="F2081" s="123" t="s">
        <v>366</v>
      </c>
      <c r="G2081" s="123" t="s">
        <v>404</v>
      </c>
      <c r="H2081" s="123" t="s">
        <v>2524</v>
      </c>
      <c r="I2081" s="123" t="s">
        <v>2524</v>
      </c>
      <c r="J2081" s="123" t="s">
        <v>2524</v>
      </c>
      <c r="K2081" s="123" t="s">
        <v>5208</v>
      </c>
      <c r="L2081" s="123" t="s">
        <v>2524</v>
      </c>
      <c r="M2081" s="124">
        <v>1710</v>
      </c>
      <c r="N2081" s="123"/>
      <c r="O2081" s="123"/>
    </row>
    <row r="2082" spans="1:15" ht="16" x14ac:dyDescent="0.45">
      <c r="A2082" s="123" t="s">
        <v>2221</v>
      </c>
      <c r="B2082" s="123" t="s">
        <v>7432</v>
      </c>
      <c r="C2082" s="123" t="s">
        <v>7433</v>
      </c>
      <c r="D2082" s="123" t="s">
        <v>185</v>
      </c>
      <c r="E2082" s="123" t="s">
        <v>2524</v>
      </c>
      <c r="F2082" s="123" t="s">
        <v>366</v>
      </c>
      <c r="G2082" s="123" t="s">
        <v>404</v>
      </c>
      <c r="H2082" s="123" t="s">
        <v>2524</v>
      </c>
      <c r="I2082" s="123" t="s">
        <v>2524</v>
      </c>
      <c r="J2082" s="123" t="s">
        <v>2524</v>
      </c>
      <c r="K2082" s="123" t="s">
        <v>2221</v>
      </c>
      <c r="L2082" s="123" t="s">
        <v>2524</v>
      </c>
      <c r="M2082" s="124">
        <v>26704</v>
      </c>
      <c r="N2082" s="123"/>
      <c r="O2082" s="123"/>
    </row>
    <row r="2083" spans="1:15" ht="16" x14ac:dyDescent="0.45">
      <c r="A2083" s="123" t="s">
        <v>5209</v>
      </c>
      <c r="B2083" s="123" t="s">
        <v>2524</v>
      </c>
      <c r="C2083" s="123" t="s">
        <v>7434</v>
      </c>
      <c r="D2083" s="123" t="s">
        <v>1357</v>
      </c>
      <c r="E2083" s="123" t="s">
        <v>2524</v>
      </c>
      <c r="F2083" s="123" t="s">
        <v>366</v>
      </c>
      <c r="G2083" s="123" t="s">
        <v>404</v>
      </c>
      <c r="H2083" s="123" t="s">
        <v>2524</v>
      </c>
      <c r="I2083" s="123" t="s">
        <v>2524</v>
      </c>
      <c r="J2083" s="123" t="s">
        <v>2524</v>
      </c>
      <c r="K2083" s="123" t="s">
        <v>5209</v>
      </c>
      <c r="L2083" s="123" t="s">
        <v>2524</v>
      </c>
      <c r="M2083" s="124">
        <v>26709</v>
      </c>
      <c r="N2083" s="123"/>
      <c r="O2083" s="123"/>
    </row>
    <row r="2084" spans="1:15" ht="16" x14ac:dyDescent="0.45">
      <c r="A2084" s="123" t="s">
        <v>2220</v>
      </c>
      <c r="B2084" s="123" t="s">
        <v>7435</v>
      </c>
      <c r="C2084" s="123" t="s">
        <v>7436</v>
      </c>
      <c r="D2084" s="123" t="s">
        <v>185</v>
      </c>
      <c r="E2084" s="123" t="s">
        <v>2524</v>
      </c>
      <c r="F2084" s="123" t="s">
        <v>366</v>
      </c>
      <c r="G2084" s="123" t="s">
        <v>404</v>
      </c>
      <c r="H2084" s="123" t="s">
        <v>2524</v>
      </c>
      <c r="I2084" s="123" t="s">
        <v>2524</v>
      </c>
      <c r="J2084" s="123" t="s">
        <v>2524</v>
      </c>
      <c r="K2084" s="123" t="s">
        <v>2220</v>
      </c>
      <c r="L2084" s="123" t="s">
        <v>2524</v>
      </c>
      <c r="M2084" s="124">
        <v>26700</v>
      </c>
      <c r="N2084" s="123"/>
      <c r="O2084" s="123"/>
    </row>
    <row r="2085" spans="1:15" ht="16" x14ac:dyDescent="0.45">
      <c r="A2085" s="123" t="s">
        <v>2192</v>
      </c>
      <c r="B2085" s="123" t="s">
        <v>3366</v>
      </c>
      <c r="C2085" s="123" t="s">
        <v>3366</v>
      </c>
      <c r="D2085" s="123" t="s">
        <v>185</v>
      </c>
      <c r="E2085" s="123" t="s">
        <v>2524</v>
      </c>
      <c r="F2085" s="123" t="s">
        <v>2798</v>
      </c>
      <c r="G2085" s="123" t="s">
        <v>404</v>
      </c>
      <c r="H2085" s="123" t="s">
        <v>8851</v>
      </c>
      <c r="I2085" s="123" t="s">
        <v>2524</v>
      </c>
      <c r="J2085" s="123" t="s">
        <v>3367</v>
      </c>
      <c r="K2085" s="123" t="s">
        <v>2192</v>
      </c>
      <c r="L2085" s="123" t="s">
        <v>2524</v>
      </c>
      <c r="M2085" s="124">
        <v>4143</v>
      </c>
      <c r="N2085" s="123"/>
      <c r="O2085" s="123"/>
    </row>
    <row r="2086" spans="1:15" ht="16" x14ac:dyDescent="0.45">
      <c r="A2086" s="123" t="s">
        <v>163</v>
      </c>
      <c r="B2086" s="123" t="s">
        <v>166</v>
      </c>
      <c r="C2086" s="123" t="s">
        <v>166</v>
      </c>
      <c r="D2086" s="123" t="s">
        <v>185</v>
      </c>
      <c r="E2086" s="123" t="s">
        <v>2524</v>
      </c>
      <c r="F2086" s="123" t="s">
        <v>366</v>
      </c>
      <c r="G2086" s="123" t="s">
        <v>404</v>
      </c>
      <c r="H2086" s="123" t="s">
        <v>8852</v>
      </c>
      <c r="I2086" s="123" t="s">
        <v>8852</v>
      </c>
      <c r="J2086" s="123" t="s">
        <v>1831</v>
      </c>
      <c r="K2086" s="123" t="s">
        <v>163</v>
      </c>
      <c r="L2086" s="123" t="s">
        <v>2524</v>
      </c>
      <c r="M2086" s="124">
        <v>1624</v>
      </c>
      <c r="N2086" s="123"/>
      <c r="O2086" s="123"/>
    </row>
    <row r="2087" spans="1:15" ht="16" x14ac:dyDescent="0.45">
      <c r="A2087" s="123" t="s">
        <v>5212</v>
      </c>
      <c r="B2087" s="123" t="s">
        <v>5212</v>
      </c>
      <c r="C2087" s="123" t="s">
        <v>7437</v>
      </c>
      <c r="D2087" s="123" t="s">
        <v>185</v>
      </c>
      <c r="E2087" s="123" t="s">
        <v>2524</v>
      </c>
      <c r="F2087" s="123" t="s">
        <v>366</v>
      </c>
      <c r="G2087" s="123" t="s">
        <v>2524</v>
      </c>
      <c r="H2087" s="123" t="s">
        <v>2524</v>
      </c>
      <c r="I2087" s="123" t="s">
        <v>2524</v>
      </c>
      <c r="J2087" s="123" t="s">
        <v>2524</v>
      </c>
      <c r="K2087" s="123" t="s">
        <v>7438</v>
      </c>
      <c r="L2087" s="123" t="s">
        <v>2524</v>
      </c>
      <c r="M2087" s="124">
        <v>4055</v>
      </c>
      <c r="N2087" s="123"/>
      <c r="O2087" s="123"/>
    </row>
    <row r="2088" spans="1:15" ht="16" x14ac:dyDescent="0.45">
      <c r="A2088" s="123" t="s">
        <v>3436</v>
      </c>
      <c r="B2088" s="123" t="s">
        <v>3437</v>
      </c>
      <c r="C2088" s="123" t="s">
        <v>3437</v>
      </c>
      <c r="D2088" s="123" t="s">
        <v>1357</v>
      </c>
      <c r="E2088" s="123" t="s">
        <v>2524</v>
      </c>
      <c r="F2088" s="123" t="s">
        <v>366</v>
      </c>
      <c r="G2088" s="123" t="s">
        <v>2524</v>
      </c>
      <c r="H2088" s="123" t="s">
        <v>2524</v>
      </c>
      <c r="I2088" s="123" t="s">
        <v>2524</v>
      </c>
      <c r="J2088" s="123" t="s">
        <v>3438</v>
      </c>
      <c r="K2088" s="123" t="s">
        <v>3436</v>
      </c>
      <c r="L2088" s="123" t="s">
        <v>2524</v>
      </c>
      <c r="M2088" s="124">
        <v>2576269</v>
      </c>
      <c r="N2088" s="123"/>
      <c r="O2088" s="123"/>
    </row>
    <row r="2089" spans="1:15" ht="16" x14ac:dyDescent="0.45">
      <c r="A2089" s="123" t="s">
        <v>5213</v>
      </c>
      <c r="B2089" s="123" t="s">
        <v>5213</v>
      </c>
      <c r="C2089" s="123" t="s">
        <v>7439</v>
      </c>
      <c r="D2089" s="123" t="s">
        <v>185</v>
      </c>
      <c r="E2089" s="123" t="s">
        <v>2524</v>
      </c>
      <c r="F2089" s="123" t="s">
        <v>366</v>
      </c>
      <c r="G2089" s="123" t="s">
        <v>404</v>
      </c>
      <c r="H2089" s="123" t="s">
        <v>2524</v>
      </c>
      <c r="I2089" s="123" t="s">
        <v>2524</v>
      </c>
      <c r="J2089" s="123" t="s">
        <v>2524</v>
      </c>
      <c r="K2089" s="123" t="s">
        <v>5213</v>
      </c>
      <c r="L2089" s="123" t="s">
        <v>2524</v>
      </c>
      <c r="M2089" s="124">
        <v>6458</v>
      </c>
      <c r="N2089" s="123"/>
      <c r="O2089" s="123"/>
    </row>
    <row r="2090" spans="1:15" ht="16" x14ac:dyDescent="0.45">
      <c r="A2090" s="123" t="s">
        <v>5214</v>
      </c>
      <c r="B2090" s="123" t="s">
        <v>7440</v>
      </c>
      <c r="C2090" s="123" t="s">
        <v>7441</v>
      </c>
      <c r="D2090" s="123" t="s">
        <v>185</v>
      </c>
      <c r="E2090" s="123" t="s">
        <v>2524</v>
      </c>
      <c r="F2090" s="123" t="s">
        <v>2798</v>
      </c>
      <c r="G2090" s="123" t="s">
        <v>2524</v>
      </c>
      <c r="H2090" s="123" t="s">
        <v>2524</v>
      </c>
      <c r="I2090" s="123" t="s">
        <v>2524</v>
      </c>
      <c r="J2090" s="123" t="s">
        <v>2524</v>
      </c>
      <c r="K2090" s="123" t="s">
        <v>5214</v>
      </c>
      <c r="L2090" s="123" t="s">
        <v>2524</v>
      </c>
      <c r="M2090" s="124">
        <v>60157</v>
      </c>
      <c r="N2090" s="123"/>
      <c r="O2090" s="123"/>
    </row>
    <row r="2091" spans="1:15" ht="16" x14ac:dyDescent="0.45">
      <c r="A2091" s="123" t="s">
        <v>5215</v>
      </c>
      <c r="B2091" s="123" t="s">
        <v>5215</v>
      </c>
      <c r="C2091" s="123" t="s">
        <v>7442</v>
      </c>
      <c r="D2091" s="123" t="s">
        <v>1357</v>
      </c>
      <c r="E2091" s="123" t="s">
        <v>2524</v>
      </c>
      <c r="F2091" s="123" t="s">
        <v>366</v>
      </c>
      <c r="G2091" s="123" t="s">
        <v>2524</v>
      </c>
      <c r="H2091" s="123" t="s">
        <v>2524</v>
      </c>
      <c r="I2091" s="123" t="s">
        <v>2524</v>
      </c>
      <c r="J2091" s="123" t="s">
        <v>2524</v>
      </c>
      <c r="K2091" s="123" t="s">
        <v>5215</v>
      </c>
      <c r="L2091" s="123" t="s">
        <v>2524</v>
      </c>
      <c r="M2091" s="124">
        <v>3527546</v>
      </c>
      <c r="N2091" s="123"/>
      <c r="O2091" s="123"/>
    </row>
    <row r="2092" spans="1:15" ht="16" x14ac:dyDescent="0.45">
      <c r="A2092" s="123" t="s">
        <v>133</v>
      </c>
      <c r="B2092" s="123" t="s">
        <v>7443</v>
      </c>
      <c r="C2092" s="123" t="s">
        <v>1497</v>
      </c>
      <c r="D2092" s="123" t="s">
        <v>185</v>
      </c>
      <c r="E2092" s="123" t="s">
        <v>2524</v>
      </c>
      <c r="F2092" s="123" t="s">
        <v>2798</v>
      </c>
      <c r="G2092" s="123" t="s">
        <v>102</v>
      </c>
      <c r="H2092" s="123" t="s">
        <v>8852</v>
      </c>
      <c r="I2092" s="123" t="s">
        <v>2524</v>
      </c>
      <c r="J2092" s="123" t="s">
        <v>1910</v>
      </c>
      <c r="K2092" s="123" t="s">
        <v>133</v>
      </c>
      <c r="L2092" s="123" t="s">
        <v>2524</v>
      </c>
      <c r="M2092" s="124">
        <v>1477987</v>
      </c>
      <c r="N2092" s="123"/>
      <c r="O2092" s="123"/>
    </row>
    <row r="2093" spans="1:15" ht="16" x14ac:dyDescent="0.45">
      <c r="A2093" s="123" t="s">
        <v>1417</v>
      </c>
      <c r="B2093" s="123" t="s">
        <v>7444</v>
      </c>
      <c r="C2093" s="123" t="s">
        <v>1498</v>
      </c>
      <c r="D2093" s="123" t="s">
        <v>185</v>
      </c>
      <c r="E2093" s="123" t="s">
        <v>2524</v>
      </c>
      <c r="F2093" s="123" t="s">
        <v>2798</v>
      </c>
      <c r="G2093" s="123" t="s">
        <v>102</v>
      </c>
      <c r="H2093" s="123" t="s">
        <v>8852</v>
      </c>
      <c r="I2093" s="123" t="s">
        <v>2524</v>
      </c>
      <c r="J2093" s="123" t="s">
        <v>1911</v>
      </c>
      <c r="K2093" s="123" t="s">
        <v>1417</v>
      </c>
      <c r="L2093" s="123" t="s">
        <v>2524</v>
      </c>
      <c r="M2093" s="124">
        <v>3222519</v>
      </c>
      <c r="N2093" s="123"/>
      <c r="O2093" s="123"/>
    </row>
    <row r="2094" spans="1:15" ht="16" x14ac:dyDescent="0.45">
      <c r="A2094" s="123" t="s">
        <v>1434</v>
      </c>
      <c r="B2094" s="123" t="s">
        <v>7445</v>
      </c>
      <c r="C2094" s="123" t="s">
        <v>1574</v>
      </c>
      <c r="D2094" s="123" t="s">
        <v>185</v>
      </c>
      <c r="E2094" s="123" t="s">
        <v>2524</v>
      </c>
      <c r="F2094" s="123" t="s">
        <v>2798</v>
      </c>
      <c r="G2094" s="123" t="s">
        <v>2524</v>
      </c>
      <c r="H2094" s="123" t="s">
        <v>2524</v>
      </c>
      <c r="I2094" s="123" t="s">
        <v>2524</v>
      </c>
      <c r="J2094" s="123" t="s">
        <v>1883</v>
      </c>
      <c r="K2094" s="123" t="s">
        <v>1434</v>
      </c>
      <c r="L2094" s="123" t="s">
        <v>2524</v>
      </c>
      <c r="M2094" s="124">
        <v>3222269</v>
      </c>
      <c r="N2094" s="123"/>
      <c r="O2094" s="123"/>
    </row>
    <row r="2095" spans="1:15" ht="16" x14ac:dyDescent="0.45">
      <c r="A2095" s="123" t="s">
        <v>1427</v>
      </c>
      <c r="B2095" s="123" t="s">
        <v>7446</v>
      </c>
      <c r="C2095" s="123" t="s">
        <v>7447</v>
      </c>
      <c r="D2095" s="123" t="s">
        <v>185</v>
      </c>
      <c r="E2095" s="123" t="s">
        <v>2524</v>
      </c>
      <c r="F2095" s="123" t="s">
        <v>2798</v>
      </c>
      <c r="G2095" s="123" t="s">
        <v>2524</v>
      </c>
      <c r="H2095" s="123" t="s">
        <v>2524</v>
      </c>
      <c r="I2095" s="123" t="s">
        <v>2524</v>
      </c>
      <c r="J2095" s="123" t="s">
        <v>1882</v>
      </c>
      <c r="K2095" s="123" t="s">
        <v>1427</v>
      </c>
      <c r="L2095" s="123" t="s">
        <v>2524</v>
      </c>
      <c r="M2095" s="124">
        <v>3222274</v>
      </c>
      <c r="N2095" s="123"/>
      <c r="O2095" s="123"/>
    </row>
    <row r="2096" spans="1:15" ht="16" x14ac:dyDescent="0.45">
      <c r="A2096" s="123" t="s">
        <v>2992</v>
      </c>
      <c r="B2096" s="123" t="s">
        <v>7448</v>
      </c>
      <c r="C2096" s="123" t="s">
        <v>2993</v>
      </c>
      <c r="D2096" s="123" t="s">
        <v>185</v>
      </c>
      <c r="E2096" s="123" t="s">
        <v>2524</v>
      </c>
      <c r="F2096" s="123" t="s">
        <v>2798</v>
      </c>
      <c r="G2096" s="123" t="s">
        <v>5449</v>
      </c>
      <c r="H2096" s="123" t="s">
        <v>2524</v>
      </c>
      <c r="I2096" s="123" t="s">
        <v>2524</v>
      </c>
      <c r="J2096" s="123" t="s">
        <v>2995</v>
      </c>
      <c r="K2096" s="123" t="s">
        <v>2991</v>
      </c>
      <c r="L2096" s="123" t="s">
        <v>2524</v>
      </c>
      <c r="M2096" s="124">
        <v>3287</v>
      </c>
      <c r="N2096" s="123"/>
      <c r="O2096" s="123"/>
    </row>
    <row r="2097" spans="1:15" ht="16" x14ac:dyDescent="0.45">
      <c r="A2097" s="123" t="s">
        <v>2162</v>
      </c>
      <c r="B2097" s="123" t="s">
        <v>7449</v>
      </c>
      <c r="C2097" s="123" t="s">
        <v>7450</v>
      </c>
      <c r="D2097" s="123" t="s">
        <v>185</v>
      </c>
      <c r="E2097" s="123" t="s">
        <v>2524</v>
      </c>
      <c r="F2097" s="123" t="s">
        <v>2798</v>
      </c>
      <c r="G2097" s="123" t="s">
        <v>5449</v>
      </c>
      <c r="H2097" s="123" t="s">
        <v>8851</v>
      </c>
      <c r="I2097" s="123" t="s">
        <v>2524</v>
      </c>
      <c r="J2097" s="123" t="s">
        <v>3154</v>
      </c>
      <c r="K2097" s="123" t="s">
        <v>2162</v>
      </c>
      <c r="L2097" s="123" t="s">
        <v>2524</v>
      </c>
      <c r="M2097" s="124">
        <v>30855</v>
      </c>
      <c r="N2097" s="123"/>
      <c r="O2097" s="123"/>
    </row>
    <row r="2098" spans="1:15" ht="16" x14ac:dyDescent="0.45">
      <c r="A2098" s="123" t="s">
        <v>5217</v>
      </c>
      <c r="B2098" s="123" t="s">
        <v>5217</v>
      </c>
      <c r="C2098" s="123" t="s">
        <v>7808</v>
      </c>
      <c r="D2098" s="123" t="s">
        <v>1357</v>
      </c>
      <c r="E2098" s="123" t="s">
        <v>2524</v>
      </c>
      <c r="F2098" s="123" t="s">
        <v>366</v>
      </c>
      <c r="G2098" s="123" t="s">
        <v>2524</v>
      </c>
      <c r="H2098" s="123" t="s">
        <v>2524</v>
      </c>
      <c r="I2098" s="123" t="s">
        <v>2524</v>
      </c>
      <c r="J2098" s="123" t="s">
        <v>2524</v>
      </c>
      <c r="K2098" s="123" t="s">
        <v>5217</v>
      </c>
      <c r="L2098" s="123" t="s">
        <v>2524</v>
      </c>
      <c r="M2098" s="124">
        <v>5186945</v>
      </c>
      <c r="N2098" s="123"/>
      <c r="O2098" s="123"/>
    </row>
    <row r="2099" spans="1:15" ht="16" x14ac:dyDescent="0.45">
      <c r="A2099" s="123" t="s">
        <v>2849</v>
      </c>
      <c r="B2099" s="123" t="s">
        <v>2849</v>
      </c>
      <c r="C2099" s="123" t="s">
        <v>2850</v>
      </c>
      <c r="D2099" s="123" t="s">
        <v>185</v>
      </c>
      <c r="E2099" s="123" t="s">
        <v>2524</v>
      </c>
      <c r="F2099" s="123" t="s">
        <v>2798</v>
      </c>
      <c r="G2099" s="123" t="s">
        <v>2524</v>
      </c>
      <c r="H2099" s="123" t="s">
        <v>2524</v>
      </c>
      <c r="I2099" s="123" t="s">
        <v>2524</v>
      </c>
      <c r="J2099" s="123" t="s">
        <v>2851</v>
      </c>
      <c r="K2099" s="123" t="s">
        <v>2849</v>
      </c>
      <c r="L2099" s="123" t="s">
        <v>2524</v>
      </c>
      <c r="M2099" s="124">
        <v>5182758</v>
      </c>
      <c r="N2099" s="123"/>
      <c r="O2099" s="123"/>
    </row>
    <row r="2100" spans="1:15" ht="16" x14ac:dyDescent="0.45">
      <c r="A2100" s="123" t="s">
        <v>2194</v>
      </c>
      <c r="B2100" s="123" t="s">
        <v>7452</v>
      </c>
      <c r="C2100" s="123" t="s">
        <v>3372</v>
      </c>
      <c r="D2100" s="123" t="s">
        <v>185</v>
      </c>
      <c r="E2100" s="123" t="s">
        <v>2524</v>
      </c>
      <c r="F2100" s="123" t="s">
        <v>2798</v>
      </c>
      <c r="G2100" s="123" t="s">
        <v>2524</v>
      </c>
      <c r="H2100" s="123" t="s">
        <v>8851</v>
      </c>
      <c r="I2100" s="123" t="s">
        <v>2524</v>
      </c>
      <c r="J2100" s="123" t="s">
        <v>3373</v>
      </c>
      <c r="K2100" s="123" t="s">
        <v>3371</v>
      </c>
      <c r="L2100" s="123" t="s">
        <v>2524</v>
      </c>
      <c r="M2100" s="124">
        <v>2169550</v>
      </c>
      <c r="N2100" s="123"/>
      <c r="O2100" s="123"/>
    </row>
    <row r="2101" spans="1:15" ht="16" x14ac:dyDescent="0.45">
      <c r="A2101" s="123" t="s">
        <v>2178</v>
      </c>
      <c r="B2101" s="123" t="s">
        <v>7453</v>
      </c>
      <c r="C2101" s="123" t="s">
        <v>7454</v>
      </c>
      <c r="D2101" s="123" t="s">
        <v>1246</v>
      </c>
      <c r="E2101" s="123"/>
      <c r="F2101" s="123" t="s">
        <v>366</v>
      </c>
      <c r="G2101" s="123" t="s">
        <v>2524</v>
      </c>
      <c r="H2101" s="123" t="s">
        <v>2524</v>
      </c>
      <c r="I2101" s="123" t="s">
        <v>2524</v>
      </c>
      <c r="J2101" s="123" t="s">
        <v>2524</v>
      </c>
      <c r="K2101" s="123" t="s">
        <v>2178</v>
      </c>
      <c r="L2101" s="123" t="s">
        <v>2524</v>
      </c>
      <c r="M2101" s="124">
        <v>4046</v>
      </c>
      <c r="N2101" s="123"/>
      <c r="O2101" s="123"/>
    </row>
    <row r="2102" spans="1:15" ht="16" x14ac:dyDescent="0.45">
      <c r="A2102" s="123" t="s">
        <v>380</v>
      </c>
      <c r="B2102" s="123" t="s">
        <v>7455</v>
      </c>
      <c r="C2102" s="123" t="s">
        <v>7456</v>
      </c>
      <c r="D2102" s="123" t="s">
        <v>185</v>
      </c>
      <c r="E2102" s="123" t="s">
        <v>2524</v>
      </c>
      <c r="F2102" s="123" t="s">
        <v>2798</v>
      </c>
      <c r="G2102" s="123" t="s">
        <v>2524</v>
      </c>
      <c r="H2102" s="123" t="s">
        <v>2524</v>
      </c>
      <c r="I2102" s="123" t="s">
        <v>2524</v>
      </c>
      <c r="J2102" s="123" t="s">
        <v>1838</v>
      </c>
      <c r="K2102" s="123" t="s">
        <v>380</v>
      </c>
      <c r="L2102" s="123" t="s">
        <v>2524</v>
      </c>
      <c r="M2102" s="124">
        <v>3086273</v>
      </c>
      <c r="N2102" s="123"/>
      <c r="O2102" s="123"/>
    </row>
    <row r="2103" spans="1:15" ht="16" x14ac:dyDescent="0.45">
      <c r="A2103" s="123" t="s">
        <v>381</v>
      </c>
      <c r="B2103" s="123" t="s">
        <v>7457</v>
      </c>
      <c r="C2103" s="123" t="s">
        <v>7458</v>
      </c>
      <c r="D2103" s="123" t="s">
        <v>185</v>
      </c>
      <c r="E2103" s="123" t="s">
        <v>2524</v>
      </c>
      <c r="F2103" s="123" t="s">
        <v>2798</v>
      </c>
      <c r="G2103" s="123" t="s">
        <v>2524</v>
      </c>
      <c r="H2103" s="123" t="s">
        <v>2524</v>
      </c>
      <c r="I2103" s="123" t="s">
        <v>2524</v>
      </c>
      <c r="J2103" s="123" t="s">
        <v>1839</v>
      </c>
      <c r="K2103" s="123" t="s">
        <v>381</v>
      </c>
      <c r="L2103" s="123" t="s">
        <v>2524</v>
      </c>
      <c r="M2103" s="124">
        <v>3086279</v>
      </c>
      <c r="N2103" s="123"/>
      <c r="O2103" s="123"/>
    </row>
    <row r="2104" spans="1:15" ht="16" x14ac:dyDescent="0.45">
      <c r="A2104" s="123" t="s">
        <v>382</v>
      </c>
      <c r="B2104" s="123" t="s">
        <v>7459</v>
      </c>
      <c r="C2104" s="123" t="s">
        <v>7460</v>
      </c>
      <c r="D2104" s="123" t="s">
        <v>185</v>
      </c>
      <c r="E2104" s="123" t="s">
        <v>2524</v>
      </c>
      <c r="F2104" s="123" t="s">
        <v>2798</v>
      </c>
      <c r="G2104" s="123" t="s">
        <v>2524</v>
      </c>
      <c r="H2104" s="123" t="s">
        <v>2524</v>
      </c>
      <c r="I2104" s="123" t="s">
        <v>2524</v>
      </c>
      <c r="J2104" s="123" t="s">
        <v>1840</v>
      </c>
      <c r="K2104" s="123" t="s">
        <v>382</v>
      </c>
      <c r="L2104" s="123" t="s">
        <v>2524</v>
      </c>
      <c r="M2104" s="124">
        <v>3086284</v>
      </c>
      <c r="N2104" s="123"/>
      <c r="O2104" s="123"/>
    </row>
    <row r="2105" spans="1:15" ht="16" x14ac:dyDescent="0.45">
      <c r="A2105" s="123" t="s">
        <v>383</v>
      </c>
      <c r="B2105" s="123" t="s">
        <v>7461</v>
      </c>
      <c r="C2105" s="123" t="s">
        <v>7462</v>
      </c>
      <c r="D2105" s="123" t="s">
        <v>185</v>
      </c>
      <c r="E2105" s="123" t="s">
        <v>2524</v>
      </c>
      <c r="F2105" s="123" t="s">
        <v>2798</v>
      </c>
      <c r="G2105" s="123" t="s">
        <v>2524</v>
      </c>
      <c r="H2105" s="123" t="s">
        <v>2524</v>
      </c>
      <c r="I2105" s="123" t="s">
        <v>2524</v>
      </c>
      <c r="J2105" s="123" t="s">
        <v>1841</v>
      </c>
      <c r="K2105" s="123" t="s">
        <v>383</v>
      </c>
      <c r="L2105" s="123" t="s">
        <v>2524</v>
      </c>
      <c r="M2105" s="124">
        <v>3086289</v>
      </c>
      <c r="N2105" s="123"/>
      <c r="O2105" s="123"/>
    </row>
    <row r="2106" spans="1:15" ht="16" x14ac:dyDescent="0.45">
      <c r="A2106" s="123" t="s">
        <v>384</v>
      </c>
      <c r="B2106" s="123" t="s">
        <v>7463</v>
      </c>
      <c r="C2106" s="123" t="s">
        <v>7464</v>
      </c>
      <c r="D2106" s="123" t="s">
        <v>185</v>
      </c>
      <c r="E2106" s="123" t="s">
        <v>2524</v>
      </c>
      <c r="F2106" s="123" t="s">
        <v>2798</v>
      </c>
      <c r="G2106" s="123" t="s">
        <v>2524</v>
      </c>
      <c r="H2106" s="123" t="s">
        <v>2524</v>
      </c>
      <c r="I2106" s="123" t="s">
        <v>2524</v>
      </c>
      <c r="J2106" s="123" t="s">
        <v>1842</v>
      </c>
      <c r="K2106" s="123" t="s">
        <v>384</v>
      </c>
      <c r="L2106" s="123" t="s">
        <v>2524</v>
      </c>
      <c r="M2106" s="124">
        <v>3086296</v>
      </c>
      <c r="N2106" s="123"/>
      <c r="O2106" s="123"/>
    </row>
    <row r="2107" spans="1:15" ht="16" x14ac:dyDescent="0.45">
      <c r="A2107" s="123" t="s">
        <v>385</v>
      </c>
      <c r="B2107" s="123" t="s">
        <v>7465</v>
      </c>
      <c r="C2107" s="123" t="s">
        <v>7466</v>
      </c>
      <c r="D2107" s="123" t="s">
        <v>185</v>
      </c>
      <c r="E2107" s="123" t="s">
        <v>2524</v>
      </c>
      <c r="F2107" s="123" t="s">
        <v>2798</v>
      </c>
      <c r="G2107" s="123" t="s">
        <v>2524</v>
      </c>
      <c r="H2107" s="123" t="s">
        <v>2524</v>
      </c>
      <c r="I2107" s="123" t="s">
        <v>2524</v>
      </c>
      <c r="J2107" s="123" t="s">
        <v>1843</v>
      </c>
      <c r="K2107" s="123" t="s">
        <v>385</v>
      </c>
      <c r="L2107" s="123" t="s">
        <v>2524</v>
      </c>
      <c r="M2107" s="124">
        <v>3086301</v>
      </c>
      <c r="N2107" s="123"/>
      <c r="O2107" s="123"/>
    </row>
    <row r="2108" spans="1:15" ht="16" x14ac:dyDescent="0.45">
      <c r="A2108" s="123" t="s">
        <v>2165</v>
      </c>
      <c r="B2108" s="123" t="s">
        <v>3215</v>
      </c>
      <c r="C2108" s="123" t="s">
        <v>3215</v>
      </c>
      <c r="D2108" s="123" t="s">
        <v>185</v>
      </c>
      <c r="E2108" s="123" t="s">
        <v>2524</v>
      </c>
      <c r="F2108" s="123" t="s">
        <v>2798</v>
      </c>
      <c r="G2108" s="123" t="s">
        <v>404</v>
      </c>
      <c r="H2108" s="123" t="s">
        <v>8852</v>
      </c>
      <c r="I2108" s="123" t="s">
        <v>2524</v>
      </c>
      <c r="J2108" s="123" t="s">
        <v>3216</v>
      </c>
      <c r="K2108" s="123">
        <v>30</v>
      </c>
      <c r="L2108" s="123" t="s">
        <v>2524</v>
      </c>
      <c r="M2108" s="124">
        <v>5826</v>
      </c>
      <c r="N2108" s="123"/>
      <c r="O2108" s="123"/>
    </row>
    <row r="2109" spans="1:15" ht="16" x14ac:dyDescent="0.45">
      <c r="A2109" s="123" t="s">
        <v>2169</v>
      </c>
      <c r="B2109" s="123" t="s">
        <v>3217</v>
      </c>
      <c r="C2109" s="123" t="s">
        <v>3217</v>
      </c>
      <c r="D2109" s="123" t="s">
        <v>185</v>
      </c>
      <c r="E2109" s="123" t="s">
        <v>2524</v>
      </c>
      <c r="F2109" s="123" t="s">
        <v>2798</v>
      </c>
      <c r="G2109" s="123" t="s">
        <v>404</v>
      </c>
      <c r="H2109" s="123" t="s">
        <v>8852</v>
      </c>
      <c r="I2109" s="123" t="s">
        <v>2524</v>
      </c>
      <c r="J2109" s="123" t="s">
        <v>3218</v>
      </c>
      <c r="K2109" s="123">
        <v>31</v>
      </c>
      <c r="L2109" s="123" t="s">
        <v>2524</v>
      </c>
      <c r="M2109" s="124">
        <v>5829</v>
      </c>
      <c r="N2109" s="123"/>
      <c r="O2109" s="123"/>
    </row>
    <row r="2110" spans="1:15" ht="16" x14ac:dyDescent="0.45">
      <c r="A2110" s="123" t="s">
        <v>2179</v>
      </c>
      <c r="B2110" s="123" t="s">
        <v>7467</v>
      </c>
      <c r="C2110" s="123" t="s">
        <v>7468</v>
      </c>
      <c r="D2110" s="123" t="s">
        <v>1246</v>
      </c>
      <c r="E2110" s="123"/>
      <c r="F2110" s="123" t="s">
        <v>366</v>
      </c>
      <c r="G2110" s="123" t="s">
        <v>404</v>
      </c>
      <c r="H2110" s="123" t="s">
        <v>2524</v>
      </c>
      <c r="I2110" s="123" t="s">
        <v>2524</v>
      </c>
      <c r="J2110" s="123" t="s">
        <v>2524</v>
      </c>
      <c r="K2110" s="123" t="s">
        <v>2179</v>
      </c>
      <c r="L2110" s="123" t="s">
        <v>2524</v>
      </c>
      <c r="M2110" s="124">
        <v>4049</v>
      </c>
      <c r="N2110" s="123"/>
      <c r="O2110" s="123"/>
    </row>
    <row r="2111" spans="1:15" ht="16" x14ac:dyDescent="0.45">
      <c r="A2111" s="123" t="s">
        <v>2193</v>
      </c>
      <c r="B2111" s="123" t="s">
        <v>7469</v>
      </c>
      <c r="C2111" s="123" t="s">
        <v>3368</v>
      </c>
      <c r="D2111" s="123" t="s">
        <v>185</v>
      </c>
      <c r="E2111" s="123"/>
      <c r="F2111" s="123" t="s">
        <v>2798</v>
      </c>
      <c r="G2111" s="123" t="s">
        <v>404</v>
      </c>
      <c r="H2111" s="123" t="s">
        <v>8851</v>
      </c>
      <c r="I2111" s="123" t="s">
        <v>2524</v>
      </c>
      <c r="J2111" s="123" t="s">
        <v>3370</v>
      </c>
      <c r="K2111" s="123" t="s">
        <v>2193</v>
      </c>
      <c r="L2111" s="123" t="s">
        <v>2524</v>
      </c>
      <c r="M2111" s="124">
        <v>4118</v>
      </c>
      <c r="N2111" s="123"/>
      <c r="O2111" s="123"/>
    </row>
    <row r="2112" spans="1:15" ht="16" x14ac:dyDescent="0.45">
      <c r="A2112" s="123" t="s">
        <v>5224</v>
      </c>
      <c r="B2112" s="123" t="s">
        <v>6783</v>
      </c>
      <c r="C2112" s="123" t="s">
        <v>7470</v>
      </c>
      <c r="D2112" s="123" t="s">
        <v>185</v>
      </c>
      <c r="E2112" s="123" t="s">
        <v>2524</v>
      </c>
      <c r="F2112" s="123" t="s">
        <v>366</v>
      </c>
      <c r="G2112" s="123" t="s">
        <v>2524</v>
      </c>
      <c r="H2112" s="123" t="s">
        <v>2524</v>
      </c>
      <c r="I2112" s="123" t="s">
        <v>2524</v>
      </c>
      <c r="J2112" s="123" t="s">
        <v>2524</v>
      </c>
      <c r="K2112" s="123" t="s">
        <v>5224</v>
      </c>
      <c r="L2112" s="123" t="s">
        <v>2524</v>
      </c>
      <c r="M2112" s="124">
        <v>4121</v>
      </c>
      <c r="N2112" s="123"/>
      <c r="O2112" s="123"/>
    </row>
    <row r="2113" spans="1:15" ht="16" x14ac:dyDescent="0.45">
      <c r="A2113" s="123" t="s">
        <v>2143</v>
      </c>
      <c r="B2113" s="123" t="s">
        <v>8439</v>
      </c>
      <c r="C2113" s="123" t="s">
        <v>8440</v>
      </c>
      <c r="D2113" s="123" t="s">
        <v>185</v>
      </c>
      <c r="E2113" s="123" t="s">
        <v>2524</v>
      </c>
      <c r="F2113" s="123" t="s">
        <v>2798</v>
      </c>
      <c r="G2113" s="123" t="s">
        <v>5449</v>
      </c>
      <c r="H2113" s="123" t="s">
        <v>8851</v>
      </c>
      <c r="I2113" s="123" t="s">
        <v>2524</v>
      </c>
      <c r="J2113" s="123" t="s">
        <v>3067</v>
      </c>
      <c r="K2113" s="123" t="s">
        <v>2143</v>
      </c>
      <c r="L2113" s="123" t="s">
        <v>2524</v>
      </c>
      <c r="M2113" s="124">
        <v>142458</v>
      </c>
      <c r="N2113" s="123"/>
      <c r="O2113" s="123"/>
    </row>
    <row r="2114" spans="1:15" ht="16" x14ac:dyDescent="0.45">
      <c r="A2114" s="123" t="s">
        <v>3065</v>
      </c>
      <c r="B2114" s="123" t="s">
        <v>8441</v>
      </c>
      <c r="C2114" s="123" t="s">
        <v>7943</v>
      </c>
      <c r="D2114" s="123" t="s">
        <v>185</v>
      </c>
      <c r="E2114" s="123" t="s">
        <v>2524</v>
      </c>
      <c r="F2114" s="123" t="s">
        <v>2798</v>
      </c>
      <c r="G2114" s="123" t="s">
        <v>5449</v>
      </c>
      <c r="H2114" s="123" t="s">
        <v>2524</v>
      </c>
      <c r="I2114" s="123" t="s">
        <v>2524</v>
      </c>
      <c r="J2114" s="123" t="s">
        <v>3066</v>
      </c>
      <c r="K2114" s="123" t="s">
        <v>3065</v>
      </c>
      <c r="L2114" s="123" t="s">
        <v>2524</v>
      </c>
      <c r="M2114" s="124">
        <v>142473</v>
      </c>
      <c r="N2114" s="123"/>
      <c r="O2114" s="123"/>
    </row>
    <row r="2115" spans="1:15" ht="16" x14ac:dyDescent="0.45">
      <c r="A2115" s="123" t="s">
        <v>8665</v>
      </c>
      <c r="B2115" s="123" t="s">
        <v>8442</v>
      </c>
      <c r="C2115" s="123" t="s">
        <v>8443</v>
      </c>
      <c r="D2115" s="123" t="s">
        <v>1357</v>
      </c>
      <c r="E2115" s="123" t="s">
        <v>2524</v>
      </c>
      <c r="F2115" s="123" t="s">
        <v>366</v>
      </c>
      <c r="G2115" s="123" t="s">
        <v>2524</v>
      </c>
      <c r="H2115" s="123" t="s">
        <v>2524</v>
      </c>
      <c r="I2115" s="123" t="s">
        <v>2524</v>
      </c>
      <c r="J2115" s="123" t="s">
        <v>2524</v>
      </c>
      <c r="K2115" s="123" t="s">
        <v>8665</v>
      </c>
      <c r="L2115" s="123" t="s">
        <v>2524</v>
      </c>
      <c r="M2115" s="124">
        <v>7405747</v>
      </c>
      <c r="N2115" s="123"/>
      <c r="O2115" s="123"/>
    </row>
    <row r="2116" spans="1:15" ht="16" x14ac:dyDescent="0.45">
      <c r="A2116" s="123" t="s">
        <v>8444</v>
      </c>
      <c r="B2116" s="123" t="s">
        <v>8445</v>
      </c>
      <c r="C2116" s="123" t="s">
        <v>8446</v>
      </c>
      <c r="D2116" s="123" t="s">
        <v>1357</v>
      </c>
      <c r="E2116" s="123" t="s">
        <v>2524</v>
      </c>
      <c r="F2116" s="123" t="s">
        <v>366</v>
      </c>
      <c r="G2116" s="123" t="s">
        <v>2524</v>
      </c>
      <c r="H2116" s="123" t="s">
        <v>2524</v>
      </c>
      <c r="I2116" s="123" t="s">
        <v>2524</v>
      </c>
      <c r="J2116" s="123" t="s">
        <v>2524</v>
      </c>
      <c r="K2116" s="123" t="s">
        <v>8444</v>
      </c>
      <c r="L2116" s="123" t="s">
        <v>2524</v>
      </c>
      <c r="M2116" s="124">
        <v>7405761</v>
      </c>
      <c r="N2116" s="123"/>
      <c r="O2116" s="123"/>
    </row>
    <row r="2117" spans="1:15" ht="16" x14ac:dyDescent="0.45">
      <c r="A2117" s="123" t="s">
        <v>46</v>
      </c>
      <c r="B2117" s="123" t="s">
        <v>7471</v>
      </c>
      <c r="C2117" s="123" t="s">
        <v>1422</v>
      </c>
      <c r="D2117" s="123" t="s">
        <v>185</v>
      </c>
      <c r="E2117" s="123" t="s">
        <v>2524</v>
      </c>
      <c r="F2117" s="123" t="s">
        <v>2798</v>
      </c>
      <c r="G2117" s="123" t="s">
        <v>404</v>
      </c>
      <c r="H2117" s="123" t="s">
        <v>8852</v>
      </c>
      <c r="I2117" s="123" t="s">
        <v>8852</v>
      </c>
      <c r="J2117" s="123" t="s">
        <v>1830</v>
      </c>
      <c r="K2117" s="123" t="s">
        <v>46</v>
      </c>
      <c r="L2117" s="123" t="s">
        <v>2524</v>
      </c>
      <c r="M2117" s="124">
        <v>1632</v>
      </c>
      <c r="N2117" s="123"/>
      <c r="O2117" s="123"/>
    </row>
    <row r="2118" spans="1:15" ht="16" x14ac:dyDescent="0.45">
      <c r="A2118" s="123" t="s">
        <v>5227</v>
      </c>
      <c r="B2118" s="123" t="s">
        <v>7471</v>
      </c>
      <c r="C2118" s="123" t="s">
        <v>7472</v>
      </c>
      <c r="D2118" s="123" t="s">
        <v>185</v>
      </c>
      <c r="E2118" s="123" t="s">
        <v>2524</v>
      </c>
      <c r="F2118" s="123" t="s">
        <v>366</v>
      </c>
      <c r="G2118" s="123" t="s">
        <v>404</v>
      </c>
      <c r="H2118" s="123" t="s">
        <v>2524</v>
      </c>
      <c r="I2118" s="123" t="s">
        <v>2524</v>
      </c>
      <c r="J2118" s="123" t="s">
        <v>2524</v>
      </c>
      <c r="K2118" s="123" t="s">
        <v>5227</v>
      </c>
      <c r="L2118" s="123" t="s">
        <v>2524</v>
      </c>
      <c r="M2118" s="124">
        <v>158621</v>
      </c>
      <c r="N2118" s="123"/>
      <c r="O2118" s="123"/>
    </row>
    <row r="2119" spans="1:15" ht="16" x14ac:dyDescent="0.45">
      <c r="A2119" s="123" t="s">
        <v>8447</v>
      </c>
      <c r="B2119" s="123" t="s">
        <v>8447</v>
      </c>
      <c r="C2119" s="123" t="s">
        <v>8912</v>
      </c>
      <c r="D2119" s="123" t="s">
        <v>1357</v>
      </c>
      <c r="E2119" s="123" t="s">
        <v>2524</v>
      </c>
      <c r="F2119" s="123" t="s">
        <v>366</v>
      </c>
      <c r="G2119" s="123" t="s">
        <v>2524</v>
      </c>
      <c r="H2119" s="123" t="s">
        <v>2524</v>
      </c>
      <c r="I2119" s="123" t="s">
        <v>2524</v>
      </c>
      <c r="J2119" s="123" t="s">
        <v>2524</v>
      </c>
      <c r="K2119" s="123" t="s">
        <v>8447</v>
      </c>
      <c r="L2119" s="123" t="s">
        <v>2524</v>
      </c>
      <c r="M2119" s="124">
        <v>6098891</v>
      </c>
      <c r="N2119" s="123"/>
      <c r="O2119" s="123"/>
    </row>
    <row r="2120" spans="1:15" ht="16" x14ac:dyDescent="0.45">
      <c r="A2120" s="123" t="s">
        <v>8448</v>
      </c>
      <c r="B2120" s="123" t="s">
        <v>8448</v>
      </c>
      <c r="C2120" s="123" t="s">
        <v>8913</v>
      </c>
      <c r="D2120" s="123" t="s">
        <v>1357</v>
      </c>
      <c r="E2120" s="123" t="s">
        <v>2524</v>
      </c>
      <c r="F2120" s="123" t="s">
        <v>366</v>
      </c>
      <c r="G2120" s="123" t="s">
        <v>2524</v>
      </c>
      <c r="H2120" s="123" t="s">
        <v>2524</v>
      </c>
      <c r="I2120" s="123" t="s">
        <v>2524</v>
      </c>
      <c r="J2120" s="123" t="s">
        <v>2524</v>
      </c>
      <c r="K2120" s="123" t="s">
        <v>8448</v>
      </c>
      <c r="L2120" s="123" t="s">
        <v>2524</v>
      </c>
      <c r="M2120" s="124">
        <v>6098901</v>
      </c>
      <c r="N2120" s="123"/>
      <c r="O2120" s="123"/>
    </row>
    <row r="2121" spans="1:15" ht="16" x14ac:dyDescent="0.45">
      <c r="A2121" s="123" t="s">
        <v>8449</v>
      </c>
      <c r="B2121" s="123" t="s">
        <v>8449</v>
      </c>
      <c r="C2121" s="123" t="s">
        <v>8914</v>
      </c>
      <c r="D2121" s="123" t="s">
        <v>1357</v>
      </c>
      <c r="E2121" s="123" t="s">
        <v>2524</v>
      </c>
      <c r="F2121" s="123" t="s">
        <v>366</v>
      </c>
      <c r="G2121" s="123" t="s">
        <v>2524</v>
      </c>
      <c r="H2121" s="123" t="s">
        <v>2524</v>
      </c>
      <c r="I2121" s="123" t="s">
        <v>2524</v>
      </c>
      <c r="J2121" s="123" t="s">
        <v>2524</v>
      </c>
      <c r="K2121" s="123" t="s">
        <v>8449</v>
      </c>
      <c r="L2121" s="123" t="s">
        <v>2524</v>
      </c>
      <c r="M2121" s="124">
        <v>7420357</v>
      </c>
      <c r="N2121" s="123"/>
      <c r="O2121" s="123"/>
    </row>
    <row r="2122" spans="1:15" ht="16" x14ac:dyDescent="0.45">
      <c r="A2122" s="123" t="s">
        <v>8450</v>
      </c>
      <c r="B2122" s="123" t="s">
        <v>8450</v>
      </c>
      <c r="C2122" s="123" t="s">
        <v>8915</v>
      </c>
      <c r="D2122" s="123" t="s">
        <v>1357</v>
      </c>
      <c r="E2122" s="123" t="s">
        <v>2524</v>
      </c>
      <c r="F2122" s="123" t="s">
        <v>366</v>
      </c>
      <c r="G2122" s="123" t="s">
        <v>2524</v>
      </c>
      <c r="H2122" s="123" t="s">
        <v>2524</v>
      </c>
      <c r="I2122" s="123" t="s">
        <v>2524</v>
      </c>
      <c r="J2122" s="123" t="s">
        <v>2524</v>
      </c>
      <c r="K2122" s="123" t="s">
        <v>8450</v>
      </c>
      <c r="L2122" s="123" t="s">
        <v>2524</v>
      </c>
      <c r="M2122" s="124">
        <v>7420591</v>
      </c>
      <c r="N2122" s="123"/>
      <c r="O2122" s="123"/>
    </row>
    <row r="2123" spans="1:15" ht="16" x14ac:dyDescent="0.45">
      <c r="A2123" s="123" t="s">
        <v>3151</v>
      </c>
      <c r="B2123" s="123" t="s">
        <v>7473</v>
      </c>
      <c r="C2123" s="123" t="s">
        <v>3152</v>
      </c>
      <c r="D2123" s="123" t="s">
        <v>185</v>
      </c>
      <c r="E2123" s="123" t="s">
        <v>2524</v>
      </c>
      <c r="F2123" s="123" t="s">
        <v>2798</v>
      </c>
      <c r="G2123" s="123" t="s">
        <v>5449</v>
      </c>
      <c r="H2123" s="123" t="s">
        <v>2524</v>
      </c>
      <c r="I2123" s="123" t="s">
        <v>2524</v>
      </c>
      <c r="J2123" s="123" t="s">
        <v>3153</v>
      </c>
      <c r="K2123" s="123" t="s">
        <v>3151</v>
      </c>
      <c r="L2123" s="123" t="s">
        <v>2524</v>
      </c>
      <c r="M2123" s="124">
        <v>30859</v>
      </c>
      <c r="N2123" s="123"/>
      <c r="O2123" s="123"/>
    </row>
    <row r="2124" spans="1:15" ht="16" x14ac:dyDescent="0.45">
      <c r="A2124" s="123" t="s">
        <v>2159</v>
      </c>
      <c r="B2124" s="123" t="s">
        <v>2159</v>
      </c>
      <c r="C2124" s="123" t="s">
        <v>3139</v>
      </c>
      <c r="D2124" s="123" t="s">
        <v>185</v>
      </c>
      <c r="E2124" s="123" t="s">
        <v>2524</v>
      </c>
      <c r="F2124" s="123" t="s">
        <v>2798</v>
      </c>
      <c r="G2124" s="123" t="s">
        <v>5449</v>
      </c>
      <c r="H2124" s="123" t="s">
        <v>8851</v>
      </c>
      <c r="I2124" s="123" t="s">
        <v>2524</v>
      </c>
      <c r="J2124" s="123" t="s">
        <v>3140</v>
      </c>
      <c r="K2124" s="123" t="s">
        <v>2159</v>
      </c>
      <c r="L2124" s="123" t="s">
        <v>2524</v>
      </c>
      <c r="M2124" s="124">
        <v>887941</v>
      </c>
      <c r="N2124" s="123"/>
      <c r="O2124" s="123"/>
    </row>
    <row r="2125" spans="1:15" ht="16" x14ac:dyDescent="0.45">
      <c r="A2125" s="123" t="s">
        <v>161</v>
      </c>
      <c r="B2125" s="123" t="s">
        <v>7474</v>
      </c>
      <c r="C2125" s="123" t="s">
        <v>1359</v>
      </c>
      <c r="D2125" s="123" t="s">
        <v>1357</v>
      </c>
      <c r="E2125" s="123" t="s">
        <v>2524</v>
      </c>
      <c r="F2125" s="123" t="s">
        <v>366</v>
      </c>
      <c r="G2125" s="123" t="s">
        <v>2524</v>
      </c>
      <c r="H2125" s="123" t="s">
        <v>2524</v>
      </c>
      <c r="I2125" s="123" t="s">
        <v>2524</v>
      </c>
      <c r="J2125" s="123" t="s">
        <v>1783</v>
      </c>
      <c r="K2125" s="123" t="s">
        <v>161</v>
      </c>
      <c r="L2125" s="123" t="s">
        <v>2524</v>
      </c>
      <c r="M2125" s="124">
        <v>3098460</v>
      </c>
      <c r="N2125" s="123"/>
      <c r="O2125" s="123"/>
    </row>
    <row r="2126" spans="1:15" ht="16" x14ac:dyDescent="0.45">
      <c r="A2126" s="123" t="s">
        <v>61</v>
      </c>
      <c r="B2126" s="123" t="s">
        <v>61</v>
      </c>
      <c r="C2126" s="123" t="s">
        <v>1358</v>
      </c>
      <c r="D2126" s="123" t="s">
        <v>1357</v>
      </c>
      <c r="E2126" s="123" t="s">
        <v>2524</v>
      </c>
      <c r="F2126" s="123" t="s">
        <v>366</v>
      </c>
      <c r="G2126" s="123" t="s">
        <v>2524</v>
      </c>
      <c r="H2126" s="123" t="s">
        <v>2524</v>
      </c>
      <c r="I2126" s="123" t="s">
        <v>2524</v>
      </c>
      <c r="J2126" s="123" t="s">
        <v>1815</v>
      </c>
      <c r="K2126" s="123" t="s">
        <v>61</v>
      </c>
      <c r="L2126" s="123" t="s">
        <v>2524</v>
      </c>
      <c r="M2126" s="124">
        <v>2064439</v>
      </c>
      <c r="N2126" s="123"/>
      <c r="O2126" s="123"/>
    </row>
    <row r="2127" spans="1:15" ht="16" x14ac:dyDescent="0.45">
      <c r="A2127" s="123" t="s">
        <v>5229</v>
      </c>
      <c r="B2127" s="123" t="s">
        <v>7475</v>
      </c>
      <c r="C2127" s="123" t="s">
        <v>7476</v>
      </c>
      <c r="D2127" s="123" t="s">
        <v>1357</v>
      </c>
      <c r="E2127" s="123" t="s">
        <v>2524</v>
      </c>
      <c r="F2127" s="123" t="s">
        <v>366</v>
      </c>
      <c r="G2127" s="123" t="s">
        <v>2524</v>
      </c>
      <c r="H2127" s="123" t="s">
        <v>2524</v>
      </c>
      <c r="I2127" s="123" t="s">
        <v>2524</v>
      </c>
      <c r="J2127" s="123" t="s">
        <v>2524</v>
      </c>
      <c r="K2127" s="123" t="s">
        <v>5229</v>
      </c>
      <c r="L2127" s="123" t="s">
        <v>2524</v>
      </c>
      <c r="M2127" s="124">
        <v>101152</v>
      </c>
      <c r="N2127" s="123"/>
      <c r="O2127" s="123"/>
    </row>
    <row r="2128" spans="1:15" ht="16" x14ac:dyDescent="0.45">
      <c r="A2128" s="123" t="s">
        <v>2763</v>
      </c>
      <c r="B2128" s="123" t="s">
        <v>7809</v>
      </c>
      <c r="C2128" s="123" t="s">
        <v>2766</v>
      </c>
      <c r="D2128" s="123" t="s">
        <v>185</v>
      </c>
      <c r="E2128" s="123" t="s">
        <v>2524</v>
      </c>
      <c r="F2128" s="123" t="s">
        <v>2798</v>
      </c>
      <c r="G2128" s="123" t="s">
        <v>2524</v>
      </c>
      <c r="H2128" s="123" t="s">
        <v>8852</v>
      </c>
      <c r="I2128" s="123" t="s">
        <v>2524</v>
      </c>
      <c r="J2128" s="123" t="s">
        <v>2767</v>
      </c>
      <c r="K2128" s="123" t="s">
        <v>2763</v>
      </c>
      <c r="L2128" s="123" t="s">
        <v>2524</v>
      </c>
      <c r="M2128" s="124">
        <v>7099092</v>
      </c>
      <c r="N2128" s="123"/>
      <c r="O2128" s="123"/>
    </row>
    <row r="2129" spans="1:15" ht="16" x14ac:dyDescent="0.45">
      <c r="A2129" s="123" t="s">
        <v>3504</v>
      </c>
      <c r="B2129" s="123" t="s">
        <v>3504</v>
      </c>
      <c r="C2129" s="123" t="s">
        <v>3505</v>
      </c>
      <c r="D2129" s="123" t="s">
        <v>1357</v>
      </c>
      <c r="E2129" s="123" t="s">
        <v>2524</v>
      </c>
      <c r="F2129" s="123" t="s">
        <v>366</v>
      </c>
      <c r="G2129" s="123" t="s">
        <v>2524</v>
      </c>
      <c r="H2129" s="123" t="s">
        <v>2524</v>
      </c>
      <c r="I2129" s="123" t="s">
        <v>2524</v>
      </c>
      <c r="J2129" s="123" t="s">
        <v>3506</v>
      </c>
      <c r="K2129" s="123" t="s">
        <v>3504</v>
      </c>
      <c r="L2129" s="123" t="s">
        <v>2524</v>
      </c>
      <c r="M2129" s="124">
        <v>3183994</v>
      </c>
      <c r="N2129" s="123"/>
      <c r="O2129" s="123"/>
    </row>
    <row r="2130" spans="1:15" ht="16" x14ac:dyDescent="0.45">
      <c r="A2130" s="123" t="s">
        <v>3507</v>
      </c>
      <c r="B2130" s="123" t="s">
        <v>3507</v>
      </c>
      <c r="C2130" s="123" t="s">
        <v>3508</v>
      </c>
      <c r="D2130" s="123" t="s">
        <v>1357</v>
      </c>
      <c r="E2130" s="123" t="s">
        <v>2524</v>
      </c>
      <c r="F2130" s="123" t="s">
        <v>366</v>
      </c>
      <c r="G2130" s="123" t="s">
        <v>2524</v>
      </c>
      <c r="H2130" s="123" t="s">
        <v>2524</v>
      </c>
      <c r="I2130" s="123" t="s">
        <v>2524</v>
      </c>
      <c r="J2130" s="123" t="s">
        <v>3509</v>
      </c>
      <c r="K2130" s="123" t="s">
        <v>3507</v>
      </c>
      <c r="L2130" s="123" t="s">
        <v>2524</v>
      </c>
      <c r="M2130" s="124">
        <v>3184001</v>
      </c>
      <c r="N2130" s="123"/>
      <c r="O2130" s="123"/>
    </row>
    <row r="2131" spans="1:15" ht="16" x14ac:dyDescent="0.45">
      <c r="A2131" s="123" t="s">
        <v>3510</v>
      </c>
      <c r="B2131" s="123" t="s">
        <v>3510</v>
      </c>
      <c r="C2131" s="123" t="s">
        <v>7810</v>
      </c>
      <c r="D2131" s="123" t="s">
        <v>1357</v>
      </c>
      <c r="E2131" s="123" t="s">
        <v>2524</v>
      </c>
      <c r="F2131" s="123" t="s">
        <v>366</v>
      </c>
      <c r="G2131" s="123" t="s">
        <v>2524</v>
      </c>
      <c r="H2131" s="123" t="s">
        <v>2524</v>
      </c>
      <c r="I2131" s="123" t="s">
        <v>2524</v>
      </c>
      <c r="J2131" s="123" t="s">
        <v>3511</v>
      </c>
      <c r="K2131" s="123" t="s">
        <v>3510</v>
      </c>
      <c r="L2131" s="123" t="s">
        <v>2524</v>
      </c>
      <c r="M2131" s="124">
        <v>3184006</v>
      </c>
      <c r="N2131" s="123"/>
      <c r="O2131" s="123"/>
    </row>
    <row r="2132" spans="1:15" ht="16" x14ac:dyDescent="0.45">
      <c r="A2132" s="123" t="s">
        <v>3512</v>
      </c>
      <c r="B2132" s="123" t="s">
        <v>3512</v>
      </c>
      <c r="C2132" s="123" t="s">
        <v>3513</v>
      </c>
      <c r="D2132" s="123" t="s">
        <v>1357</v>
      </c>
      <c r="E2132" s="123" t="s">
        <v>2524</v>
      </c>
      <c r="F2132" s="123" t="s">
        <v>366</v>
      </c>
      <c r="G2132" s="123" t="s">
        <v>2524</v>
      </c>
      <c r="H2132" s="123" t="s">
        <v>2524</v>
      </c>
      <c r="I2132" s="123" t="s">
        <v>2524</v>
      </c>
      <c r="J2132" s="123" t="s">
        <v>3514</v>
      </c>
      <c r="K2132" s="123" t="s">
        <v>3512</v>
      </c>
      <c r="L2132" s="123" t="s">
        <v>2524</v>
      </c>
      <c r="M2132" s="124">
        <v>3184011</v>
      </c>
      <c r="N2132" s="123"/>
      <c r="O2132" s="123"/>
    </row>
    <row r="2133" spans="1:15" ht="16" x14ac:dyDescent="0.45">
      <c r="A2133" s="123" t="s">
        <v>3515</v>
      </c>
      <c r="B2133" s="123" t="s">
        <v>3515</v>
      </c>
      <c r="C2133" s="123" t="s">
        <v>3516</v>
      </c>
      <c r="D2133" s="123" t="s">
        <v>1357</v>
      </c>
      <c r="E2133" s="123" t="s">
        <v>2524</v>
      </c>
      <c r="F2133" s="123" t="s">
        <v>366</v>
      </c>
      <c r="G2133" s="123" t="s">
        <v>2524</v>
      </c>
      <c r="H2133" s="123" t="s">
        <v>2524</v>
      </c>
      <c r="I2133" s="123" t="s">
        <v>2524</v>
      </c>
      <c r="J2133" s="123" t="s">
        <v>3517</v>
      </c>
      <c r="K2133" s="123" t="s">
        <v>3515</v>
      </c>
      <c r="L2133" s="123" t="s">
        <v>2524</v>
      </c>
      <c r="M2133" s="124">
        <v>3184017</v>
      </c>
      <c r="N2133" s="123"/>
      <c r="O2133" s="123"/>
    </row>
    <row r="2134" spans="1:15" ht="16" x14ac:dyDescent="0.45">
      <c r="A2134" s="123" t="s">
        <v>3518</v>
      </c>
      <c r="B2134" s="123" t="s">
        <v>3518</v>
      </c>
      <c r="C2134" s="123" t="s">
        <v>3519</v>
      </c>
      <c r="D2134" s="123" t="s">
        <v>1357</v>
      </c>
      <c r="E2134" s="123" t="s">
        <v>2524</v>
      </c>
      <c r="F2134" s="123" t="s">
        <v>366</v>
      </c>
      <c r="G2134" s="123" t="s">
        <v>2524</v>
      </c>
      <c r="H2134" s="123" t="s">
        <v>2524</v>
      </c>
      <c r="I2134" s="123" t="s">
        <v>2524</v>
      </c>
      <c r="J2134" s="123" t="s">
        <v>3520</v>
      </c>
      <c r="K2134" s="123" t="s">
        <v>3518</v>
      </c>
      <c r="L2134" s="123" t="s">
        <v>2524</v>
      </c>
      <c r="M2134" s="124">
        <v>3184022</v>
      </c>
      <c r="N2134" s="123"/>
      <c r="O2134" s="123"/>
    </row>
    <row r="2135" spans="1:15" ht="16" x14ac:dyDescent="0.45">
      <c r="A2135" s="123" t="s">
        <v>3521</v>
      </c>
      <c r="B2135" s="123" t="s">
        <v>3521</v>
      </c>
      <c r="C2135" s="123" t="s">
        <v>3522</v>
      </c>
      <c r="D2135" s="123" t="s">
        <v>1357</v>
      </c>
      <c r="E2135" s="123" t="s">
        <v>2524</v>
      </c>
      <c r="F2135" s="123" t="s">
        <v>366</v>
      </c>
      <c r="G2135" s="123" t="s">
        <v>2524</v>
      </c>
      <c r="H2135" s="123" t="s">
        <v>2524</v>
      </c>
      <c r="I2135" s="123" t="s">
        <v>2524</v>
      </c>
      <c r="J2135" s="123" t="s">
        <v>3523</v>
      </c>
      <c r="K2135" s="123" t="s">
        <v>3521</v>
      </c>
      <c r="L2135" s="123" t="s">
        <v>2524</v>
      </c>
      <c r="M2135" s="124">
        <v>3184028</v>
      </c>
      <c r="N2135" s="123"/>
      <c r="O2135" s="123"/>
    </row>
    <row r="2136" spans="1:15" ht="16" x14ac:dyDescent="0.45">
      <c r="A2136" s="123" t="s">
        <v>3524</v>
      </c>
      <c r="B2136" s="123" t="s">
        <v>3524</v>
      </c>
      <c r="C2136" s="123" t="s">
        <v>3525</v>
      </c>
      <c r="D2136" s="123" t="s">
        <v>1357</v>
      </c>
      <c r="E2136" s="123" t="s">
        <v>2524</v>
      </c>
      <c r="F2136" s="123" t="s">
        <v>366</v>
      </c>
      <c r="G2136" s="123" t="s">
        <v>2524</v>
      </c>
      <c r="H2136" s="123" t="s">
        <v>2524</v>
      </c>
      <c r="I2136" s="123" t="s">
        <v>2524</v>
      </c>
      <c r="J2136" s="123" t="s">
        <v>3526</v>
      </c>
      <c r="K2136" s="123" t="s">
        <v>3524</v>
      </c>
      <c r="L2136" s="123" t="s">
        <v>2524</v>
      </c>
      <c r="M2136" s="124">
        <v>3184033</v>
      </c>
      <c r="N2136" s="123"/>
      <c r="O2136" s="123"/>
    </row>
    <row r="2137" spans="1:15" ht="16" x14ac:dyDescent="0.45">
      <c r="A2137" s="123" t="s">
        <v>3527</v>
      </c>
      <c r="B2137" s="123" t="s">
        <v>3527</v>
      </c>
      <c r="C2137" s="123" t="s">
        <v>7811</v>
      </c>
      <c r="D2137" s="123" t="s">
        <v>1357</v>
      </c>
      <c r="E2137" s="123" t="s">
        <v>2524</v>
      </c>
      <c r="F2137" s="123" t="s">
        <v>366</v>
      </c>
      <c r="G2137" s="123" t="s">
        <v>2524</v>
      </c>
      <c r="H2137" s="123" t="s">
        <v>2524</v>
      </c>
      <c r="I2137" s="123" t="s">
        <v>2524</v>
      </c>
      <c r="J2137" s="123" t="s">
        <v>3528</v>
      </c>
      <c r="K2137" s="123" t="s">
        <v>3527</v>
      </c>
      <c r="L2137" s="123" t="s">
        <v>2524</v>
      </c>
      <c r="M2137" s="124">
        <v>3184039</v>
      </c>
      <c r="N2137" s="123"/>
      <c r="O2137" s="123"/>
    </row>
    <row r="2138" spans="1:15" ht="16" x14ac:dyDescent="0.45">
      <c r="A2138" s="123" t="s">
        <v>3529</v>
      </c>
      <c r="B2138" s="123" t="s">
        <v>3529</v>
      </c>
      <c r="C2138" s="123" t="s">
        <v>3530</v>
      </c>
      <c r="D2138" s="123" t="s">
        <v>1357</v>
      </c>
      <c r="E2138" s="123" t="s">
        <v>2524</v>
      </c>
      <c r="F2138" s="123" t="s">
        <v>366</v>
      </c>
      <c r="G2138" s="123" t="s">
        <v>2524</v>
      </c>
      <c r="H2138" s="123" t="s">
        <v>2524</v>
      </c>
      <c r="I2138" s="123" t="s">
        <v>2524</v>
      </c>
      <c r="J2138" s="123" t="s">
        <v>3531</v>
      </c>
      <c r="K2138" s="123" t="s">
        <v>3529</v>
      </c>
      <c r="L2138" s="123" t="s">
        <v>2524</v>
      </c>
      <c r="M2138" s="124">
        <v>3184044</v>
      </c>
      <c r="N2138" s="123"/>
      <c r="O2138" s="123"/>
    </row>
    <row r="2139" spans="1:15" ht="16" x14ac:dyDescent="0.45">
      <c r="A2139" s="123" t="s">
        <v>3532</v>
      </c>
      <c r="B2139" s="123" t="s">
        <v>3532</v>
      </c>
      <c r="C2139" s="123" t="s">
        <v>3533</v>
      </c>
      <c r="D2139" s="123" t="s">
        <v>1357</v>
      </c>
      <c r="E2139" s="123" t="s">
        <v>2524</v>
      </c>
      <c r="F2139" s="123" t="s">
        <v>366</v>
      </c>
      <c r="G2139" s="123" t="s">
        <v>2524</v>
      </c>
      <c r="H2139" s="123" t="s">
        <v>2524</v>
      </c>
      <c r="I2139" s="123" t="s">
        <v>2524</v>
      </c>
      <c r="J2139" s="123" t="s">
        <v>3534</v>
      </c>
      <c r="K2139" s="123" t="s">
        <v>3532</v>
      </c>
      <c r="L2139" s="123" t="s">
        <v>2524</v>
      </c>
      <c r="M2139" s="124">
        <v>3184049</v>
      </c>
      <c r="N2139" s="123"/>
      <c r="O2139" s="123"/>
    </row>
    <row r="2140" spans="1:15" ht="16" x14ac:dyDescent="0.45">
      <c r="A2140" s="123" t="s">
        <v>3535</v>
      </c>
      <c r="B2140" s="123" t="s">
        <v>3535</v>
      </c>
      <c r="C2140" s="123" t="s">
        <v>7812</v>
      </c>
      <c r="D2140" s="123" t="s">
        <v>1357</v>
      </c>
      <c r="E2140" s="123" t="s">
        <v>2524</v>
      </c>
      <c r="F2140" s="123" t="s">
        <v>366</v>
      </c>
      <c r="G2140" s="123" t="s">
        <v>2524</v>
      </c>
      <c r="H2140" s="123" t="s">
        <v>2524</v>
      </c>
      <c r="I2140" s="123" t="s">
        <v>2524</v>
      </c>
      <c r="J2140" s="123" t="s">
        <v>3536</v>
      </c>
      <c r="K2140" s="123" t="s">
        <v>3535</v>
      </c>
      <c r="L2140" s="123" t="s">
        <v>2524</v>
      </c>
      <c r="M2140" s="124">
        <v>3184059</v>
      </c>
      <c r="N2140" s="123"/>
      <c r="O2140" s="123"/>
    </row>
    <row r="2141" spans="1:15" ht="16" x14ac:dyDescent="0.45">
      <c r="A2141" s="123" t="s">
        <v>3537</v>
      </c>
      <c r="B2141" s="123" t="s">
        <v>3537</v>
      </c>
      <c r="C2141" s="123" t="s">
        <v>3538</v>
      </c>
      <c r="D2141" s="123" t="s">
        <v>1357</v>
      </c>
      <c r="E2141" s="123" t="s">
        <v>2524</v>
      </c>
      <c r="F2141" s="123" t="s">
        <v>366</v>
      </c>
      <c r="G2141" s="123" t="s">
        <v>2524</v>
      </c>
      <c r="H2141" s="123" t="s">
        <v>2524</v>
      </c>
      <c r="I2141" s="123" t="s">
        <v>2524</v>
      </c>
      <c r="J2141" s="123" t="s">
        <v>3539</v>
      </c>
      <c r="K2141" s="123" t="s">
        <v>3537</v>
      </c>
      <c r="L2141" s="123" t="s">
        <v>2524</v>
      </c>
      <c r="M2141" s="124">
        <v>3184064</v>
      </c>
      <c r="N2141" s="123"/>
      <c r="O2141" s="123"/>
    </row>
    <row r="2142" spans="1:15" ht="16" x14ac:dyDescent="0.45">
      <c r="A2142" s="123" t="s">
        <v>3540</v>
      </c>
      <c r="B2142" s="123" t="s">
        <v>3540</v>
      </c>
      <c r="C2142" s="123" t="s">
        <v>3541</v>
      </c>
      <c r="D2142" s="123" t="s">
        <v>1357</v>
      </c>
      <c r="E2142" s="123" t="s">
        <v>2524</v>
      </c>
      <c r="F2142" s="123" t="s">
        <v>366</v>
      </c>
      <c r="G2142" s="123" t="s">
        <v>2524</v>
      </c>
      <c r="H2142" s="123" t="s">
        <v>2524</v>
      </c>
      <c r="I2142" s="123" t="s">
        <v>2524</v>
      </c>
      <c r="J2142" s="123" t="s">
        <v>3542</v>
      </c>
      <c r="K2142" s="123" t="s">
        <v>3540</v>
      </c>
      <c r="L2142" s="123" t="s">
        <v>2524</v>
      </c>
      <c r="M2142" s="124">
        <v>3184069</v>
      </c>
      <c r="N2142" s="123"/>
      <c r="O2142" s="123"/>
    </row>
    <row r="2143" spans="1:15" ht="16" x14ac:dyDescent="0.45">
      <c r="A2143" s="123" t="s">
        <v>3543</v>
      </c>
      <c r="B2143" s="123" t="s">
        <v>3543</v>
      </c>
      <c r="C2143" s="123" t="s">
        <v>7813</v>
      </c>
      <c r="D2143" s="123" t="s">
        <v>1357</v>
      </c>
      <c r="E2143" s="123" t="s">
        <v>2524</v>
      </c>
      <c r="F2143" s="123" t="s">
        <v>366</v>
      </c>
      <c r="G2143" s="123" t="s">
        <v>2524</v>
      </c>
      <c r="H2143" s="123" t="s">
        <v>2524</v>
      </c>
      <c r="I2143" s="123" t="s">
        <v>2524</v>
      </c>
      <c r="J2143" s="123" t="s">
        <v>3544</v>
      </c>
      <c r="K2143" s="123" t="s">
        <v>3543</v>
      </c>
      <c r="L2143" s="123" t="s">
        <v>2524</v>
      </c>
      <c r="M2143" s="124">
        <v>3184074</v>
      </c>
      <c r="N2143" s="123"/>
      <c r="O2143" s="123"/>
    </row>
    <row r="2144" spans="1:15" ht="16" x14ac:dyDescent="0.45">
      <c r="A2144" s="123" t="s">
        <v>3545</v>
      </c>
      <c r="B2144" s="123" t="s">
        <v>3545</v>
      </c>
      <c r="C2144" s="123" t="s">
        <v>7814</v>
      </c>
      <c r="D2144" s="123" t="s">
        <v>1357</v>
      </c>
      <c r="E2144" s="123" t="s">
        <v>2524</v>
      </c>
      <c r="F2144" s="123" t="s">
        <v>366</v>
      </c>
      <c r="G2144" s="123" t="s">
        <v>2524</v>
      </c>
      <c r="H2144" s="123" t="s">
        <v>2524</v>
      </c>
      <c r="I2144" s="123" t="s">
        <v>2524</v>
      </c>
      <c r="J2144" s="123" t="s">
        <v>3546</v>
      </c>
      <c r="K2144" s="123" t="s">
        <v>3545</v>
      </c>
      <c r="L2144" s="123" t="s">
        <v>2524</v>
      </c>
      <c r="M2144" s="124">
        <v>3184082</v>
      </c>
      <c r="N2144" s="123"/>
      <c r="O2144" s="123"/>
    </row>
    <row r="2145" spans="1:15" ht="16" x14ac:dyDescent="0.45">
      <c r="A2145" s="123" t="s">
        <v>3547</v>
      </c>
      <c r="B2145" s="123" t="s">
        <v>3547</v>
      </c>
      <c r="C2145" s="123" t="s">
        <v>7815</v>
      </c>
      <c r="D2145" s="123" t="s">
        <v>1357</v>
      </c>
      <c r="E2145" s="123" t="s">
        <v>2524</v>
      </c>
      <c r="F2145" s="123" t="s">
        <v>366</v>
      </c>
      <c r="G2145" s="123" t="s">
        <v>2524</v>
      </c>
      <c r="H2145" s="123" t="s">
        <v>2524</v>
      </c>
      <c r="I2145" s="123" t="s">
        <v>2524</v>
      </c>
      <c r="J2145" s="123" t="s">
        <v>3548</v>
      </c>
      <c r="K2145" s="123" t="s">
        <v>3547</v>
      </c>
      <c r="L2145" s="123" t="s">
        <v>2524</v>
      </c>
      <c r="M2145" s="124">
        <v>3184087</v>
      </c>
      <c r="N2145" s="123"/>
      <c r="O2145" s="123"/>
    </row>
    <row r="2146" spans="1:15" ht="16" x14ac:dyDescent="0.45">
      <c r="A2146" s="123" t="s">
        <v>3549</v>
      </c>
      <c r="B2146" s="123" t="s">
        <v>3549</v>
      </c>
      <c r="C2146" s="123" t="s">
        <v>7816</v>
      </c>
      <c r="D2146" s="123" t="s">
        <v>1357</v>
      </c>
      <c r="E2146" s="123" t="s">
        <v>2524</v>
      </c>
      <c r="F2146" s="123" t="s">
        <v>366</v>
      </c>
      <c r="G2146" s="123" t="s">
        <v>2524</v>
      </c>
      <c r="H2146" s="123" t="s">
        <v>2524</v>
      </c>
      <c r="I2146" s="123" t="s">
        <v>2524</v>
      </c>
      <c r="J2146" s="123" t="s">
        <v>3550</v>
      </c>
      <c r="K2146" s="123" t="s">
        <v>3549</v>
      </c>
      <c r="L2146" s="123" t="s">
        <v>2524</v>
      </c>
      <c r="M2146" s="124">
        <v>3184092</v>
      </c>
      <c r="N2146" s="123"/>
      <c r="O2146" s="123"/>
    </row>
    <row r="2147" spans="1:15" ht="16" x14ac:dyDescent="0.45">
      <c r="A2147" s="123" t="s">
        <v>3551</v>
      </c>
      <c r="B2147" s="123" t="s">
        <v>3551</v>
      </c>
      <c r="C2147" s="123" t="s">
        <v>7817</v>
      </c>
      <c r="D2147" s="123" t="s">
        <v>1357</v>
      </c>
      <c r="E2147" s="123" t="s">
        <v>2524</v>
      </c>
      <c r="F2147" s="123" t="s">
        <v>366</v>
      </c>
      <c r="G2147" s="123" t="s">
        <v>2524</v>
      </c>
      <c r="H2147" s="123" t="s">
        <v>2524</v>
      </c>
      <c r="I2147" s="123" t="s">
        <v>2524</v>
      </c>
      <c r="J2147" s="123" t="s">
        <v>3552</v>
      </c>
      <c r="K2147" s="123" t="s">
        <v>3551</v>
      </c>
      <c r="L2147" s="123" t="s">
        <v>2524</v>
      </c>
      <c r="M2147" s="124">
        <v>3184097</v>
      </c>
      <c r="N2147" s="123"/>
      <c r="O2147" s="123"/>
    </row>
    <row r="2148" spans="1:15" ht="16" x14ac:dyDescent="0.45">
      <c r="A2148" s="123" t="s">
        <v>3553</v>
      </c>
      <c r="B2148" s="123" t="s">
        <v>3553</v>
      </c>
      <c r="C2148" s="123" t="s">
        <v>7818</v>
      </c>
      <c r="D2148" s="123" t="s">
        <v>1357</v>
      </c>
      <c r="E2148" s="123" t="s">
        <v>2524</v>
      </c>
      <c r="F2148" s="123" t="s">
        <v>366</v>
      </c>
      <c r="G2148" s="123" t="s">
        <v>2524</v>
      </c>
      <c r="H2148" s="123" t="s">
        <v>2524</v>
      </c>
      <c r="I2148" s="123" t="s">
        <v>2524</v>
      </c>
      <c r="J2148" s="123" t="s">
        <v>3554</v>
      </c>
      <c r="K2148" s="123" t="s">
        <v>3553</v>
      </c>
      <c r="L2148" s="123" t="s">
        <v>2524</v>
      </c>
      <c r="M2148" s="124">
        <v>3184102</v>
      </c>
      <c r="N2148" s="123"/>
      <c r="O2148" s="123"/>
    </row>
    <row r="2149" spans="1:15" ht="16" x14ac:dyDescent="0.45">
      <c r="A2149" s="123" t="s">
        <v>3555</v>
      </c>
      <c r="B2149" s="123" t="s">
        <v>3555</v>
      </c>
      <c r="C2149" s="123" t="s">
        <v>7819</v>
      </c>
      <c r="D2149" s="123" t="s">
        <v>1357</v>
      </c>
      <c r="E2149" s="123" t="s">
        <v>2524</v>
      </c>
      <c r="F2149" s="123" t="s">
        <v>366</v>
      </c>
      <c r="G2149" s="123" t="s">
        <v>2524</v>
      </c>
      <c r="H2149" s="123" t="s">
        <v>2524</v>
      </c>
      <c r="I2149" s="123" t="s">
        <v>2524</v>
      </c>
      <c r="J2149" s="123" t="s">
        <v>3556</v>
      </c>
      <c r="K2149" s="123" t="s">
        <v>3555</v>
      </c>
      <c r="L2149" s="123" t="s">
        <v>2524</v>
      </c>
      <c r="M2149" s="124">
        <v>3184107</v>
      </c>
      <c r="N2149" s="123"/>
      <c r="O2149" s="123"/>
    </row>
    <row r="2150" spans="1:15" ht="16" x14ac:dyDescent="0.45">
      <c r="A2150" s="123" t="s">
        <v>3557</v>
      </c>
      <c r="B2150" s="123" t="s">
        <v>3557</v>
      </c>
      <c r="C2150" s="123" t="s">
        <v>7820</v>
      </c>
      <c r="D2150" s="123" t="s">
        <v>1357</v>
      </c>
      <c r="E2150" s="123" t="s">
        <v>2524</v>
      </c>
      <c r="F2150" s="123" t="s">
        <v>366</v>
      </c>
      <c r="G2150" s="123" t="s">
        <v>2524</v>
      </c>
      <c r="H2150" s="123" t="s">
        <v>2524</v>
      </c>
      <c r="I2150" s="123" t="s">
        <v>2524</v>
      </c>
      <c r="J2150" s="123" t="s">
        <v>3558</v>
      </c>
      <c r="K2150" s="123" t="s">
        <v>3557</v>
      </c>
      <c r="L2150" s="123" t="s">
        <v>2524</v>
      </c>
      <c r="M2150" s="124">
        <v>3184112</v>
      </c>
      <c r="N2150" s="123"/>
      <c r="O2150" s="123"/>
    </row>
    <row r="2151" spans="1:15" ht="16" x14ac:dyDescent="0.45">
      <c r="A2151" s="123" t="s">
        <v>3559</v>
      </c>
      <c r="B2151" s="123" t="s">
        <v>3559</v>
      </c>
      <c r="C2151" s="123" t="s">
        <v>7821</v>
      </c>
      <c r="D2151" s="123" t="s">
        <v>1357</v>
      </c>
      <c r="E2151" s="123" t="s">
        <v>2524</v>
      </c>
      <c r="F2151" s="123" t="s">
        <v>366</v>
      </c>
      <c r="G2151" s="123" t="s">
        <v>2524</v>
      </c>
      <c r="H2151" s="123" t="s">
        <v>2524</v>
      </c>
      <c r="I2151" s="123" t="s">
        <v>2524</v>
      </c>
      <c r="J2151" s="123" t="s">
        <v>3560</v>
      </c>
      <c r="K2151" s="123" t="s">
        <v>3559</v>
      </c>
      <c r="L2151" s="123" t="s">
        <v>2524</v>
      </c>
      <c r="M2151" s="124">
        <v>3184118</v>
      </c>
      <c r="N2151" s="123"/>
      <c r="O2151" s="123"/>
    </row>
    <row r="2152" spans="1:15" ht="16" x14ac:dyDescent="0.45">
      <c r="A2152" s="123" t="s">
        <v>3561</v>
      </c>
      <c r="B2152" s="123" t="s">
        <v>3561</v>
      </c>
      <c r="C2152" s="123" t="s">
        <v>7822</v>
      </c>
      <c r="D2152" s="123" t="s">
        <v>1357</v>
      </c>
      <c r="E2152" s="123" t="s">
        <v>2524</v>
      </c>
      <c r="F2152" s="123" t="s">
        <v>366</v>
      </c>
      <c r="G2152" s="123" t="s">
        <v>2524</v>
      </c>
      <c r="H2152" s="123" t="s">
        <v>2524</v>
      </c>
      <c r="I2152" s="123" t="s">
        <v>2524</v>
      </c>
      <c r="J2152" s="123" t="s">
        <v>3562</v>
      </c>
      <c r="K2152" s="123" t="s">
        <v>3561</v>
      </c>
      <c r="L2152" s="123" t="s">
        <v>2524</v>
      </c>
      <c r="M2152" s="124">
        <v>3184123</v>
      </c>
      <c r="N2152" s="123"/>
      <c r="O2152" s="123"/>
    </row>
    <row r="2153" spans="1:15" ht="16" x14ac:dyDescent="0.45">
      <c r="A2153" s="123" t="s">
        <v>3563</v>
      </c>
      <c r="B2153" s="123" t="s">
        <v>3563</v>
      </c>
      <c r="C2153" s="123" t="s">
        <v>3564</v>
      </c>
      <c r="D2153" s="123" t="s">
        <v>1357</v>
      </c>
      <c r="E2153" s="123" t="s">
        <v>2524</v>
      </c>
      <c r="F2153" s="123" t="s">
        <v>366</v>
      </c>
      <c r="G2153" s="123" t="s">
        <v>2524</v>
      </c>
      <c r="H2153" s="123" t="s">
        <v>2524</v>
      </c>
      <c r="I2153" s="123" t="s">
        <v>2524</v>
      </c>
      <c r="J2153" s="123" t="s">
        <v>3565</v>
      </c>
      <c r="K2153" s="123" t="s">
        <v>3563</v>
      </c>
      <c r="L2153" s="123" t="s">
        <v>2524</v>
      </c>
      <c r="M2153" s="124">
        <v>3184129</v>
      </c>
      <c r="N2153" s="123"/>
      <c r="O2153" s="123"/>
    </row>
    <row r="2154" spans="1:15" ht="16" x14ac:dyDescent="0.45">
      <c r="A2154" s="123" t="s">
        <v>3566</v>
      </c>
      <c r="B2154" s="123" t="s">
        <v>3566</v>
      </c>
      <c r="C2154" s="123" t="s">
        <v>7823</v>
      </c>
      <c r="D2154" s="123" t="s">
        <v>1357</v>
      </c>
      <c r="E2154" s="123" t="s">
        <v>2524</v>
      </c>
      <c r="F2154" s="123" t="s">
        <v>366</v>
      </c>
      <c r="G2154" s="123" t="s">
        <v>2524</v>
      </c>
      <c r="H2154" s="123" t="s">
        <v>2524</v>
      </c>
      <c r="I2154" s="123" t="s">
        <v>2524</v>
      </c>
      <c r="J2154" s="123" t="s">
        <v>3567</v>
      </c>
      <c r="K2154" s="123" t="s">
        <v>3566</v>
      </c>
      <c r="L2154" s="123" t="s">
        <v>2524</v>
      </c>
      <c r="M2154" s="124">
        <v>3184134</v>
      </c>
      <c r="N2154" s="123"/>
      <c r="O2154" s="123"/>
    </row>
    <row r="2155" spans="1:15" ht="16" x14ac:dyDescent="0.45">
      <c r="A2155" s="123" t="s">
        <v>3568</v>
      </c>
      <c r="B2155" s="123" t="s">
        <v>3568</v>
      </c>
      <c r="C2155" s="123" t="s">
        <v>3569</v>
      </c>
      <c r="D2155" s="123" t="s">
        <v>1357</v>
      </c>
      <c r="E2155" s="123" t="s">
        <v>2524</v>
      </c>
      <c r="F2155" s="123" t="s">
        <v>366</v>
      </c>
      <c r="G2155" s="123" t="s">
        <v>2524</v>
      </c>
      <c r="H2155" s="123" t="s">
        <v>2524</v>
      </c>
      <c r="I2155" s="123" t="s">
        <v>2524</v>
      </c>
      <c r="J2155" s="123" t="s">
        <v>3570</v>
      </c>
      <c r="K2155" s="123" t="s">
        <v>3568</v>
      </c>
      <c r="L2155" s="123" t="s">
        <v>2524</v>
      </c>
      <c r="M2155" s="124">
        <v>3184139</v>
      </c>
      <c r="N2155" s="123"/>
      <c r="O2155" s="123"/>
    </row>
    <row r="2156" spans="1:15" ht="16" x14ac:dyDescent="0.45">
      <c r="A2156" s="123" t="s">
        <v>3571</v>
      </c>
      <c r="B2156" s="123" t="s">
        <v>3571</v>
      </c>
      <c r="C2156" s="123" t="s">
        <v>3572</v>
      </c>
      <c r="D2156" s="123" t="s">
        <v>1357</v>
      </c>
      <c r="E2156" s="123" t="s">
        <v>2524</v>
      </c>
      <c r="F2156" s="123" t="s">
        <v>366</v>
      </c>
      <c r="G2156" s="123" t="s">
        <v>2524</v>
      </c>
      <c r="H2156" s="123" t="s">
        <v>2524</v>
      </c>
      <c r="I2156" s="123" t="s">
        <v>2524</v>
      </c>
      <c r="J2156" s="123" t="s">
        <v>3573</v>
      </c>
      <c r="K2156" s="123" t="s">
        <v>3571</v>
      </c>
      <c r="L2156" s="123" t="s">
        <v>2524</v>
      </c>
      <c r="M2156" s="124">
        <v>3184144</v>
      </c>
      <c r="N2156" s="123"/>
      <c r="O2156" s="123"/>
    </row>
    <row r="2157" spans="1:15" ht="16" x14ac:dyDescent="0.45">
      <c r="A2157" s="123" t="s">
        <v>3574</v>
      </c>
      <c r="B2157" s="123" t="s">
        <v>3574</v>
      </c>
      <c r="C2157" s="123" t="s">
        <v>3575</v>
      </c>
      <c r="D2157" s="123" t="s">
        <v>1357</v>
      </c>
      <c r="E2157" s="123" t="s">
        <v>2524</v>
      </c>
      <c r="F2157" s="123" t="s">
        <v>366</v>
      </c>
      <c r="G2157" s="123" t="s">
        <v>2524</v>
      </c>
      <c r="H2157" s="123" t="s">
        <v>2524</v>
      </c>
      <c r="I2157" s="123" t="s">
        <v>2524</v>
      </c>
      <c r="J2157" s="123" t="s">
        <v>3576</v>
      </c>
      <c r="K2157" s="123" t="s">
        <v>3574</v>
      </c>
      <c r="L2157" s="123" t="s">
        <v>2524</v>
      </c>
      <c r="M2157" s="124">
        <v>3184150</v>
      </c>
      <c r="N2157" s="123"/>
      <c r="O2157" s="123"/>
    </row>
    <row r="2158" spans="1:15" ht="16" x14ac:dyDescent="0.45">
      <c r="A2158" s="123" t="s">
        <v>3577</v>
      </c>
      <c r="B2158" s="123" t="s">
        <v>3577</v>
      </c>
      <c r="C2158" s="123" t="s">
        <v>7824</v>
      </c>
      <c r="D2158" s="123" t="s">
        <v>1357</v>
      </c>
      <c r="E2158" s="123" t="s">
        <v>2524</v>
      </c>
      <c r="F2158" s="123" t="s">
        <v>366</v>
      </c>
      <c r="G2158" s="123" t="s">
        <v>2524</v>
      </c>
      <c r="H2158" s="123" t="s">
        <v>2524</v>
      </c>
      <c r="I2158" s="123" t="s">
        <v>2524</v>
      </c>
      <c r="J2158" s="123" t="s">
        <v>3578</v>
      </c>
      <c r="K2158" s="123" t="s">
        <v>3577</v>
      </c>
      <c r="L2158" s="123" t="s">
        <v>2524</v>
      </c>
      <c r="M2158" s="124">
        <v>3184155</v>
      </c>
      <c r="N2158" s="123"/>
      <c r="O2158" s="123"/>
    </row>
    <row r="2159" spans="1:15" ht="16" x14ac:dyDescent="0.45">
      <c r="A2159" s="123" t="s">
        <v>3579</v>
      </c>
      <c r="B2159" s="123" t="s">
        <v>3579</v>
      </c>
      <c r="C2159" s="123" t="s">
        <v>3580</v>
      </c>
      <c r="D2159" s="123" t="s">
        <v>1357</v>
      </c>
      <c r="E2159" s="123" t="s">
        <v>2524</v>
      </c>
      <c r="F2159" s="123" t="s">
        <v>366</v>
      </c>
      <c r="G2159" s="123" t="s">
        <v>2524</v>
      </c>
      <c r="H2159" s="123" t="s">
        <v>2524</v>
      </c>
      <c r="I2159" s="123" t="s">
        <v>2524</v>
      </c>
      <c r="J2159" s="123" t="s">
        <v>3581</v>
      </c>
      <c r="K2159" s="123" t="s">
        <v>3579</v>
      </c>
      <c r="L2159" s="123" t="s">
        <v>2524</v>
      </c>
      <c r="M2159" s="124">
        <v>3184161</v>
      </c>
      <c r="N2159" s="123"/>
      <c r="O2159" s="123"/>
    </row>
    <row r="2160" spans="1:15" ht="16" x14ac:dyDescent="0.45">
      <c r="A2160" s="123" t="s">
        <v>3582</v>
      </c>
      <c r="B2160" s="123" t="s">
        <v>3582</v>
      </c>
      <c r="C2160" s="123" t="s">
        <v>3585</v>
      </c>
      <c r="D2160" s="123" t="s">
        <v>1357</v>
      </c>
      <c r="E2160" s="123" t="s">
        <v>2524</v>
      </c>
      <c r="F2160" s="123" t="s">
        <v>366</v>
      </c>
      <c r="G2160" s="123" t="s">
        <v>2524</v>
      </c>
      <c r="H2160" s="123" t="s">
        <v>2524</v>
      </c>
      <c r="I2160" s="123" t="s">
        <v>2524</v>
      </c>
      <c r="J2160" s="123" t="s">
        <v>3583</v>
      </c>
      <c r="K2160" s="123" t="s">
        <v>3582</v>
      </c>
      <c r="L2160" s="123" t="s">
        <v>2524</v>
      </c>
      <c r="M2160" s="124">
        <v>3184166</v>
      </c>
      <c r="N2160" s="123"/>
      <c r="O2160" s="123"/>
    </row>
    <row r="2161" spans="1:15" ht="16" x14ac:dyDescent="0.45">
      <c r="A2161" s="123" t="s">
        <v>3584</v>
      </c>
      <c r="B2161" s="123" t="s">
        <v>3584</v>
      </c>
      <c r="C2161" s="123" t="s">
        <v>3585</v>
      </c>
      <c r="D2161" s="123" t="s">
        <v>1357</v>
      </c>
      <c r="E2161" s="123" t="s">
        <v>2524</v>
      </c>
      <c r="F2161" s="123" t="s">
        <v>366</v>
      </c>
      <c r="G2161" s="123" t="s">
        <v>2524</v>
      </c>
      <c r="H2161" s="123" t="s">
        <v>2524</v>
      </c>
      <c r="I2161" s="123" t="s">
        <v>2524</v>
      </c>
      <c r="J2161" s="123" t="s">
        <v>3586</v>
      </c>
      <c r="K2161" s="123" t="s">
        <v>3584</v>
      </c>
      <c r="L2161" s="123" t="s">
        <v>2524</v>
      </c>
      <c r="M2161" s="124">
        <v>3184171</v>
      </c>
      <c r="N2161" s="123"/>
      <c r="O2161" s="123"/>
    </row>
    <row r="2162" spans="1:15" ht="16" x14ac:dyDescent="0.45">
      <c r="A2162" s="123" t="s">
        <v>3587</v>
      </c>
      <c r="B2162" s="123" t="s">
        <v>3587</v>
      </c>
      <c r="C2162" s="123" t="s">
        <v>7825</v>
      </c>
      <c r="D2162" s="123" t="s">
        <v>1357</v>
      </c>
      <c r="E2162" s="123" t="s">
        <v>2524</v>
      </c>
      <c r="F2162" s="123" t="s">
        <v>366</v>
      </c>
      <c r="G2162" s="123" t="s">
        <v>2524</v>
      </c>
      <c r="H2162" s="123" t="s">
        <v>2524</v>
      </c>
      <c r="I2162" s="123" t="s">
        <v>2524</v>
      </c>
      <c r="J2162" s="123" t="s">
        <v>3588</v>
      </c>
      <c r="K2162" s="123" t="s">
        <v>3587</v>
      </c>
      <c r="L2162" s="123" t="s">
        <v>2524</v>
      </c>
      <c r="M2162" s="124">
        <v>3184177</v>
      </c>
      <c r="N2162" s="123"/>
      <c r="O2162" s="123"/>
    </row>
    <row r="2163" spans="1:15" ht="16" x14ac:dyDescent="0.45">
      <c r="A2163" s="123" t="s">
        <v>3589</v>
      </c>
      <c r="B2163" s="123" t="s">
        <v>3589</v>
      </c>
      <c r="C2163" s="123" t="s">
        <v>3590</v>
      </c>
      <c r="D2163" s="123" t="s">
        <v>1357</v>
      </c>
      <c r="E2163" s="123" t="s">
        <v>2524</v>
      </c>
      <c r="F2163" s="123" t="s">
        <v>366</v>
      </c>
      <c r="G2163" s="123" t="s">
        <v>2524</v>
      </c>
      <c r="H2163" s="123" t="s">
        <v>2524</v>
      </c>
      <c r="I2163" s="123" t="s">
        <v>2524</v>
      </c>
      <c r="J2163" s="123" t="s">
        <v>3591</v>
      </c>
      <c r="K2163" s="123" t="s">
        <v>3589</v>
      </c>
      <c r="L2163" s="123" t="s">
        <v>2524</v>
      </c>
      <c r="M2163" s="124">
        <v>3184182</v>
      </c>
      <c r="N2163" s="123"/>
      <c r="O2163" s="123"/>
    </row>
    <row r="2164" spans="1:15" ht="16" x14ac:dyDescent="0.45">
      <c r="A2164" s="123" t="s">
        <v>3592</v>
      </c>
      <c r="B2164" s="123" t="s">
        <v>3592</v>
      </c>
      <c r="C2164" s="123" t="s">
        <v>7826</v>
      </c>
      <c r="D2164" s="123" t="s">
        <v>1357</v>
      </c>
      <c r="E2164" s="123" t="s">
        <v>2524</v>
      </c>
      <c r="F2164" s="123" t="s">
        <v>366</v>
      </c>
      <c r="G2164" s="123" t="s">
        <v>2524</v>
      </c>
      <c r="H2164" s="123" t="s">
        <v>2524</v>
      </c>
      <c r="I2164" s="123" t="s">
        <v>2524</v>
      </c>
      <c r="J2164" s="123" t="s">
        <v>3593</v>
      </c>
      <c r="K2164" s="123" t="s">
        <v>3592</v>
      </c>
      <c r="L2164" s="123" t="s">
        <v>2524</v>
      </c>
      <c r="M2164" s="124">
        <v>3184187</v>
      </c>
      <c r="N2164" s="123"/>
      <c r="O2164" s="123"/>
    </row>
    <row r="2165" spans="1:15" ht="16" x14ac:dyDescent="0.45">
      <c r="A2165" s="123" t="s">
        <v>3594</v>
      </c>
      <c r="B2165" s="123" t="s">
        <v>3594</v>
      </c>
      <c r="C2165" s="123" t="s">
        <v>7827</v>
      </c>
      <c r="D2165" s="123" t="s">
        <v>1357</v>
      </c>
      <c r="E2165" s="123" t="s">
        <v>2524</v>
      </c>
      <c r="F2165" s="123" t="s">
        <v>366</v>
      </c>
      <c r="G2165" s="123" t="s">
        <v>2524</v>
      </c>
      <c r="H2165" s="123" t="s">
        <v>2524</v>
      </c>
      <c r="I2165" s="123" t="s">
        <v>2524</v>
      </c>
      <c r="J2165" s="123" t="s">
        <v>3595</v>
      </c>
      <c r="K2165" s="123" t="s">
        <v>3594</v>
      </c>
      <c r="L2165" s="123" t="s">
        <v>2524</v>
      </c>
      <c r="M2165" s="124">
        <v>3184192</v>
      </c>
      <c r="N2165" s="123"/>
      <c r="O2165" s="123"/>
    </row>
    <row r="2166" spans="1:15" ht="16" x14ac:dyDescent="0.45">
      <c r="A2166" s="123" t="s">
        <v>3596</v>
      </c>
      <c r="B2166" s="123" t="s">
        <v>7828</v>
      </c>
      <c r="C2166" s="123" t="s">
        <v>7829</v>
      </c>
      <c r="D2166" s="123" t="s">
        <v>1357</v>
      </c>
      <c r="E2166" s="123" t="s">
        <v>2524</v>
      </c>
      <c r="F2166" s="123" t="s">
        <v>366</v>
      </c>
      <c r="G2166" s="123" t="s">
        <v>2524</v>
      </c>
      <c r="H2166" s="123" t="s">
        <v>2524</v>
      </c>
      <c r="I2166" s="123" t="s">
        <v>2524</v>
      </c>
      <c r="J2166" s="123" t="s">
        <v>3597</v>
      </c>
      <c r="K2166" s="123" t="s">
        <v>3596</v>
      </c>
      <c r="L2166" s="123" t="s">
        <v>2524</v>
      </c>
      <c r="M2166" s="124">
        <v>3184329</v>
      </c>
      <c r="N2166" s="123"/>
      <c r="O2166" s="123"/>
    </row>
    <row r="2167" spans="1:15" ht="16" x14ac:dyDescent="0.45">
      <c r="A2167" s="123" t="s">
        <v>3598</v>
      </c>
      <c r="B2167" s="123" t="s">
        <v>3598</v>
      </c>
      <c r="C2167" s="123" t="s">
        <v>3599</v>
      </c>
      <c r="D2167" s="123" t="s">
        <v>1357</v>
      </c>
      <c r="E2167" s="123" t="s">
        <v>2524</v>
      </c>
      <c r="F2167" s="123" t="s">
        <v>366</v>
      </c>
      <c r="G2167" s="123" t="s">
        <v>2524</v>
      </c>
      <c r="H2167" s="123" t="s">
        <v>2524</v>
      </c>
      <c r="I2167" s="123" t="s">
        <v>2524</v>
      </c>
      <c r="J2167" s="123" t="s">
        <v>3600</v>
      </c>
      <c r="K2167" s="123" t="s">
        <v>3598</v>
      </c>
      <c r="L2167" s="123" t="s">
        <v>2524</v>
      </c>
      <c r="M2167" s="124">
        <v>5710714</v>
      </c>
      <c r="N2167" s="123"/>
      <c r="O2167" s="123"/>
    </row>
    <row r="2168" spans="1:15" ht="16" x14ac:dyDescent="0.45">
      <c r="A2168" s="123" t="s">
        <v>3601</v>
      </c>
      <c r="B2168" s="123" t="s">
        <v>7477</v>
      </c>
      <c r="C2168" s="123" t="s">
        <v>3602</v>
      </c>
      <c r="D2168" s="123" t="s">
        <v>1357</v>
      </c>
      <c r="E2168" s="123" t="s">
        <v>2524</v>
      </c>
      <c r="F2168" s="123" t="s">
        <v>366</v>
      </c>
      <c r="G2168" s="123" t="s">
        <v>2524</v>
      </c>
      <c r="H2168" s="123" t="s">
        <v>2524</v>
      </c>
      <c r="I2168" s="123" t="s">
        <v>2524</v>
      </c>
      <c r="J2168" s="123" t="s">
        <v>3603</v>
      </c>
      <c r="K2168" s="123" t="s">
        <v>3601</v>
      </c>
      <c r="L2168" s="123" t="s">
        <v>2524</v>
      </c>
      <c r="M2168" s="124">
        <v>7217339</v>
      </c>
      <c r="N2168" s="123"/>
      <c r="O2168" s="123"/>
    </row>
    <row r="2169" spans="1:15" ht="16" x14ac:dyDescent="0.45">
      <c r="A2169" s="123" t="s">
        <v>3604</v>
      </c>
      <c r="B2169" s="123" t="s">
        <v>7478</v>
      </c>
      <c r="C2169" s="123" t="s">
        <v>3605</v>
      </c>
      <c r="D2169" s="123" t="s">
        <v>1357</v>
      </c>
      <c r="E2169" s="123" t="s">
        <v>2524</v>
      </c>
      <c r="F2169" s="123" t="s">
        <v>366</v>
      </c>
      <c r="G2169" s="123" t="s">
        <v>2524</v>
      </c>
      <c r="H2169" s="123" t="s">
        <v>2524</v>
      </c>
      <c r="I2169" s="123" t="s">
        <v>2524</v>
      </c>
      <c r="J2169" s="123" t="s">
        <v>3606</v>
      </c>
      <c r="K2169" s="123" t="s">
        <v>3604</v>
      </c>
      <c r="L2169" s="123" t="s">
        <v>2524</v>
      </c>
      <c r="M2169" s="124">
        <v>7217349</v>
      </c>
      <c r="N2169" s="123"/>
      <c r="O2169" s="123"/>
    </row>
    <row r="2170" spans="1:15" ht="16" x14ac:dyDescent="0.45">
      <c r="A2170" s="123" t="s">
        <v>3607</v>
      </c>
      <c r="B2170" s="123" t="s">
        <v>7479</v>
      </c>
      <c r="C2170" s="123" t="s">
        <v>3608</v>
      </c>
      <c r="D2170" s="123" t="s">
        <v>1357</v>
      </c>
      <c r="E2170" s="123" t="s">
        <v>2524</v>
      </c>
      <c r="F2170" s="123" t="s">
        <v>366</v>
      </c>
      <c r="G2170" s="123" t="s">
        <v>2524</v>
      </c>
      <c r="H2170" s="123" t="s">
        <v>2524</v>
      </c>
      <c r="I2170" s="123" t="s">
        <v>2524</v>
      </c>
      <c r="J2170" s="123" t="s">
        <v>3609</v>
      </c>
      <c r="K2170" s="123" t="s">
        <v>3607</v>
      </c>
      <c r="L2170" s="123" t="s">
        <v>2524</v>
      </c>
      <c r="M2170" s="124">
        <v>7217370</v>
      </c>
      <c r="N2170" s="123"/>
      <c r="O2170" s="123"/>
    </row>
    <row r="2171" spans="1:15" ht="16" x14ac:dyDescent="0.45">
      <c r="A2171" s="123" t="s">
        <v>3610</v>
      </c>
      <c r="B2171" s="123" t="s">
        <v>7480</v>
      </c>
      <c r="C2171" s="123" t="s">
        <v>3611</v>
      </c>
      <c r="D2171" s="123" t="s">
        <v>1357</v>
      </c>
      <c r="E2171" s="123" t="s">
        <v>2524</v>
      </c>
      <c r="F2171" s="123" t="s">
        <v>366</v>
      </c>
      <c r="G2171" s="123" t="s">
        <v>2524</v>
      </c>
      <c r="H2171" s="123" t="s">
        <v>2524</v>
      </c>
      <c r="I2171" s="123" t="s">
        <v>2524</v>
      </c>
      <c r="J2171" s="123" t="s">
        <v>3612</v>
      </c>
      <c r="K2171" s="123" t="s">
        <v>3610</v>
      </c>
      <c r="L2171" s="123" t="s">
        <v>2524</v>
      </c>
      <c r="M2171" s="124">
        <v>7217378</v>
      </c>
      <c r="N2171" s="123"/>
      <c r="O2171" s="123"/>
    </row>
    <row r="2172" spans="1:15" ht="16" x14ac:dyDescent="0.45">
      <c r="A2172" s="123" t="s">
        <v>3613</v>
      </c>
      <c r="B2172" s="123" t="s">
        <v>7481</v>
      </c>
      <c r="C2172" s="123" t="s">
        <v>3614</v>
      </c>
      <c r="D2172" s="123" t="s">
        <v>1357</v>
      </c>
      <c r="E2172" s="123" t="s">
        <v>2524</v>
      </c>
      <c r="F2172" s="123" t="s">
        <v>366</v>
      </c>
      <c r="G2172" s="123" t="s">
        <v>2524</v>
      </c>
      <c r="H2172" s="123" t="s">
        <v>2524</v>
      </c>
      <c r="I2172" s="123" t="s">
        <v>2524</v>
      </c>
      <c r="J2172" s="123" t="s">
        <v>3615</v>
      </c>
      <c r="K2172" s="123" t="s">
        <v>3613</v>
      </c>
      <c r="L2172" s="123" t="s">
        <v>2524</v>
      </c>
      <c r="M2172" s="124">
        <v>7217387</v>
      </c>
      <c r="N2172" s="123"/>
      <c r="O2172" s="123"/>
    </row>
    <row r="2173" spans="1:15" ht="16" x14ac:dyDescent="0.45">
      <c r="A2173" s="123" t="s">
        <v>3136</v>
      </c>
      <c r="B2173" s="123" t="s">
        <v>3137</v>
      </c>
      <c r="C2173" s="123" t="s">
        <v>3137</v>
      </c>
      <c r="D2173" s="123" t="s">
        <v>185</v>
      </c>
      <c r="E2173" s="123" t="s">
        <v>2524</v>
      </c>
      <c r="F2173" s="123" t="s">
        <v>2798</v>
      </c>
      <c r="G2173" s="123" t="s">
        <v>5449</v>
      </c>
      <c r="H2173" s="123" t="s">
        <v>2524</v>
      </c>
      <c r="I2173" s="123" t="s">
        <v>2524</v>
      </c>
      <c r="J2173" s="123" t="s">
        <v>3138</v>
      </c>
      <c r="K2173" s="123" t="s">
        <v>3136</v>
      </c>
      <c r="L2173" s="123" t="s">
        <v>2524</v>
      </c>
      <c r="M2173" s="124">
        <v>887738</v>
      </c>
      <c r="N2173" s="123"/>
      <c r="O2173" s="123"/>
    </row>
    <row r="2174" spans="1:15" ht="16" x14ac:dyDescent="0.45">
      <c r="A2174" s="123" t="s">
        <v>2934</v>
      </c>
      <c r="B2174" s="123" t="s">
        <v>2934</v>
      </c>
      <c r="C2174" s="123" t="s">
        <v>2935</v>
      </c>
      <c r="D2174" s="123" t="s">
        <v>1357</v>
      </c>
      <c r="E2174" s="123" t="s">
        <v>2524</v>
      </c>
      <c r="F2174" s="123" t="s">
        <v>366</v>
      </c>
      <c r="G2174" s="123" t="s">
        <v>2524</v>
      </c>
      <c r="H2174" s="123" t="s">
        <v>2524</v>
      </c>
      <c r="I2174" s="123" t="s">
        <v>2524</v>
      </c>
      <c r="J2174" s="123" t="s">
        <v>8524</v>
      </c>
      <c r="K2174" s="123" t="s">
        <v>2934</v>
      </c>
      <c r="L2174" s="123" t="s">
        <v>2524</v>
      </c>
      <c r="M2174" s="124">
        <v>290039</v>
      </c>
      <c r="N2174" s="123"/>
      <c r="O2174" s="123"/>
    </row>
    <row r="2175" spans="1:15" ht="16" x14ac:dyDescent="0.45">
      <c r="A2175" s="123" t="s">
        <v>2119</v>
      </c>
      <c r="B2175" s="123" t="s">
        <v>2119</v>
      </c>
      <c r="C2175" s="123" t="s">
        <v>2933</v>
      </c>
      <c r="D2175" s="123" t="s">
        <v>1357</v>
      </c>
      <c r="E2175" s="123" t="s">
        <v>2524</v>
      </c>
      <c r="F2175" s="123" t="s">
        <v>366</v>
      </c>
      <c r="G2175" s="123" t="s">
        <v>2524</v>
      </c>
      <c r="H2175" s="123" t="s">
        <v>2524</v>
      </c>
      <c r="I2175" s="123" t="s">
        <v>2524</v>
      </c>
      <c r="J2175" s="123" t="s">
        <v>7992</v>
      </c>
      <c r="K2175" s="123" t="s">
        <v>2119</v>
      </c>
      <c r="L2175" s="123" t="s">
        <v>2524</v>
      </c>
      <c r="M2175" s="124">
        <v>290035</v>
      </c>
      <c r="N2175" s="123"/>
      <c r="O2175" s="123"/>
    </row>
    <row r="2176" spans="1:15" ht="16" x14ac:dyDescent="0.45">
      <c r="A2176" s="123" t="s">
        <v>2931</v>
      </c>
      <c r="B2176" s="123" t="s">
        <v>7482</v>
      </c>
      <c r="C2176" s="123" t="s">
        <v>2932</v>
      </c>
      <c r="D2176" s="123" t="s">
        <v>1357</v>
      </c>
      <c r="E2176" s="123" t="s">
        <v>2524</v>
      </c>
      <c r="F2176" s="123" t="s">
        <v>366</v>
      </c>
      <c r="G2176" s="123" t="s">
        <v>2524</v>
      </c>
      <c r="H2176" s="123" t="s">
        <v>2524</v>
      </c>
      <c r="I2176" s="123" t="s">
        <v>2524</v>
      </c>
      <c r="J2176" s="123" t="s">
        <v>8524</v>
      </c>
      <c r="K2176" s="123" t="s">
        <v>2931</v>
      </c>
      <c r="L2176" s="123" t="s">
        <v>2524</v>
      </c>
      <c r="M2176" s="124">
        <v>290031</v>
      </c>
      <c r="N2176" s="123"/>
      <c r="O2176" s="123"/>
    </row>
    <row r="2177" spans="1:15" ht="16" x14ac:dyDescent="0.45">
      <c r="A2177" s="123" t="s">
        <v>2066</v>
      </c>
      <c r="B2177" s="123" t="s">
        <v>7483</v>
      </c>
      <c r="C2177" s="123" t="s">
        <v>7484</v>
      </c>
      <c r="D2177" s="123" t="s">
        <v>185</v>
      </c>
      <c r="E2177" s="123" t="s">
        <v>2524</v>
      </c>
      <c r="F2177" s="123" t="s">
        <v>2798</v>
      </c>
      <c r="G2177" s="123" t="s">
        <v>2524</v>
      </c>
      <c r="H2177" s="123" t="s">
        <v>2524</v>
      </c>
      <c r="I2177" s="123" t="s">
        <v>2524</v>
      </c>
      <c r="J2177" s="123" t="s">
        <v>2069</v>
      </c>
      <c r="K2177" s="123" t="s">
        <v>2066</v>
      </c>
      <c r="L2177" s="123" t="s">
        <v>2524</v>
      </c>
      <c r="M2177" s="124">
        <v>3362048</v>
      </c>
      <c r="N2177" s="123"/>
      <c r="O2177" s="123"/>
    </row>
    <row r="2178" spans="1:15" ht="16" x14ac:dyDescent="0.45">
      <c r="A2178" s="123" t="s">
        <v>2065</v>
      </c>
      <c r="B2178" s="123" t="s">
        <v>7485</v>
      </c>
      <c r="C2178" s="123" t="s">
        <v>7486</v>
      </c>
      <c r="D2178" s="123" t="s">
        <v>185</v>
      </c>
      <c r="E2178" s="123" t="s">
        <v>2524</v>
      </c>
      <c r="F2178" s="123" t="s">
        <v>2798</v>
      </c>
      <c r="G2178" s="123" t="s">
        <v>2524</v>
      </c>
      <c r="H2178" s="123" t="s">
        <v>2524</v>
      </c>
      <c r="I2178" s="123" t="s">
        <v>2524</v>
      </c>
      <c r="J2178" s="123" t="s">
        <v>2068</v>
      </c>
      <c r="K2178" s="123" t="s">
        <v>2065</v>
      </c>
      <c r="L2178" s="123" t="s">
        <v>2524</v>
      </c>
      <c r="M2178" s="124">
        <v>3362027</v>
      </c>
      <c r="N2178" s="123"/>
      <c r="O2178" s="123"/>
    </row>
    <row r="2179" spans="1:15" ht="16" x14ac:dyDescent="0.45">
      <c r="A2179" s="123" t="s">
        <v>2139</v>
      </c>
      <c r="B2179" s="123" t="s">
        <v>2139</v>
      </c>
      <c r="C2179" s="123" t="s">
        <v>7487</v>
      </c>
      <c r="D2179" s="123" t="s">
        <v>185</v>
      </c>
      <c r="E2179" s="123" t="s">
        <v>2524</v>
      </c>
      <c r="F2179" s="123" t="s">
        <v>2798</v>
      </c>
      <c r="G2179" s="123" t="s">
        <v>5449</v>
      </c>
      <c r="H2179" s="123" t="s">
        <v>8851</v>
      </c>
      <c r="I2179" s="123" t="s">
        <v>2524</v>
      </c>
      <c r="J2179" s="123" t="s">
        <v>3052</v>
      </c>
      <c r="K2179" s="123" t="s">
        <v>2139</v>
      </c>
      <c r="L2179" s="123" t="s">
        <v>2524</v>
      </c>
      <c r="M2179" s="124">
        <v>142021</v>
      </c>
      <c r="N2179" s="123"/>
      <c r="O2179" s="123"/>
    </row>
    <row r="2180" spans="1:15" ht="16" x14ac:dyDescent="0.45">
      <c r="A2180" s="123" t="s">
        <v>3049</v>
      </c>
      <c r="B2180" s="123" t="s">
        <v>7488</v>
      </c>
      <c r="C2180" s="123" t="s">
        <v>3050</v>
      </c>
      <c r="D2180" s="123" t="s">
        <v>185</v>
      </c>
      <c r="E2180" s="123" t="s">
        <v>2524</v>
      </c>
      <c r="F2180" s="123" t="s">
        <v>2798</v>
      </c>
      <c r="G2180" s="123" t="s">
        <v>5449</v>
      </c>
      <c r="H2180" s="123" t="s">
        <v>2524</v>
      </c>
      <c r="I2180" s="123" t="s">
        <v>2524</v>
      </c>
      <c r="J2180" s="123" t="s">
        <v>3051</v>
      </c>
      <c r="K2180" s="123" t="s">
        <v>3049</v>
      </c>
      <c r="L2180" s="123" t="s">
        <v>2524</v>
      </c>
      <c r="M2180" s="124">
        <v>142043</v>
      </c>
      <c r="N2180" s="123"/>
      <c r="O2180" s="123"/>
    </row>
    <row r="2181" spans="1:15" ht="16" x14ac:dyDescent="0.45">
      <c r="A2181" s="123" t="s">
        <v>5232</v>
      </c>
      <c r="B2181" s="123" t="s">
        <v>5232</v>
      </c>
      <c r="C2181" s="123" t="s">
        <v>7489</v>
      </c>
      <c r="D2181" s="123" t="s">
        <v>185</v>
      </c>
      <c r="E2181" s="123" t="s">
        <v>2524</v>
      </c>
      <c r="F2181" s="123" t="s">
        <v>2798</v>
      </c>
      <c r="G2181" s="123" t="s">
        <v>2524</v>
      </c>
      <c r="H2181" s="123" t="s">
        <v>2524</v>
      </c>
      <c r="I2181" s="123" t="s">
        <v>2524</v>
      </c>
      <c r="J2181" s="123" t="s">
        <v>2524</v>
      </c>
      <c r="K2181" s="123" t="s">
        <v>5232</v>
      </c>
      <c r="L2181" s="123" t="s">
        <v>2524</v>
      </c>
      <c r="M2181" s="124">
        <v>886726</v>
      </c>
      <c r="N2181" s="123"/>
      <c r="O2181" s="123"/>
    </row>
    <row r="2182" spans="1:15" ht="16" x14ac:dyDescent="0.45">
      <c r="A2182" s="123" t="s">
        <v>5233</v>
      </c>
      <c r="B2182" s="123" t="s">
        <v>5233</v>
      </c>
      <c r="C2182" s="123" t="s">
        <v>7490</v>
      </c>
      <c r="D2182" s="123" t="s">
        <v>185</v>
      </c>
      <c r="E2182" s="123" t="s">
        <v>2524</v>
      </c>
      <c r="F2182" s="123" t="s">
        <v>2798</v>
      </c>
      <c r="G2182" s="123" t="s">
        <v>2524</v>
      </c>
      <c r="H2182" s="123" t="s">
        <v>2524</v>
      </c>
      <c r="I2182" s="123" t="s">
        <v>2524</v>
      </c>
      <c r="J2182" s="123" t="s">
        <v>2524</v>
      </c>
      <c r="K2182" s="123" t="s">
        <v>5233</v>
      </c>
      <c r="L2182" s="123" t="s">
        <v>2524</v>
      </c>
      <c r="M2182" s="124">
        <v>886746</v>
      </c>
      <c r="N2182" s="123"/>
      <c r="O2182" s="123"/>
    </row>
    <row r="2183" spans="1:15" ht="16" x14ac:dyDescent="0.45">
      <c r="A2183" s="123" t="s">
        <v>7830</v>
      </c>
      <c r="B2183" s="123" t="s">
        <v>7830</v>
      </c>
      <c r="C2183" s="123" t="s">
        <v>7830</v>
      </c>
      <c r="D2183" s="123" t="s">
        <v>1357</v>
      </c>
      <c r="E2183" s="123" t="s">
        <v>2524</v>
      </c>
      <c r="F2183" s="123" t="s">
        <v>366</v>
      </c>
      <c r="G2183" s="123" t="s">
        <v>2524</v>
      </c>
      <c r="H2183" s="123" t="s">
        <v>2524</v>
      </c>
      <c r="I2183" s="123" t="s">
        <v>2524</v>
      </c>
      <c r="J2183" s="123" t="s">
        <v>2524</v>
      </c>
      <c r="K2183" s="123" t="s">
        <v>7830</v>
      </c>
      <c r="L2183" s="123" t="s">
        <v>2524</v>
      </c>
      <c r="M2183" s="124">
        <v>5444436</v>
      </c>
      <c r="N2183" s="123"/>
      <c r="O2183" s="123"/>
    </row>
    <row r="2184" spans="1:15" ht="16" x14ac:dyDescent="0.45">
      <c r="A2184" s="123" t="s">
        <v>5712</v>
      </c>
      <c r="B2184" s="123" t="s">
        <v>5712</v>
      </c>
      <c r="C2184" s="123" t="s">
        <v>5712</v>
      </c>
      <c r="D2184" s="123" t="s">
        <v>1357</v>
      </c>
      <c r="E2184" s="123" t="s">
        <v>2524</v>
      </c>
      <c r="F2184" s="123" t="s">
        <v>366</v>
      </c>
      <c r="G2184" s="123" t="s">
        <v>2524</v>
      </c>
      <c r="H2184" s="123" t="s">
        <v>2524</v>
      </c>
      <c r="I2184" s="123" t="s">
        <v>2524</v>
      </c>
      <c r="J2184" s="123" t="s">
        <v>2524</v>
      </c>
      <c r="K2184" s="123" t="s">
        <v>5712</v>
      </c>
      <c r="L2184" s="123" t="s">
        <v>2524</v>
      </c>
      <c r="M2184" s="124">
        <v>8180614</v>
      </c>
      <c r="N2184" s="123"/>
      <c r="O2184" s="123"/>
    </row>
    <row r="2185" spans="1:15" ht="16" x14ac:dyDescent="0.45">
      <c r="A2185" s="123" t="s">
        <v>1286</v>
      </c>
      <c r="B2185" s="123" t="s">
        <v>7491</v>
      </c>
      <c r="C2185" s="123" t="s">
        <v>7491</v>
      </c>
      <c r="D2185" s="123" t="s">
        <v>185</v>
      </c>
      <c r="E2185" s="123" t="s">
        <v>2524</v>
      </c>
      <c r="F2185" s="123" t="s">
        <v>2798</v>
      </c>
      <c r="G2185" s="123" t="s">
        <v>2524</v>
      </c>
      <c r="H2185" s="123" t="s">
        <v>2524</v>
      </c>
      <c r="I2185" s="123" t="s">
        <v>2524</v>
      </c>
      <c r="J2185" s="123" t="s">
        <v>1824</v>
      </c>
      <c r="K2185" s="123" t="s">
        <v>1286</v>
      </c>
      <c r="L2185" s="123" t="s">
        <v>2524</v>
      </c>
      <c r="M2185" s="124">
        <v>3098776</v>
      </c>
      <c r="N2185" s="123"/>
      <c r="O2185" s="123"/>
    </row>
    <row r="2186" spans="1:15" ht="16" x14ac:dyDescent="0.45">
      <c r="A2186" s="123" t="s">
        <v>5234</v>
      </c>
      <c r="B2186" s="123" t="s">
        <v>5234</v>
      </c>
      <c r="C2186" s="123" t="s">
        <v>7492</v>
      </c>
      <c r="D2186" s="123" t="s">
        <v>1357</v>
      </c>
      <c r="E2186" s="123" t="s">
        <v>2524</v>
      </c>
      <c r="F2186" s="123" t="s">
        <v>366</v>
      </c>
      <c r="G2186" s="123" t="s">
        <v>2524</v>
      </c>
      <c r="H2186" s="123" t="s">
        <v>2524</v>
      </c>
      <c r="I2186" s="123" t="s">
        <v>2524</v>
      </c>
      <c r="J2186" s="123" t="s">
        <v>2524</v>
      </c>
      <c r="K2186" s="123" t="s">
        <v>5234</v>
      </c>
      <c r="L2186" s="123" t="s">
        <v>2524</v>
      </c>
      <c r="M2186" s="124">
        <v>3433001</v>
      </c>
      <c r="N2186" s="123"/>
      <c r="O2186" s="123"/>
    </row>
    <row r="2187" spans="1:15" ht="16" x14ac:dyDescent="0.45">
      <c r="A2187" s="123" t="s">
        <v>8451</v>
      </c>
      <c r="B2187" s="123" t="s">
        <v>8452</v>
      </c>
      <c r="C2187" s="123" t="s">
        <v>8453</v>
      </c>
      <c r="D2187" s="123" t="s">
        <v>1357</v>
      </c>
      <c r="E2187" s="123" t="s">
        <v>2524</v>
      </c>
      <c r="F2187" s="123" t="s">
        <v>366</v>
      </c>
      <c r="G2187" s="123" t="s">
        <v>2524</v>
      </c>
      <c r="H2187" s="123" t="s">
        <v>2524</v>
      </c>
      <c r="I2187" s="123" t="s">
        <v>2524</v>
      </c>
      <c r="J2187" s="123" t="s">
        <v>2524</v>
      </c>
      <c r="K2187" s="123" t="s">
        <v>8451</v>
      </c>
      <c r="L2187" s="123" t="s">
        <v>2524</v>
      </c>
      <c r="M2187" s="124">
        <v>7405826</v>
      </c>
      <c r="N2187" s="123"/>
      <c r="O2187" s="123"/>
    </row>
    <row r="2188" spans="1:15" ht="16" x14ac:dyDescent="0.45">
      <c r="A2188" s="123" t="s">
        <v>5235</v>
      </c>
      <c r="B2188" s="123" t="s">
        <v>5235</v>
      </c>
      <c r="C2188" s="123" t="s">
        <v>7493</v>
      </c>
      <c r="D2188" s="123" t="s">
        <v>1357</v>
      </c>
      <c r="E2188" s="123" t="s">
        <v>2524</v>
      </c>
      <c r="F2188" s="123" t="s">
        <v>366</v>
      </c>
      <c r="G2188" s="123" t="s">
        <v>2524</v>
      </c>
      <c r="H2188" s="123" t="s">
        <v>2524</v>
      </c>
      <c r="I2188" s="123" t="s">
        <v>2524</v>
      </c>
      <c r="J2188" s="123" t="s">
        <v>2524</v>
      </c>
      <c r="K2188" s="123" t="s">
        <v>5235</v>
      </c>
      <c r="L2188" s="123" t="s">
        <v>2524</v>
      </c>
      <c r="M2188" s="124">
        <v>3427326</v>
      </c>
      <c r="N2188" s="123"/>
      <c r="O2188" s="123"/>
    </row>
    <row r="2189" spans="1:15" ht="16" x14ac:dyDescent="0.45">
      <c r="A2189" s="123" t="s">
        <v>5236</v>
      </c>
      <c r="B2189" s="123" t="s">
        <v>5236</v>
      </c>
      <c r="C2189" s="123" t="s">
        <v>7494</v>
      </c>
      <c r="D2189" s="123" t="s">
        <v>1357</v>
      </c>
      <c r="E2189" s="123" t="s">
        <v>2524</v>
      </c>
      <c r="F2189" s="123" t="s">
        <v>366</v>
      </c>
      <c r="G2189" s="123" t="s">
        <v>2524</v>
      </c>
      <c r="H2189" s="123" t="s">
        <v>2524</v>
      </c>
      <c r="I2189" s="123" t="s">
        <v>2524</v>
      </c>
      <c r="J2189" s="123" t="s">
        <v>2524</v>
      </c>
      <c r="K2189" s="123" t="s">
        <v>5236</v>
      </c>
      <c r="L2189" s="123" t="s">
        <v>2524</v>
      </c>
      <c r="M2189" s="124">
        <v>3427333</v>
      </c>
      <c r="N2189" s="123"/>
      <c r="O2189" s="123"/>
    </row>
    <row r="2190" spans="1:15" ht="16" x14ac:dyDescent="0.45">
      <c r="A2190" s="123" t="s">
        <v>5237</v>
      </c>
      <c r="B2190" s="123" t="s">
        <v>5237</v>
      </c>
      <c r="C2190" s="123" t="s">
        <v>7495</v>
      </c>
      <c r="D2190" s="123" t="s">
        <v>1357</v>
      </c>
      <c r="E2190" s="123" t="s">
        <v>2524</v>
      </c>
      <c r="F2190" s="123" t="s">
        <v>366</v>
      </c>
      <c r="G2190" s="123" t="s">
        <v>2524</v>
      </c>
      <c r="H2190" s="123" t="s">
        <v>2524</v>
      </c>
      <c r="I2190" s="123" t="s">
        <v>2524</v>
      </c>
      <c r="J2190" s="123" t="s">
        <v>2524</v>
      </c>
      <c r="K2190" s="123" t="s">
        <v>5237</v>
      </c>
      <c r="L2190" s="123" t="s">
        <v>2524</v>
      </c>
      <c r="M2190" s="124">
        <v>3427338</v>
      </c>
      <c r="N2190" s="123"/>
      <c r="O2190" s="123"/>
    </row>
    <row r="2191" spans="1:15" ht="16" x14ac:dyDescent="0.45">
      <c r="A2191" s="123" t="s">
        <v>5238</v>
      </c>
      <c r="B2191" s="123" t="s">
        <v>5238</v>
      </c>
      <c r="C2191" s="123" t="s">
        <v>7496</v>
      </c>
      <c r="D2191" s="123" t="s">
        <v>1357</v>
      </c>
      <c r="E2191" s="123" t="s">
        <v>2524</v>
      </c>
      <c r="F2191" s="123" t="s">
        <v>366</v>
      </c>
      <c r="G2191" s="123" t="s">
        <v>2524</v>
      </c>
      <c r="H2191" s="123" t="s">
        <v>2524</v>
      </c>
      <c r="I2191" s="123" t="s">
        <v>2524</v>
      </c>
      <c r="J2191" s="123" t="s">
        <v>2524</v>
      </c>
      <c r="K2191" s="123" t="s">
        <v>5238</v>
      </c>
      <c r="L2191" s="123" t="s">
        <v>2524</v>
      </c>
      <c r="M2191" s="124">
        <v>3427344</v>
      </c>
      <c r="N2191" s="123"/>
      <c r="O2191" s="123"/>
    </row>
    <row r="2192" spans="1:15" ht="16" x14ac:dyDescent="0.45">
      <c r="A2192" s="123" t="s">
        <v>5239</v>
      </c>
      <c r="B2192" s="123" t="s">
        <v>5239</v>
      </c>
      <c r="C2192" s="123" t="s">
        <v>7497</v>
      </c>
      <c r="D2192" s="123" t="s">
        <v>1357</v>
      </c>
      <c r="E2192" s="123" t="s">
        <v>2524</v>
      </c>
      <c r="F2192" s="123" t="s">
        <v>366</v>
      </c>
      <c r="G2192" s="123" t="s">
        <v>2524</v>
      </c>
      <c r="H2192" s="123" t="s">
        <v>2524</v>
      </c>
      <c r="I2192" s="123" t="s">
        <v>2524</v>
      </c>
      <c r="J2192" s="123" t="s">
        <v>2524</v>
      </c>
      <c r="K2192" s="123" t="s">
        <v>5239</v>
      </c>
      <c r="L2192" s="123" t="s">
        <v>2524</v>
      </c>
      <c r="M2192" s="124">
        <v>3427349</v>
      </c>
      <c r="N2192" s="123"/>
      <c r="O2192" s="123"/>
    </row>
    <row r="2193" spans="1:15" ht="16" x14ac:dyDescent="0.45">
      <c r="A2193" s="123" t="s">
        <v>5240</v>
      </c>
      <c r="B2193" s="123" t="s">
        <v>5240</v>
      </c>
      <c r="C2193" s="123" t="s">
        <v>7498</v>
      </c>
      <c r="D2193" s="123" t="s">
        <v>1357</v>
      </c>
      <c r="E2193" s="123" t="s">
        <v>2524</v>
      </c>
      <c r="F2193" s="123" t="s">
        <v>366</v>
      </c>
      <c r="G2193" s="123" t="s">
        <v>2524</v>
      </c>
      <c r="H2193" s="123" t="s">
        <v>2524</v>
      </c>
      <c r="I2193" s="123" t="s">
        <v>2524</v>
      </c>
      <c r="J2193" s="123" t="s">
        <v>2524</v>
      </c>
      <c r="K2193" s="123" t="s">
        <v>5240</v>
      </c>
      <c r="L2193" s="123" t="s">
        <v>2524</v>
      </c>
      <c r="M2193" s="124">
        <v>3427355</v>
      </c>
      <c r="N2193" s="123"/>
      <c r="O2193" s="123"/>
    </row>
    <row r="2194" spans="1:15" ht="16" x14ac:dyDescent="0.45">
      <c r="A2194" s="123" t="s">
        <v>5241</v>
      </c>
      <c r="B2194" s="123" t="s">
        <v>5241</v>
      </c>
      <c r="C2194" s="123" t="s">
        <v>7499</v>
      </c>
      <c r="D2194" s="123" t="s">
        <v>1357</v>
      </c>
      <c r="E2194" s="123" t="s">
        <v>2524</v>
      </c>
      <c r="F2194" s="123" t="s">
        <v>366</v>
      </c>
      <c r="G2194" s="123" t="s">
        <v>2524</v>
      </c>
      <c r="H2194" s="123" t="s">
        <v>2524</v>
      </c>
      <c r="I2194" s="123" t="s">
        <v>2524</v>
      </c>
      <c r="J2194" s="123" t="s">
        <v>2524</v>
      </c>
      <c r="K2194" s="123" t="s">
        <v>5241</v>
      </c>
      <c r="L2194" s="123" t="s">
        <v>2524</v>
      </c>
      <c r="M2194" s="124">
        <v>3427360</v>
      </c>
      <c r="N2194" s="123"/>
      <c r="O2194" s="123"/>
    </row>
    <row r="2195" spans="1:15" ht="16" x14ac:dyDescent="0.45">
      <c r="A2195" s="123" t="s">
        <v>5242</v>
      </c>
      <c r="B2195" s="123" t="s">
        <v>5242</v>
      </c>
      <c r="C2195" s="123" t="s">
        <v>7500</v>
      </c>
      <c r="D2195" s="123" t="s">
        <v>1357</v>
      </c>
      <c r="E2195" s="123" t="s">
        <v>2524</v>
      </c>
      <c r="F2195" s="123" t="s">
        <v>366</v>
      </c>
      <c r="G2195" s="123" t="s">
        <v>2524</v>
      </c>
      <c r="H2195" s="123" t="s">
        <v>2524</v>
      </c>
      <c r="I2195" s="123" t="s">
        <v>2524</v>
      </c>
      <c r="J2195" s="123" t="s">
        <v>2524</v>
      </c>
      <c r="K2195" s="123" t="s">
        <v>5242</v>
      </c>
      <c r="L2195" s="123" t="s">
        <v>2524</v>
      </c>
      <c r="M2195" s="124">
        <v>3427366</v>
      </c>
      <c r="N2195" s="123"/>
      <c r="O2195" s="123"/>
    </row>
    <row r="2196" spans="1:15" ht="16" x14ac:dyDescent="0.45">
      <c r="A2196" s="123" t="s">
        <v>5243</v>
      </c>
      <c r="B2196" s="123" t="s">
        <v>5243</v>
      </c>
      <c r="C2196" s="123" t="s">
        <v>7501</v>
      </c>
      <c r="D2196" s="123" t="s">
        <v>1357</v>
      </c>
      <c r="E2196" s="123" t="s">
        <v>2524</v>
      </c>
      <c r="F2196" s="123" t="s">
        <v>366</v>
      </c>
      <c r="G2196" s="123" t="s">
        <v>2524</v>
      </c>
      <c r="H2196" s="123" t="s">
        <v>2524</v>
      </c>
      <c r="I2196" s="123" t="s">
        <v>2524</v>
      </c>
      <c r="J2196" s="123" t="s">
        <v>2524</v>
      </c>
      <c r="K2196" s="123" t="s">
        <v>5243</v>
      </c>
      <c r="L2196" s="123" t="s">
        <v>2524</v>
      </c>
      <c r="M2196" s="124">
        <v>3427371</v>
      </c>
      <c r="N2196" s="123"/>
      <c r="O2196" s="123"/>
    </row>
    <row r="2197" spans="1:15" ht="16" x14ac:dyDescent="0.45">
      <c r="A2197" s="123" t="s">
        <v>5244</v>
      </c>
      <c r="B2197" s="123" t="s">
        <v>5244</v>
      </c>
      <c r="C2197" s="123" t="s">
        <v>7502</v>
      </c>
      <c r="D2197" s="123" t="s">
        <v>1357</v>
      </c>
      <c r="E2197" s="123" t="s">
        <v>2524</v>
      </c>
      <c r="F2197" s="123" t="s">
        <v>366</v>
      </c>
      <c r="G2197" s="123" t="s">
        <v>2524</v>
      </c>
      <c r="H2197" s="123" t="s">
        <v>2524</v>
      </c>
      <c r="I2197" s="123" t="s">
        <v>2524</v>
      </c>
      <c r="J2197" s="123" t="s">
        <v>2524</v>
      </c>
      <c r="K2197" s="123" t="s">
        <v>5244</v>
      </c>
      <c r="L2197" s="123" t="s">
        <v>2524</v>
      </c>
      <c r="M2197" s="124">
        <v>3427377</v>
      </c>
      <c r="N2197" s="123"/>
      <c r="O2197" s="123"/>
    </row>
    <row r="2198" spans="1:15" ht="16" x14ac:dyDescent="0.45">
      <c r="A2198" s="123" t="s">
        <v>5245</v>
      </c>
      <c r="B2198" s="123" t="s">
        <v>5245</v>
      </c>
      <c r="C2198" s="123" t="s">
        <v>7503</v>
      </c>
      <c r="D2198" s="123" t="s">
        <v>1357</v>
      </c>
      <c r="E2198" s="123" t="s">
        <v>2524</v>
      </c>
      <c r="F2198" s="123" t="s">
        <v>366</v>
      </c>
      <c r="G2198" s="123" t="s">
        <v>2524</v>
      </c>
      <c r="H2198" s="123" t="s">
        <v>2524</v>
      </c>
      <c r="I2198" s="123" t="s">
        <v>2524</v>
      </c>
      <c r="J2198" s="123" t="s">
        <v>2524</v>
      </c>
      <c r="K2198" s="123" t="s">
        <v>5245</v>
      </c>
      <c r="L2198" s="123" t="s">
        <v>2524</v>
      </c>
      <c r="M2198" s="124">
        <v>3427382</v>
      </c>
      <c r="N2198" s="123"/>
      <c r="O2198" s="123"/>
    </row>
    <row r="2199" spans="1:15" ht="16" x14ac:dyDescent="0.45">
      <c r="A2199" s="123" t="s">
        <v>5246</v>
      </c>
      <c r="B2199" s="123" t="s">
        <v>5246</v>
      </c>
      <c r="C2199" s="123" t="s">
        <v>7504</v>
      </c>
      <c r="D2199" s="123" t="s">
        <v>1357</v>
      </c>
      <c r="E2199" s="123" t="s">
        <v>2524</v>
      </c>
      <c r="F2199" s="123" t="s">
        <v>366</v>
      </c>
      <c r="G2199" s="123" t="s">
        <v>2524</v>
      </c>
      <c r="H2199" s="123" t="s">
        <v>2524</v>
      </c>
      <c r="I2199" s="123" t="s">
        <v>2524</v>
      </c>
      <c r="J2199" s="123" t="s">
        <v>2524</v>
      </c>
      <c r="K2199" s="123" t="s">
        <v>5246</v>
      </c>
      <c r="L2199" s="123" t="s">
        <v>2524</v>
      </c>
      <c r="M2199" s="124">
        <v>3427389</v>
      </c>
      <c r="N2199" s="123"/>
      <c r="O2199" s="123"/>
    </row>
    <row r="2200" spans="1:15" ht="16" x14ac:dyDescent="0.45">
      <c r="A2200" s="123" t="s">
        <v>5247</v>
      </c>
      <c r="B2200" s="123" t="s">
        <v>5247</v>
      </c>
      <c r="C2200" s="123" t="s">
        <v>7505</v>
      </c>
      <c r="D2200" s="123" t="s">
        <v>1357</v>
      </c>
      <c r="E2200" s="123" t="s">
        <v>2524</v>
      </c>
      <c r="F2200" s="123" t="s">
        <v>366</v>
      </c>
      <c r="G2200" s="123" t="s">
        <v>2524</v>
      </c>
      <c r="H2200" s="123" t="s">
        <v>2524</v>
      </c>
      <c r="I2200" s="123" t="s">
        <v>2524</v>
      </c>
      <c r="J2200" s="123" t="s">
        <v>2524</v>
      </c>
      <c r="K2200" s="123" t="s">
        <v>5247</v>
      </c>
      <c r="L2200" s="123" t="s">
        <v>2524</v>
      </c>
      <c r="M2200" s="124">
        <v>3427395</v>
      </c>
      <c r="N2200" s="123"/>
      <c r="O2200" s="123"/>
    </row>
    <row r="2201" spans="1:15" ht="16" x14ac:dyDescent="0.45">
      <c r="A2201" s="123" t="s">
        <v>5248</v>
      </c>
      <c r="B2201" s="123" t="s">
        <v>5248</v>
      </c>
      <c r="C2201" s="123" t="s">
        <v>7506</v>
      </c>
      <c r="D2201" s="123" t="s">
        <v>1357</v>
      </c>
      <c r="E2201" s="123" t="s">
        <v>2524</v>
      </c>
      <c r="F2201" s="123" t="s">
        <v>366</v>
      </c>
      <c r="G2201" s="123" t="s">
        <v>2524</v>
      </c>
      <c r="H2201" s="123" t="s">
        <v>2524</v>
      </c>
      <c r="I2201" s="123" t="s">
        <v>2524</v>
      </c>
      <c r="J2201" s="123" t="s">
        <v>2524</v>
      </c>
      <c r="K2201" s="123" t="s">
        <v>5248</v>
      </c>
      <c r="L2201" s="123" t="s">
        <v>2524</v>
      </c>
      <c r="M2201" s="124">
        <v>3427400</v>
      </c>
      <c r="N2201" s="123"/>
      <c r="O2201" s="123"/>
    </row>
    <row r="2202" spans="1:15" ht="16" x14ac:dyDescent="0.45">
      <c r="A2202" s="123" t="s">
        <v>5249</v>
      </c>
      <c r="B2202" s="123" t="s">
        <v>5249</v>
      </c>
      <c r="C2202" s="123" t="s">
        <v>7507</v>
      </c>
      <c r="D2202" s="123" t="s">
        <v>1357</v>
      </c>
      <c r="E2202" s="123" t="s">
        <v>2524</v>
      </c>
      <c r="F2202" s="123" t="s">
        <v>366</v>
      </c>
      <c r="G2202" s="123" t="s">
        <v>2524</v>
      </c>
      <c r="H2202" s="123" t="s">
        <v>2524</v>
      </c>
      <c r="I2202" s="123" t="s">
        <v>2524</v>
      </c>
      <c r="J2202" s="123" t="s">
        <v>2524</v>
      </c>
      <c r="K2202" s="123" t="s">
        <v>5249</v>
      </c>
      <c r="L2202" s="123" t="s">
        <v>2524</v>
      </c>
      <c r="M2202" s="124">
        <v>3427405</v>
      </c>
      <c r="N2202" s="123"/>
      <c r="O2202" s="123"/>
    </row>
    <row r="2203" spans="1:15" ht="16" x14ac:dyDescent="0.45">
      <c r="A2203" s="123" t="s">
        <v>5250</v>
      </c>
      <c r="B2203" s="123" t="s">
        <v>5250</v>
      </c>
      <c r="C2203" s="123" t="s">
        <v>7508</v>
      </c>
      <c r="D2203" s="123" t="s">
        <v>1357</v>
      </c>
      <c r="E2203" s="123" t="s">
        <v>2524</v>
      </c>
      <c r="F2203" s="123" t="s">
        <v>366</v>
      </c>
      <c r="G2203" s="123" t="s">
        <v>2524</v>
      </c>
      <c r="H2203" s="123" t="s">
        <v>2524</v>
      </c>
      <c r="I2203" s="123" t="s">
        <v>2524</v>
      </c>
      <c r="J2203" s="123" t="s">
        <v>2524</v>
      </c>
      <c r="K2203" s="123" t="s">
        <v>5250</v>
      </c>
      <c r="L2203" s="123" t="s">
        <v>2524</v>
      </c>
      <c r="M2203" s="124">
        <v>3427410</v>
      </c>
      <c r="N2203" s="123"/>
      <c r="O2203" s="123"/>
    </row>
    <row r="2204" spans="1:15" ht="16" x14ac:dyDescent="0.45">
      <c r="A2204" s="123" t="s">
        <v>5251</v>
      </c>
      <c r="B2204" s="123" t="s">
        <v>5251</v>
      </c>
      <c r="C2204" s="123" t="s">
        <v>7509</v>
      </c>
      <c r="D2204" s="123" t="s">
        <v>1357</v>
      </c>
      <c r="E2204" s="123" t="s">
        <v>2524</v>
      </c>
      <c r="F2204" s="123" t="s">
        <v>366</v>
      </c>
      <c r="G2204" s="123" t="s">
        <v>2524</v>
      </c>
      <c r="H2204" s="123" t="s">
        <v>2524</v>
      </c>
      <c r="I2204" s="123" t="s">
        <v>2524</v>
      </c>
      <c r="J2204" s="123" t="s">
        <v>2524</v>
      </c>
      <c r="K2204" s="123" t="s">
        <v>5251</v>
      </c>
      <c r="L2204" s="123" t="s">
        <v>2524</v>
      </c>
      <c r="M2204" s="124">
        <v>3427440</v>
      </c>
      <c r="N2204" s="123"/>
      <c r="O2204" s="123"/>
    </row>
    <row r="2205" spans="1:15" ht="16" x14ac:dyDescent="0.45">
      <c r="A2205" s="123" t="s">
        <v>5252</v>
      </c>
      <c r="B2205" s="123" t="s">
        <v>5252</v>
      </c>
      <c r="C2205" s="123" t="s">
        <v>7510</v>
      </c>
      <c r="D2205" s="123" t="s">
        <v>1357</v>
      </c>
      <c r="E2205" s="123" t="s">
        <v>2524</v>
      </c>
      <c r="F2205" s="123" t="s">
        <v>366</v>
      </c>
      <c r="G2205" s="123" t="s">
        <v>2524</v>
      </c>
      <c r="H2205" s="123" t="s">
        <v>2524</v>
      </c>
      <c r="I2205" s="123" t="s">
        <v>2524</v>
      </c>
      <c r="J2205" s="123" t="s">
        <v>2524</v>
      </c>
      <c r="K2205" s="123" t="s">
        <v>5252</v>
      </c>
      <c r="L2205" s="123" t="s">
        <v>2524</v>
      </c>
      <c r="M2205" s="124">
        <v>3427445</v>
      </c>
      <c r="N2205" s="123"/>
      <c r="O2205" s="123"/>
    </row>
    <row r="2206" spans="1:15" ht="16" x14ac:dyDescent="0.45">
      <c r="A2206" s="123" t="s">
        <v>5253</v>
      </c>
      <c r="B2206" s="123" t="s">
        <v>5253</v>
      </c>
      <c r="C2206" s="123" t="s">
        <v>7511</v>
      </c>
      <c r="D2206" s="123" t="s">
        <v>1357</v>
      </c>
      <c r="E2206" s="123" t="s">
        <v>2524</v>
      </c>
      <c r="F2206" s="123" t="s">
        <v>366</v>
      </c>
      <c r="G2206" s="123" t="s">
        <v>2524</v>
      </c>
      <c r="H2206" s="123" t="s">
        <v>2524</v>
      </c>
      <c r="I2206" s="123" t="s">
        <v>2524</v>
      </c>
      <c r="J2206" s="123" t="s">
        <v>2524</v>
      </c>
      <c r="K2206" s="123" t="s">
        <v>5253</v>
      </c>
      <c r="L2206" s="123" t="s">
        <v>2524</v>
      </c>
      <c r="M2206" s="124">
        <v>3427450</v>
      </c>
      <c r="N2206" s="123"/>
      <c r="O2206" s="123"/>
    </row>
    <row r="2207" spans="1:15" ht="16" x14ac:dyDescent="0.45">
      <c r="A2207" s="123" t="s">
        <v>5254</v>
      </c>
      <c r="B2207" s="123" t="s">
        <v>5254</v>
      </c>
      <c r="C2207" s="123" t="s">
        <v>7512</v>
      </c>
      <c r="D2207" s="123" t="s">
        <v>1357</v>
      </c>
      <c r="E2207" s="123" t="s">
        <v>2524</v>
      </c>
      <c r="F2207" s="123" t="s">
        <v>366</v>
      </c>
      <c r="G2207" s="123" t="s">
        <v>2524</v>
      </c>
      <c r="H2207" s="123" t="s">
        <v>2524</v>
      </c>
      <c r="I2207" s="123" t="s">
        <v>2524</v>
      </c>
      <c r="J2207" s="123" t="s">
        <v>2524</v>
      </c>
      <c r="K2207" s="123" t="s">
        <v>5254</v>
      </c>
      <c r="L2207" s="123" t="s">
        <v>2524</v>
      </c>
      <c r="M2207" s="124">
        <v>3427455</v>
      </c>
      <c r="N2207" s="123"/>
      <c r="O2207" s="123"/>
    </row>
    <row r="2208" spans="1:15" ht="16" x14ac:dyDescent="0.45">
      <c r="A2208" s="123" t="s">
        <v>5255</v>
      </c>
      <c r="B2208" s="123" t="s">
        <v>5255</v>
      </c>
      <c r="C2208" s="123" t="s">
        <v>7513</v>
      </c>
      <c r="D2208" s="123" t="s">
        <v>1357</v>
      </c>
      <c r="E2208" s="123" t="s">
        <v>2524</v>
      </c>
      <c r="F2208" s="123" t="s">
        <v>366</v>
      </c>
      <c r="G2208" s="123" t="s">
        <v>2524</v>
      </c>
      <c r="H2208" s="123" t="s">
        <v>2524</v>
      </c>
      <c r="I2208" s="123" t="s">
        <v>2524</v>
      </c>
      <c r="J2208" s="123" t="s">
        <v>2524</v>
      </c>
      <c r="K2208" s="123" t="s">
        <v>5255</v>
      </c>
      <c r="L2208" s="123" t="s">
        <v>2524</v>
      </c>
      <c r="M2208" s="124">
        <v>3432926</v>
      </c>
      <c r="N2208" s="123"/>
      <c r="O2208" s="123"/>
    </row>
    <row r="2209" spans="1:15" ht="16" x14ac:dyDescent="0.45">
      <c r="A2209" s="123" t="s">
        <v>5256</v>
      </c>
      <c r="B2209" s="123" t="s">
        <v>5256</v>
      </c>
      <c r="C2209" s="123" t="s">
        <v>7514</v>
      </c>
      <c r="D2209" s="123" t="s">
        <v>1357</v>
      </c>
      <c r="E2209" s="123" t="s">
        <v>2524</v>
      </c>
      <c r="F2209" s="123" t="s">
        <v>366</v>
      </c>
      <c r="G2209" s="123" t="s">
        <v>2524</v>
      </c>
      <c r="H2209" s="123" t="s">
        <v>2524</v>
      </c>
      <c r="I2209" s="123" t="s">
        <v>2524</v>
      </c>
      <c r="J2209" s="123" t="s">
        <v>2524</v>
      </c>
      <c r="K2209" s="123" t="s">
        <v>5256</v>
      </c>
      <c r="L2209" s="123" t="s">
        <v>2524</v>
      </c>
      <c r="M2209" s="124">
        <v>3432934</v>
      </c>
      <c r="N2209" s="123"/>
      <c r="O2209" s="123"/>
    </row>
    <row r="2210" spans="1:15" ht="16" x14ac:dyDescent="0.45">
      <c r="A2210" s="123" t="s">
        <v>5257</v>
      </c>
      <c r="B2210" s="123" t="s">
        <v>5257</v>
      </c>
      <c r="C2210" s="123" t="s">
        <v>7515</v>
      </c>
      <c r="D2210" s="123" t="s">
        <v>1357</v>
      </c>
      <c r="E2210" s="123" t="s">
        <v>2524</v>
      </c>
      <c r="F2210" s="123" t="s">
        <v>366</v>
      </c>
      <c r="G2210" s="123" t="s">
        <v>2524</v>
      </c>
      <c r="H2210" s="123" t="s">
        <v>2524</v>
      </c>
      <c r="I2210" s="123" t="s">
        <v>2524</v>
      </c>
      <c r="J2210" s="123" t="s">
        <v>2524</v>
      </c>
      <c r="K2210" s="123" t="s">
        <v>5257</v>
      </c>
      <c r="L2210" s="123" t="s">
        <v>2524</v>
      </c>
      <c r="M2210" s="124">
        <v>3427463</v>
      </c>
      <c r="N2210" s="123"/>
      <c r="O2210" s="123"/>
    </row>
    <row r="2211" spans="1:15" ht="16" x14ac:dyDescent="0.45">
      <c r="A2211" s="123" t="s">
        <v>7516</v>
      </c>
      <c r="B2211" s="123" t="s">
        <v>7516</v>
      </c>
      <c r="C2211" s="123" t="s">
        <v>7517</v>
      </c>
      <c r="D2211" s="123" t="s">
        <v>1357</v>
      </c>
      <c r="E2211" s="123" t="s">
        <v>2524</v>
      </c>
      <c r="F2211" s="123" t="s">
        <v>366</v>
      </c>
      <c r="G2211" s="123" t="s">
        <v>2524</v>
      </c>
      <c r="H2211" s="123" t="s">
        <v>2524</v>
      </c>
      <c r="I2211" s="123" t="s">
        <v>2524</v>
      </c>
      <c r="J2211" s="123" t="s">
        <v>2524</v>
      </c>
      <c r="K2211" s="123" t="s">
        <v>7516</v>
      </c>
      <c r="L2211" s="123" t="s">
        <v>2524</v>
      </c>
      <c r="M2211" s="124">
        <v>3225068</v>
      </c>
      <c r="N2211" s="123"/>
      <c r="O2211" s="123"/>
    </row>
    <row r="2212" spans="1:15" ht="16" x14ac:dyDescent="0.45">
      <c r="A2212" s="123" t="s">
        <v>5258</v>
      </c>
      <c r="B2212" s="123" t="s">
        <v>5258</v>
      </c>
      <c r="C2212" s="123" t="s">
        <v>7518</v>
      </c>
      <c r="D2212" s="123" t="s">
        <v>1357</v>
      </c>
      <c r="E2212" s="123" t="s">
        <v>2524</v>
      </c>
      <c r="F2212" s="123" t="s">
        <v>366</v>
      </c>
      <c r="G2212" s="123" t="s">
        <v>2524</v>
      </c>
      <c r="H2212" s="123" t="s">
        <v>2524</v>
      </c>
      <c r="I2212" s="123" t="s">
        <v>2524</v>
      </c>
      <c r="J2212" s="123" t="s">
        <v>2524</v>
      </c>
      <c r="K2212" s="123" t="s">
        <v>5258</v>
      </c>
      <c r="L2212" s="123" t="s">
        <v>2524</v>
      </c>
      <c r="M2212" s="124">
        <v>3225038</v>
      </c>
      <c r="N2212" s="123"/>
      <c r="O2212" s="123"/>
    </row>
    <row r="2213" spans="1:15" ht="16" x14ac:dyDescent="0.45">
      <c r="A2213" s="123" t="s">
        <v>5259</v>
      </c>
      <c r="B2213" s="123" t="s">
        <v>5259</v>
      </c>
      <c r="C2213" s="123" t="s">
        <v>7519</v>
      </c>
      <c r="D2213" s="123" t="s">
        <v>1357</v>
      </c>
      <c r="E2213" s="123" t="s">
        <v>2524</v>
      </c>
      <c r="F2213" s="123" t="s">
        <v>366</v>
      </c>
      <c r="G2213" s="123" t="s">
        <v>2524</v>
      </c>
      <c r="H2213" s="123" t="s">
        <v>2524</v>
      </c>
      <c r="I2213" s="123" t="s">
        <v>2524</v>
      </c>
      <c r="J2213" s="123" t="s">
        <v>2524</v>
      </c>
      <c r="K2213" s="123" t="s">
        <v>5259</v>
      </c>
      <c r="L2213" s="123" t="s">
        <v>2524</v>
      </c>
      <c r="M2213" s="124">
        <v>3225045</v>
      </c>
      <c r="N2213" s="123"/>
      <c r="O2213" s="123"/>
    </row>
    <row r="2214" spans="1:15" ht="16" x14ac:dyDescent="0.45">
      <c r="A2214" s="123" t="s">
        <v>5260</v>
      </c>
      <c r="B2214" s="123" t="s">
        <v>5260</v>
      </c>
      <c r="C2214" s="123" t="s">
        <v>7520</v>
      </c>
      <c r="D2214" s="123" t="s">
        <v>1357</v>
      </c>
      <c r="E2214" s="123" t="s">
        <v>2524</v>
      </c>
      <c r="F2214" s="123" t="s">
        <v>366</v>
      </c>
      <c r="G2214" s="123" t="s">
        <v>2524</v>
      </c>
      <c r="H2214" s="123" t="s">
        <v>2524</v>
      </c>
      <c r="I2214" s="123" t="s">
        <v>2524</v>
      </c>
      <c r="J2214" s="123" t="s">
        <v>2524</v>
      </c>
      <c r="K2214" s="123" t="s">
        <v>5260</v>
      </c>
      <c r="L2214" s="123" t="s">
        <v>2524</v>
      </c>
      <c r="M2214" s="124">
        <v>3225052</v>
      </c>
      <c r="N2214" s="123"/>
      <c r="O2214" s="123"/>
    </row>
    <row r="2215" spans="1:15" ht="16" x14ac:dyDescent="0.45">
      <c r="A2215" s="123" t="s">
        <v>5261</v>
      </c>
      <c r="B2215" s="123" t="s">
        <v>5261</v>
      </c>
      <c r="C2215" s="123" t="s">
        <v>7521</v>
      </c>
      <c r="D2215" s="123" t="s">
        <v>1357</v>
      </c>
      <c r="E2215" s="123" t="s">
        <v>2524</v>
      </c>
      <c r="F2215" s="123" t="s">
        <v>366</v>
      </c>
      <c r="G2215" s="123" t="s">
        <v>2524</v>
      </c>
      <c r="H2215" s="123" t="s">
        <v>2524</v>
      </c>
      <c r="I2215" s="123" t="s">
        <v>2524</v>
      </c>
      <c r="J2215" s="123" t="s">
        <v>2524</v>
      </c>
      <c r="K2215" s="123" t="s">
        <v>5261</v>
      </c>
      <c r="L2215" s="123" t="s">
        <v>2524</v>
      </c>
      <c r="M2215" s="124">
        <v>3427468</v>
      </c>
      <c r="N2215" s="123"/>
      <c r="O2215" s="123"/>
    </row>
    <row r="2216" spans="1:15" ht="16" x14ac:dyDescent="0.45">
      <c r="A2216" s="123" t="s">
        <v>5262</v>
      </c>
      <c r="B2216" s="123" t="s">
        <v>5262</v>
      </c>
      <c r="C2216" s="123" t="s">
        <v>7522</v>
      </c>
      <c r="D2216" s="123" t="s">
        <v>1357</v>
      </c>
      <c r="E2216" s="123" t="s">
        <v>2524</v>
      </c>
      <c r="F2216" s="123" t="s">
        <v>366</v>
      </c>
      <c r="G2216" s="123" t="s">
        <v>2524</v>
      </c>
      <c r="H2216" s="123" t="s">
        <v>2524</v>
      </c>
      <c r="I2216" s="123" t="s">
        <v>2524</v>
      </c>
      <c r="J2216" s="123" t="s">
        <v>2524</v>
      </c>
      <c r="K2216" s="123" t="s">
        <v>5262</v>
      </c>
      <c r="L2216" s="123" t="s">
        <v>2524</v>
      </c>
      <c r="M2216" s="124">
        <v>3427473</v>
      </c>
      <c r="N2216" s="123"/>
      <c r="O2216" s="123"/>
    </row>
    <row r="2217" spans="1:15" ht="16" x14ac:dyDescent="0.45">
      <c r="A2217" s="123" t="s">
        <v>5263</v>
      </c>
      <c r="B2217" s="123" t="s">
        <v>5263</v>
      </c>
      <c r="C2217" s="123" t="s">
        <v>7523</v>
      </c>
      <c r="D2217" s="123" t="s">
        <v>1357</v>
      </c>
      <c r="E2217" s="123" t="s">
        <v>2524</v>
      </c>
      <c r="F2217" s="123" t="s">
        <v>366</v>
      </c>
      <c r="G2217" s="123" t="s">
        <v>2524</v>
      </c>
      <c r="H2217" s="123" t="s">
        <v>2524</v>
      </c>
      <c r="I2217" s="123" t="s">
        <v>2524</v>
      </c>
      <c r="J2217" s="123" t="s">
        <v>2524</v>
      </c>
      <c r="K2217" s="123" t="s">
        <v>5263</v>
      </c>
      <c r="L2217" s="123" t="s">
        <v>2524</v>
      </c>
      <c r="M2217" s="124">
        <v>3427479</v>
      </c>
      <c r="N2217" s="123"/>
      <c r="O2217" s="123"/>
    </row>
    <row r="2218" spans="1:15" ht="16" x14ac:dyDescent="0.45">
      <c r="A2218" s="123" t="s">
        <v>5264</v>
      </c>
      <c r="B2218" s="123" t="s">
        <v>5264</v>
      </c>
      <c r="C2218" s="123" t="s">
        <v>7524</v>
      </c>
      <c r="D2218" s="123" t="s">
        <v>1357</v>
      </c>
      <c r="E2218" s="123" t="s">
        <v>2524</v>
      </c>
      <c r="F2218" s="123" t="s">
        <v>366</v>
      </c>
      <c r="G2218" s="123" t="s">
        <v>2524</v>
      </c>
      <c r="H2218" s="123" t="s">
        <v>2524</v>
      </c>
      <c r="I2218" s="123" t="s">
        <v>2524</v>
      </c>
      <c r="J2218" s="123" t="s">
        <v>2524</v>
      </c>
      <c r="K2218" s="123" t="s">
        <v>5264</v>
      </c>
      <c r="L2218" s="123" t="s">
        <v>2524</v>
      </c>
      <c r="M2218" s="124">
        <v>3427486</v>
      </c>
      <c r="N2218" s="123"/>
      <c r="O2218" s="123"/>
    </row>
    <row r="2219" spans="1:15" ht="16" x14ac:dyDescent="0.45">
      <c r="A2219" s="123" t="s">
        <v>5265</v>
      </c>
      <c r="B2219" s="123" t="s">
        <v>5265</v>
      </c>
      <c r="C2219" s="123" t="s">
        <v>7525</v>
      </c>
      <c r="D2219" s="123" t="s">
        <v>1357</v>
      </c>
      <c r="E2219" s="123" t="s">
        <v>2524</v>
      </c>
      <c r="F2219" s="123" t="s">
        <v>366</v>
      </c>
      <c r="G2219" s="123" t="s">
        <v>2524</v>
      </c>
      <c r="H2219" s="123" t="s">
        <v>2524</v>
      </c>
      <c r="I2219" s="123" t="s">
        <v>2524</v>
      </c>
      <c r="J2219" s="123" t="s">
        <v>2524</v>
      </c>
      <c r="K2219" s="123" t="s">
        <v>5265</v>
      </c>
      <c r="L2219" s="123" t="s">
        <v>2524</v>
      </c>
      <c r="M2219" s="124">
        <v>3427491</v>
      </c>
      <c r="N2219" s="123"/>
      <c r="O2219" s="123"/>
    </row>
    <row r="2220" spans="1:15" ht="16" x14ac:dyDescent="0.45">
      <c r="A2220" s="123" t="s">
        <v>5266</v>
      </c>
      <c r="B2220" s="123" t="s">
        <v>5266</v>
      </c>
      <c r="C2220" s="123" t="s">
        <v>7526</v>
      </c>
      <c r="D2220" s="123" t="s">
        <v>1357</v>
      </c>
      <c r="E2220" s="123" t="s">
        <v>2524</v>
      </c>
      <c r="F2220" s="123" t="s">
        <v>366</v>
      </c>
      <c r="G2220" s="123" t="s">
        <v>2524</v>
      </c>
      <c r="H2220" s="123" t="s">
        <v>2524</v>
      </c>
      <c r="I2220" s="123" t="s">
        <v>2524</v>
      </c>
      <c r="J2220" s="123" t="s">
        <v>2524</v>
      </c>
      <c r="K2220" s="123" t="s">
        <v>5266</v>
      </c>
      <c r="L2220" s="123" t="s">
        <v>2524</v>
      </c>
      <c r="M2220" s="124">
        <v>3427496</v>
      </c>
      <c r="N2220" s="123"/>
      <c r="O2220" s="123"/>
    </row>
    <row r="2221" spans="1:15" ht="16" x14ac:dyDescent="0.45">
      <c r="A2221" s="123" t="s">
        <v>5267</v>
      </c>
      <c r="B2221" s="123" t="s">
        <v>5267</v>
      </c>
      <c r="C2221" s="123" t="s">
        <v>7527</v>
      </c>
      <c r="D2221" s="123" t="s">
        <v>1357</v>
      </c>
      <c r="E2221" s="123" t="s">
        <v>2524</v>
      </c>
      <c r="F2221" s="123" t="s">
        <v>366</v>
      </c>
      <c r="G2221" s="123" t="s">
        <v>2524</v>
      </c>
      <c r="H2221" s="123" t="s">
        <v>2524</v>
      </c>
      <c r="I2221" s="123" t="s">
        <v>2524</v>
      </c>
      <c r="J2221" s="123" t="s">
        <v>2524</v>
      </c>
      <c r="K2221" s="123" t="s">
        <v>5267</v>
      </c>
      <c r="L2221" s="123" t="s">
        <v>2524</v>
      </c>
      <c r="M2221" s="124">
        <v>3225059</v>
      </c>
      <c r="N2221" s="123"/>
      <c r="O2221" s="123"/>
    </row>
    <row r="2222" spans="1:15" ht="16" x14ac:dyDescent="0.45">
      <c r="A2222" s="123" t="s">
        <v>5268</v>
      </c>
      <c r="B2222" s="123" t="s">
        <v>5268</v>
      </c>
      <c r="C2222" s="123" t="s">
        <v>7528</v>
      </c>
      <c r="D2222" s="123" t="s">
        <v>1357</v>
      </c>
      <c r="E2222" s="123" t="s">
        <v>2524</v>
      </c>
      <c r="F2222" s="123" t="s">
        <v>366</v>
      </c>
      <c r="G2222" s="123" t="s">
        <v>2524</v>
      </c>
      <c r="H2222" s="123" t="s">
        <v>2524</v>
      </c>
      <c r="I2222" s="123" t="s">
        <v>2524</v>
      </c>
      <c r="J2222" s="123" t="s">
        <v>2524</v>
      </c>
      <c r="K2222" s="123" t="s">
        <v>5268</v>
      </c>
      <c r="L2222" s="123" t="s">
        <v>2524</v>
      </c>
      <c r="M2222" s="124">
        <v>3432980</v>
      </c>
      <c r="N2222" s="123"/>
      <c r="O2222" s="123"/>
    </row>
    <row r="2223" spans="1:15" ht="16" x14ac:dyDescent="0.45">
      <c r="A2223" s="123" t="s">
        <v>5269</v>
      </c>
      <c r="B2223" s="123" t="s">
        <v>5269</v>
      </c>
      <c r="C2223" s="123" t="s">
        <v>7529</v>
      </c>
      <c r="D2223" s="123" t="s">
        <v>1357</v>
      </c>
      <c r="E2223" s="123" t="s">
        <v>2524</v>
      </c>
      <c r="F2223" s="123" t="s">
        <v>366</v>
      </c>
      <c r="G2223" s="123" t="s">
        <v>2524</v>
      </c>
      <c r="H2223" s="123" t="s">
        <v>2524</v>
      </c>
      <c r="I2223" s="123" t="s">
        <v>2524</v>
      </c>
      <c r="J2223" s="123" t="s">
        <v>2524</v>
      </c>
      <c r="K2223" s="123" t="s">
        <v>5269</v>
      </c>
      <c r="L2223" s="123" t="s">
        <v>2524</v>
      </c>
      <c r="M2223" s="124">
        <v>3433017</v>
      </c>
      <c r="N2223" s="123"/>
      <c r="O2223" s="123"/>
    </row>
    <row r="2224" spans="1:15" ht="16" x14ac:dyDescent="0.45">
      <c r="A2224" s="123" t="s">
        <v>5270</v>
      </c>
      <c r="B2224" s="123" t="s">
        <v>5270</v>
      </c>
      <c r="C2224" s="123" t="s">
        <v>7530</v>
      </c>
      <c r="D2224" s="123" t="s">
        <v>1357</v>
      </c>
      <c r="E2224" s="123" t="s">
        <v>2524</v>
      </c>
      <c r="F2224" s="123" t="s">
        <v>366</v>
      </c>
      <c r="G2224" s="123" t="s">
        <v>2524</v>
      </c>
      <c r="H2224" s="123" t="s">
        <v>2524</v>
      </c>
      <c r="I2224" s="123" t="s">
        <v>2524</v>
      </c>
      <c r="J2224" s="123" t="s">
        <v>2524</v>
      </c>
      <c r="K2224" s="123" t="s">
        <v>5270</v>
      </c>
      <c r="L2224" s="123" t="s">
        <v>2524</v>
      </c>
      <c r="M2224" s="124">
        <v>3427501</v>
      </c>
      <c r="N2224" s="123"/>
      <c r="O2224" s="123"/>
    </row>
    <row r="2225" spans="1:15" ht="16" x14ac:dyDescent="0.45">
      <c r="A2225" s="123" t="s">
        <v>5271</v>
      </c>
      <c r="B2225" s="123" t="s">
        <v>5271</v>
      </c>
      <c r="C2225" s="123" t="s">
        <v>7531</v>
      </c>
      <c r="D2225" s="123" t="s">
        <v>1357</v>
      </c>
      <c r="E2225" s="123" t="s">
        <v>2524</v>
      </c>
      <c r="F2225" s="123" t="s">
        <v>366</v>
      </c>
      <c r="G2225" s="123" t="s">
        <v>2524</v>
      </c>
      <c r="H2225" s="123" t="s">
        <v>2524</v>
      </c>
      <c r="I2225" s="123" t="s">
        <v>2524</v>
      </c>
      <c r="J2225" s="123" t="s">
        <v>2524</v>
      </c>
      <c r="K2225" s="123" t="s">
        <v>5271</v>
      </c>
      <c r="L2225" s="123" t="s">
        <v>2524</v>
      </c>
      <c r="M2225" s="124">
        <v>3427506</v>
      </c>
      <c r="N2225" s="123"/>
      <c r="O2225" s="123"/>
    </row>
    <row r="2226" spans="1:15" ht="16" x14ac:dyDescent="0.45">
      <c r="A2226" s="123" t="s">
        <v>5272</v>
      </c>
      <c r="B2226" s="123" t="s">
        <v>5272</v>
      </c>
      <c r="C2226" s="123" t="s">
        <v>7532</v>
      </c>
      <c r="D2226" s="123" t="s">
        <v>1357</v>
      </c>
      <c r="E2226" s="123" t="s">
        <v>2524</v>
      </c>
      <c r="F2226" s="123" t="s">
        <v>366</v>
      </c>
      <c r="G2226" s="123" t="s">
        <v>2524</v>
      </c>
      <c r="H2226" s="123" t="s">
        <v>2524</v>
      </c>
      <c r="I2226" s="123" t="s">
        <v>2524</v>
      </c>
      <c r="J2226" s="123" t="s">
        <v>2524</v>
      </c>
      <c r="K2226" s="123" t="s">
        <v>5272</v>
      </c>
      <c r="L2226" s="123" t="s">
        <v>2524</v>
      </c>
      <c r="M2226" s="124">
        <v>3427511</v>
      </c>
      <c r="N2226" s="123"/>
      <c r="O2226" s="123"/>
    </row>
    <row r="2227" spans="1:15" ht="16" x14ac:dyDescent="0.45">
      <c r="A2227" s="123" t="s">
        <v>5273</v>
      </c>
      <c r="B2227" s="123" t="s">
        <v>5273</v>
      </c>
      <c r="C2227" s="123" t="s">
        <v>7533</v>
      </c>
      <c r="D2227" s="123" t="s">
        <v>1357</v>
      </c>
      <c r="E2227" s="123" t="s">
        <v>2524</v>
      </c>
      <c r="F2227" s="123" t="s">
        <v>366</v>
      </c>
      <c r="G2227" s="123" t="s">
        <v>2524</v>
      </c>
      <c r="H2227" s="123" t="s">
        <v>2524</v>
      </c>
      <c r="I2227" s="123" t="s">
        <v>2524</v>
      </c>
      <c r="J2227" s="123" t="s">
        <v>2524</v>
      </c>
      <c r="K2227" s="123" t="s">
        <v>5273</v>
      </c>
      <c r="L2227" s="123" t="s">
        <v>2524</v>
      </c>
      <c r="M2227" s="124">
        <v>3427516</v>
      </c>
      <c r="N2227" s="123"/>
      <c r="O2227" s="123"/>
    </row>
    <row r="2228" spans="1:15" ht="16" x14ac:dyDescent="0.45">
      <c r="A2228" s="123" t="s">
        <v>5274</v>
      </c>
      <c r="B2228" s="123" t="s">
        <v>5274</v>
      </c>
      <c r="C2228" s="123" t="s">
        <v>7534</v>
      </c>
      <c r="D2228" s="123" t="s">
        <v>1357</v>
      </c>
      <c r="E2228" s="123" t="s">
        <v>2524</v>
      </c>
      <c r="F2228" s="123" t="s">
        <v>366</v>
      </c>
      <c r="G2228" s="123" t="s">
        <v>2524</v>
      </c>
      <c r="H2228" s="123" t="s">
        <v>2524</v>
      </c>
      <c r="I2228" s="123" t="s">
        <v>2524</v>
      </c>
      <c r="J2228" s="123" t="s">
        <v>2524</v>
      </c>
      <c r="K2228" s="123" t="s">
        <v>5274</v>
      </c>
      <c r="L2228" s="123" t="s">
        <v>2524</v>
      </c>
      <c r="M2228" s="124">
        <v>3427521</v>
      </c>
      <c r="N2228" s="123"/>
      <c r="O2228" s="123"/>
    </row>
    <row r="2229" spans="1:15" ht="16" x14ac:dyDescent="0.45">
      <c r="A2229" s="123" t="s">
        <v>5275</v>
      </c>
      <c r="B2229" s="123" t="s">
        <v>5275</v>
      </c>
      <c r="C2229" s="123" t="s">
        <v>7535</v>
      </c>
      <c r="D2229" s="123" t="s">
        <v>1357</v>
      </c>
      <c r="E2229" s="123" t="s">
        <v>2524</v>
      </c>
      <c r="F2229" s="123" t="s">
        <v>366</v>
      </c>
      <c r="G2229" s="123" t="s">
        <v>2524</v>
      </c>
      <c r="H2229" s="123" t="s">
        <v>2524</v>
      </c>
      <c r="I2229" s="123" t="s">
        <v>2524</v>
      </c>
      <c r="J2229" s="123" t="s">
        <v>2524</v>
      </c>
      <c r="K2229" s="123" t="s">
        <v>5275</v>
      </c>
      <c r="L2229" s="123" t="s">
        <v>2524</v>
      </c>
      <c r="M2229" s="124">
        <v>3427532</v>
      </c>
      <c r="N2229" s="123"/>
      <c r="O2229" s="123"/>
    </row>
    <row r="2230" spans="1:15" ht="16" x14ac:dyDescent="0.45">
      <c r="A2230" s="123" t="s">
        <v>5276</v>
      </c>
      <c r="B2230" s="123" t="s">
        <v>5276</v>
      </c>
      <c r="C2230" s="123" t="s">
        <v>7536</v>
      </c>
      <c r="D2230" s="123" t="s">
        <v>1357</v>
      </c>
      <c r="E2230" s="123" t="s">
        <v>2524</v>
      </c>
      <c r="F2230" s="123" t="s">
        <v>366</v>
      </c>
      <c r="G2230" s="123" t="s">
        <v>2524</v>
      </c>
      <c r="H2230" s="123" t="s">
        <v>2524</v>
      </c>
      <c r="I2230" s="123" t="s">
        <v>2524</v>
      </c>
      <c r="J2230" s="123" t="s">
        <v>2524</v>
      </c>
      <c r="K2230" s="123" t="s">
        <v>5276</v>
      </c>
      <c r="L2230" s="123" t="s">
        <v>2524</v>
      </c>
      <c r="M2230" s="124">
        <v>3427538</v>
      </c>
      <c r="N2230" s="123"/>
      <c r="O2230" s="123"/>
    </row>
    <row r="2231" spans="1:15" ht="16" x14ac:dyDescent="0.45">
      <c r="A2231" s="123" t="s">
        <v>5277</v>
      </c>
      <c r="B2231" s="123" t="s">
        <v>5277</v>
      </c>
      <c r="C2231" s="123" t="s">
        <v>7537</v>
      </c>
      <c r="D2231" s="123" t="s">
        <v>1357</v>
      </c>
      <c r="E2231" s="123" t="s">
        <v>2524</v>
      </c>
      <c r="F2231" s="123" t="s">
        <v>366</v>
      </c>
      <c r="G2231" s="123" t="s">
        <v>2524</v>
      </c>
      <c r="H2231" s="123" t="s">
        <v>2524</v>
      </c>
      <c r="I2231" s="123" t="s">
        <v>2524</v>
      </c>
      <c r="J2231" s="123" t="s">
        <v>2524</v>
      </c>
      <c r="K2231" s="123" t="s">
        <v>5277</v>
      </c>
      <c r="L2231" s="123" t="s">
        <v>2524</v>
      </c>
      <c r="M2231" s="124">
        <v>3427543</v>
      </c>
      <c r="N2231" s="123"/>
      <c r="O2231" s="123"/>
    </row>
    <row r="2232" spans="1:15" ht="16" x14ac:dyDescent="0.45">
      <c r="A2232" s="123" t="s">
        <v>5278</v>
      </c>
      <c r="B2232" s="123" t="s">
        <v>5278</v>
      </c>
      <c r="C2232" s="123" t="s">
        <v>7538</v>
      </c>
      <c r="D2232" s="123" t="s">
        <v>1357</v>
      </c>
      <c r="E2232" s="123" t="s">
        <v>2524</v>
      </c>
      <c r="F2232" s="123" t="s">
        <v>366</v>
      </c>
      <c r="G2232" s="123" t="s">
        <v>2524</v>
      </c>
      <c r="H2232" s="123" t="s">
        <v>2524</v>
      </c>
      <c r="I2232" s="123" t="s">
        <v>2524</v>
      </c>
      <c r="J2232" s="123" t="s">
        <v>2524</v>
      </c>
      <c r="K2232" s="123" t="s">
        <v>5278</v>
      </c>
      <c r="L2232" s="123" t="s">
        <v>2524</v>
      </c>
      <c r="M2232" s="124">
        <v>3427550</v>
      </c>
      <c r="N2232" s="123"/>
      <c r="O2232" s="123"/>
    </row>
    <row r="2233" spans="1:15" ht="16" x14ac:dyDescent="0.45">
      <c r="A2233" s="123" t="s">
        <v>5279</v>
      </c>
      <c r="B2233" s="123" t="s">
        <v>5279</v>
      </c>
      <c r="C2233" s="123" t="s">
        <v>7539</v>
      </c>
      <c r="D2233" s="123" t="s">
        <v>1357</v>
      </c>
      <c r="E2233" s="123" t="s">
        <v>2524</v>
      </c>
      <c r="F2233" s="123" t="s">
        <v>366</v>
      </c>
      <c r="G2233" s="123" t="s">
        <v>2524</v>
      </c>
      <c r="H2233" s="123" t="s">
        <v>2524</v>
      </c>
      <c r="I2233" s="123" t="s">
        <v>2524</v>
      </c>
      <c r="J2233" s="123" t="s">
        <v>2524</v>
      </c>
      <c r="K2233" s="123" t="s">
        <v>5279</v>
      </c>
      <c r="L2233" s="123" t="s">
        <v>2524</v>
      </c>
      <c r="M2233" s="124">
        <v>3427556</v>
      </c>
      <c r="N2233" s="123"/>
      <c r="O2233" s="123"/>
    </row>
    <row r="2234" spans="1:15" ht="16" x14ac:dyDescent="0.45">
      <c r="A2234" s="123" t="s">
        <v>5280</v>
      </c>
      <c r="B2234" s="123" t="s">
        <v>5280</v>
      </c>
      <c r="C2234" s="123" t="s">
        <v>7540</v>
      </c>
      <c r="D2234" s="123" t="s">
        <v>1357</v>
      </c>
      <c r="E2234" s="123" t="s">
        <v>2524</v>
      </c>
      <c r="F2234" s="123" t="s">
        <v>366</v>
      </c>
      <c r="G2234" s="123" t="s">
        <v>2524</v>
      </c>
      <c r="H2234" s="123" t="s">
        <v>2524</v>
      </c>
      <c r="I2234" s="123" t="s">
        <v>2524</v>
      </c>
      <c r="J2234" s="123" t="s">
        <v>2524</v>
      </c>
      <c r="K2234" s="123" t="s">
        <v>5280</v>
      </c>
      <c r="L2234" s="123" t="s">
        <v>2524</v>
      </c>
      <c r="M2234" s="124">
        <v>3427561</v>
      </c>
      <c r="N2234" s="123"/>
      <c r="O2234" s="123"/>
    </row>
    <row r="2235" spans="1:15" ht="16" x14ac:dyDescent="0.45">
      <c r="A2235" s="123" t="s">
        <v>5281</v>
      </c>
      <c r="B2235" s="123" t="s">
        <v>5281</v>
      </c>
      <c r="C2235" s="123" t="s">
        <v>7541</v>
      </c>
      <c r="D2235" s="123" t="s">
        <v>1357</v>
      </c>
      <c r="E2235" s="123" t="s">
        <v>2524</v>
      </c>
      <c r="F2235" s="123" t="s">
        <v>366</v>
      </c>
      <c r="G2235" s="123" t="s">
        <v>2524</v>
      </c>
      <c r="H2235" s="123" t="s">
        <v>2524</v>
      </c>
      <c r="I2235" s="123" t="s">
        <v>2524</v>
      </c>
      <c r="J2235" s="123" t="s">
        <v>2524</v>
      </c>
      <c r="K2235" s="123" t="s">
        <v>5281</v>
      </c>
      <c r="L2235" s="123" t="s">
        <v>2524</v>
      </c>
      <c r="M2235" s="124">
        <v>3427566</v>
      </c>
      <c r="N2235" s="123"/>
      <c r="O2235" s="123"/>
    </row>
    <row r="2236" spans="1:15" ht="16" x14ac:dyDescent="0.45">
      <c r="A2236" s="123" t="s">
        <v>5282</v>
      </c>
      <c r="B2236" s="123" t="s">
        <v>5282</v>
      </c>
      <c r="C2236" s="123" t="s">
        <v>7542</v>
      </c>
      <c r="D2236" s="123" t="s">
        <v>1357</v>
      </c>
      <c r="E2236" s="123" t="s">
        <v>2524</v>
      </c>
      <c r="F2236" s="123" t="s">
        <v>366</v>
      </c>
      <c r="G2236" s="123" t="s">
        <v>2524</v>
      </c>
      <c r="H2236" s="123" t="s">
        <v>2524</v>
      </c>
      <c r="I2236" s="123" t="s">
        <v>2524</v>
      </c>
      <c r="J2236" s="123" t="s">
        <v>2524</v>
      </c>
      <c r="K2236" s="123" t="s">
        <v>5282</v>
      </c>
      <c r="L2236" s="123" t="s">
        <v>2524</v>
      </c>
      <c r="M2236" s="124">
        <v>3427571</v>
      </c>
      <c r="N2236" s="123"/>
      <c r="O2236" s="123"/>
    </row>
    <row r="2237" spans="1:15" ht="16" x14ac:dyDescent="0.45">
      <c r="A2237" s="123" t="s">
        <v>5283</v>
      </c>
      <c r="B2237" s="123" t="s">
        <v>5283</v>
      </c>
      <c r="C2237" s="123" t="s">
        <v>7543</v>
      </c>
      <c r="D2237" s="123" t="s">
        <v>1357</v>
      </c>
      <c r="E2237" s="123" t="s">
        <v>2524</v>
      </c>
      <c r="F2237" s="123" t="s">
        <v>366</v>
      </c>
      <c r="G2237" s="123" t="s">
        <v>2524</v>
      </c>
      <c r="H2237" s="123" t="s">
        <v>2524</v>
      </c>
      <c r="I2237" s="123" t="s">
        <v>2524</v>
      </c>
      <c r="J2237" s="123" t="s">
        <v>2524</v>
      </c>
      <c r="K2237" s="123" t="s">
        <v>5283</v>
      </c>
      <c r="L2237" s="123" t="s">
        <v>2524</v>
      </c>
      <c r="M2237" s="124">
        <v>3427576</v>
      </c>
      <c r="N2237" s="123"/>
      <c r="O2237" s="123"/>
    </row>
    <row r="2238" spans="1:15" ht="16" x14ac:dyDescent="0.45">
      <c r="A2238" s="123" t="s">
        <v>5284</v>
      </c>
      <c r="B2238" s="123" t="s">
        <v>5284</v>
      </c>
      <c r="C2238" s="123" t="s">
        <v>7544</v>
      </c>
      <c r="D2238" s="123" t="s">
        <v>1357</v>
      </c>
      <c r="E2238" s="123" t="s">
        <v>2524</v>
      </c>
      <c r="F2238" s="123" t="s">
        <v>366</v>
      </c>
      <c r="G2238" s="123" t="s">
        <v>2524</v>
      </c>
      <c r="H2238" s="123" t="s">
        <v>2524</v>
      </c>
      <c r="I2238" s="123" t="s">
        <v>2524</v>
      </c>
      <c r="J2238" s="123" t="s">
        <v>2524</v>
      </c>
      <c r="K2238" s="123" t="s">
        <v>5284</v>
      </c>
      <c r="L2238" s="123" t="s">
        <v>2524</v>
      </c>
      <c r="M2238" s="124">
        <v>3427582</v>
      </c>
      <c r="N2238" s="123"/>
      <c r="O2238" s="123"/>
    </row>
    <row r="2239" spans="1:15" ht="16" x14ac:dyDescent="0.45">
      <c r="A2239" s="123" t="s">
        <v>5285</v>
      </c>
      <c r="B2239" s="123" t="s">
        <v>5285</v>
      </c>
      <c r="C2239" s="123" t="s">
        <v>5285</v>
      </c>
      <c r="D2239" s="123" t="s">
        <v>1357</v>
      </c>
      <c r="E2239" s="123" t="s">
        <v>2524</v>
      </c>
      <c r="F2239" s="123" t="s">
        <v>366</v>
      </c>
      <c r="G2239" s="123" t="s">
        <v>2524</v>
      </c>
      <c r="H2239" s="123" t="s">
        <v>2524</v>
      </c>
      <c r="I2239" s="123" t="s">
        <v>2524</v>
      </c>
      <c r="J2239" s="123" t="s">
        <v>2524</v>
      </c>
      <c r="K2239" s="123" t="s">
        <v>5285</v>
      </c>
      <c r="L2239" s="123" t="s">
        <v>2524</v>
      </c>
      <c r="M2239" s="124">
        <v>3004064</v>
      </c>
      <c r="N2239" s="123"/>
      <c r="O2239" s="123"/>
    </row>
    <row r="2240" spans="1:15" ht="16" x14ac:dyDescent="0.45">
      <c r="A2240" s="123" t="s">
        <v>5286</v>
      </c>
      <c r="B2240" s="123" t="s">
        <v>5286</v>
      </c>
      <c r="C2240" s="123" t="s">
        <v>5286</v>
      </c>
      <c r="D2240" s="123" t="s">
        <v>1357</v>
      </c>
      <c r="E2240" s="123" t="s">
        <v>2524</v>
      </c>
      <c r="F2240" s="123" t="s">
        <v>366</v>
      </c>
      <c r="G2240" s="123" t="s">
        <v>2524</v>
      </c>
      <c r="H2240" s="123" t="s">
        <v>2524</v>
      </c>
      <c r="I2240" s="123" t="s">
        <v>2524</v>
      </c>
      <c r="J2240" s="123" t="s">
        <v>2524</v>
      </c>
      <c r="K2240" s="123" t="s">
        <v>5286</v>
      </c>
      <c r="L2240" s="123" t="s">
        <v>2524</v>
      </c>
      <c r="M2240" s="124">
        <v>3206306</v>
      </c>
      <c r="N2240" s="123"/>
      <c r="O2240" s="123"/>
    </row>
    <row r="2241" spans="1:15" ht="16" x14ac:dyDescent="0.45">
      <c r="A2241" s="123" t="s">
        <v>5287</v>
      </c>
      <c r="B2241" s="123" t="s">
        <v>5287</v>
      </c>
      <c r="C2241" s="123" t="s">
        <v>5287</v>
      </c>
      <c r="D2241" s="123" t="s">
        <v>1357</v>
      </c>
      <c r="E2241" s="123" t="s">
        <v>2524</v>
      </c>
      <c r="F2241" s="123" t="s">
        <v>366</v>
      </c>
      <c r="G2241" s="123" t="s">
        <v>2524</v>
      </c>
      <c r="H2241" s="123" t="s">
        <v>2524</v>
      </c>
      <c r="I2241" s="123" t="s">
        <v>2524</v>
      </c>
      <c r="J2241" s="123" t="s">
        <v>2524</v>
      </c>
      <c r="K2241" s="123" t="s">
        <v>5287</v>
      </c>
      <c r="L2241" s="123" t="s">
        <v>2524</v>
      </c>
      <c r="M2241" s="124">
        <v>3206327</v>
      </c>
      <c r="N2241" s="123"/>
      <c r="O2241" s="123"/>
    </row>
    <row r="2242" spans="1:15" ht="16" x14ac:dyDescent="0.45">
      <c r="A2242" s="123" t="s">
        <v>5288</v>
      </c>
      <c r="B2242" s="123" t="s">
        <v>5288</v>
      </c>
      <c r="C2242" s="123" t="s">
        <v>5288</v>
      </c>
      <c r="D2242" s="123" t="s">
        <v>1357</v>
      </c>
      <c r="E2242" s="123" t="s">
        <v>2524</v>
      </c>
      <c r="F2242" s="123" t="s">
        <v>366</v>
      </c>
      <c r="G2242" s="123" t="s">
        <v>2524</v>
      </c>
      <c r="H2242" s="123" t="s">
        <v>2524</v>
      </c>
      <c r="I2242" s="123" t="s">
        <v>2524</v>
      </c>
      <c r="J2242" s="123" t="s">
        <v>2524</v>
      </c>
      <c r="K2242" s="123" t="s">
        <v>5288</v>
      </c>
      <c r="L2242" s="123" t="s">
        <v>2524</v>
      </c>
      <c r="M2242" s="124">
        <v>3206374</v>
      </c>
      <c r="N2242" s="123"/>
      <c r="O2242" s="123"/>
    </row>
    <row r="2243" spans="1:15" ht="16" x14ac:dyDescent="0.45">
      <c r="A2243" s="123" t="s">
        <v>5289</v>
      </c>
      <c r="B2243" s="123" t="s">
        <v>5289</v>
      </c>
      <c r="C2243" s="123" t="s">
        <v>5289</v>
      </c>
      <c r="D2243" s="123" t="s">
        <v>1357</v>
      </c>
      <c r="E2243" s="123" t="s">
        <v>2524</v>
      </c>
      <c r="F2243" s="123" t="s">
        <v>366</v>
      </c>
      <c r="G2243" s="123" t="s">
        <v>2524</v>
      </c>
      <c r="H2243" s="123" t="s">
        <v>2524</v>
      </c>
      <c r="I2243" s="123" t="s">
        <v>2524</v>
      </c>
      <c r="J2243" s="123" t="s">
        <v>2524</v>
      </c>
      <c r="K2243" s="123" t="s">
        <v>5289</v>
      </c>
      <c r="L2243" s="123" t="s">
        <v>2524</v>
      </c>
      <c r="M2243" s="124">
        <v>3206350</v>
      </c>
      <c r="N2243" s="123"/>
      <c r="O2243" s="123"/>
    </row>
    <row r="2244" spans="1:15" ht="16" x14ac:dyDescent="0.45">
      <c r="A2244" s="123" t="s">
        <v>5290</v>
      </c>
      <c r="B2244" s="123" t="s">
        <v>5290</v>
      </c>
      <c r="C2244" s="123" t="s">
        <v>7545</v>
      </c>
      <c r="D2244" s="123" t="s">
        <v>1357</v>
      </c>
      <c r="E2244" s="123" t="s">
        <v>2524</v>
      </c>
      <c r="F2244" s="123" t="s">
        <v>366</v>
      </c>
      <c r="G2244" s="123" t="s">
        <v>2524</v>
      </c>
      <c r="H2244" s="123" t="s">
        <v>2524</v>
      </c>
      <c r="I2244" s="123" t="s">
        <v>2524</v>
      </c>
      <c r="J2244" s="123" t="s">
        <v>2524</v>
      </c>
      <c r="K2244" s="123" t="s">
        <v>5290</v>
      </c>
      <c r="L2244" s="123" t="s">
        <v>2524</v>
      </c>
      <c r="M2244" s="124">
        <v>3427588</v>
      </c>
      <c r="N2244" s="123"/>
      <c r="O2244" s="123"/>
    </row>
    <row r="2245" spans="1:15" ht="16" x14ac:dyDescent="0.45">
      <c r="A2245" s="123" t="s">
        <v>5291</v>
      </c>
      <c r="B2245" s="123" t="s">
        <v>5291</v>
      </c>
      <c r="C2245" s="123" t="s">
        <v>7546</v>
      </c>
      <c r="D2245" s="123" t="s">
        <v>1357</v>
      </c>
      <c r="E2245" s="123" t="s">
        <v>2524</v>
      </c>
      <c r="F2245" s="123" t="s">
        <v>366</v>
      </c>
      <c r="G2245" s="123" t="s">
        <v>2524</v>
      </c>
      <c r="H2245" s="123" t="s">
        <v>2524</v>
      </c>
      <c r="I2245" s="123" t="s">
        <v>2524</v>
      </c>
      <c r="J2245" s="123" t="s">
        <v>2524</v>
      </c>
      <c r="K2245" s="123" t="s">
        <v>5291</v>
      </c>
      <c r="L2245" s="123" t="s">
        <v>2524</v>
      </c>
      <c r="M2245" s="124">
        <v>3427596</v>
      </c>
      <c r="N2245" s="123"/>
      <c r="O2245" s="123"/>
    </row>
    <row r="2246" spans="1:15" ht="16" x14ac:dyDescent="0.45">
      <c r="A2246" s="123" t="s">
        <v>5292</v>
      </c>
      <c r="B2246" s="123" t="s">
        <v>5292</v>
      </c>
      <c r="C2246" s="123" t="s">
        <v>7547</v>
      </c>
      <c r="D2246" s="123" t="s">
        <v>1357</v>
      </c>
      <c r="E2246" s="123" t="s">
        <v>2524</v>
      </c>
      <c r="F2246" s="123" t="s">
        <v>366</v>
      </c>
      <c r="G2246" s="123" t="s">
        <v>2524</v>
      </c>
      <c r="H2246" s="123" t="s">
        <v>2524</v>
      </c>
      <c r="I2246" s="123" t="s">
        <v>2524</v>
      </c>
      <c r="J2246" s="123" t="s">
        <v>2524</v>
      </c>
      <c r="K2246" s="123" t="s">
        <v>5292</v>
      </c>
      <c r="L2246" s="123" t="s">
        <v>2524</v>
      </c>
      <c r="M2246" s="124">
        <v>3427605</v>
      </c>
      <c r="N2246" s="123"/>
      <c r="O2246" s="123"/>
    </row>
    <row r="2247" spans="1:15" ht="16" x14ac:dyDescent="0.45">
      <c r="A2247" s="123" t="s">
        <v>5293</v>
      </c>
      <c r="B2247" s="123" t="s">
        <v>5293</v>
      </c>
      <c r="C2247" s="123" t="s">
        <v>7548</v>
      </c>
      <c r="D2247" s="123" t="s">
        <v>1357</v>
      </c>
      <c r="E2247" s="123" t="s">
        <v>2524</v>
      </c>
      <c r="F2247" s="123" t="s">
        <v>366</v>
      </c>
      <c r="G2247" s="123" t="s">
        <v>2524</v>
      </c>
      <c r="H2247" s="123" t="s">
        <v>2524</v>
      </c>
      <c r="I2247" s="123" t="s">
        <v>2524</v>
      </c>
      <c r="J2247" s="123" t="s">
        <v>2524</v>
      </c>
      <c r="K2247" s="123" t="s">
        <v>5293</v>
      </c>
      <c r="L2247" s="123" t="s">
        <v>2524</v>
      </c>
      <c r="M2247" s="124">
        <v>3427610</v>
      </c>
      <c r="N2247" s="123"/>
      <c r="O2247" s="123"/>
    </row>
    <row r="2248" spans="1:15" ht="16" x14ac:dyDescent="0.45">
      <c r="A2248" s="123" t="s">
        <v>5294</v>
      </c>
      <c r="B2248" s="123" t="s">
        <v>5294</v>
      </c>
      <c r="C2248" s="123" t="s">
        <v>7549</v>
      </c>
      <c r="D2248" s="123" t="s">
        <v>1357</v>
      </c>
      <c r="E2248" s="123" t="s">
        <v>2524</v>
      </c>
      <c r="F2248" s="123" t="s">
        <v>366</v>
      </c>
      <c r="G2248" s="123" t="s">
        <v>2524</v>
      </c>
      <c r="H2248" s="123" t="s">
        <v>2524</v>
      </c>
      <c r="I2248" s="123" t="s">
        <v>2524</v>
      </c>
      <c r="J2248" s="123" t="s">
        <v>2524</v>
      </c>
      <c r="K2248" s="123" t="s">
        <v>5294</v>
      </c>
      <c r="L2248" s="123" t="s">
        <v>2524</v>
      </c>
      <c r="M2248" s="124">
        <v>3427615</v>
      </c>
      <c r="N2248" s="123"/>
      <c r="O2248" s="123"/>
    </row>
    <row r="2249" spans="1:15" ht="16" x14ac:dyDescent="0.45">
      <c r="A2249" s="123" t="s">
        <v>5295</v>
      </c>
      <c r="B2249" s="123" t="s">
        <v>5295</v>
      </c>
      <c r="C2249" s="123" t="s">
        <v>7550</v>
      </c>
      <c r="D2249" s="123" t="s">
        <v>1357</v>
      </c>
      <c r="E2249" s="123" t="s">
        <v>2524</v>
      </c>
      <c r="F2249" s="123" t="s">
        <v>366</v>
      </c>
      <c r="G2249" s="123" t="s">
        <v>2524</v>
      </c>
      <c r="H2249" s="123" t="s">
        <v>2524</v>
      </c>
      <c r="I2249" s="123" t="s">
        <v>2524</v>
      </c>
      <c r="J2249" s="123" t="s">
        <v>2524</v>
      </c>
      <c r="K2249" s="123" t="s">
        <v>5295</v>
      </c>
      <c r="L2249" s="123" t="s">
        <v>2524</v>
      </c>
      <c r="M2249" s="124">
        <v>3427620</v>
      </c>
      <c r="N2249" s="123"/>
      <c r="O2249" s="123"/>
    </row>
    <row r="2250" spans="1:15" ht="16" x14ac:dyDescent="0.45">
      <c r="A2250" s="123" t="s">
        <v>8666</v>
      </c>
      <c r="B2250" s="123" t="s">
        <v>8666</v>
      </c>
      <c r="C2250" s="123" t="s">
        <v>8789</v>
      </c>
      <c r="D2250" s="123" t="s">
        <v>1357</v>
      </c>
      <c r="E2250" s="123" t="s">
        <v>2524</v>
      </c>
      <c r="F2250" s="123" t="s">
        <v>366</v>
      </c>
      <c r="G2250" s="123" t="s">
        <v>2524</v>
      </c>
      <c r="H2250" s="123" t="s">
        <v>2524</v>
      </c>
      <c r="I2250" s="123" t="s">
        <v>2524</v>
      </c>
      <c r="J2250" s="123" t="s">
        <v>2524</v>
      </c>
      <c r="K2250" s="123" t="s">
        <v>8666</v>
      </c>
      <c r="L2250" s="123" t="s">
        <v>2524</v>
      </c>
      <c r="M2250" s="124">
        <v>7960292</v>
      </c>
      <c r="N2250" s="123"/>
      <c r="O2250" s="123"/>
    </row>
    <row r="2251" spans="1:15" ht="16" x14ac:dyDescent="0.45">
      <c r="A2251" s="123" t="s">
        <v>8667</v>
      </c>
      <c r="B2251" s="123" t="s">
        <v>8667</v>
      </c>
      <c r="C2251" s="123" t="s">
        <v>8790</v>
      </c>
      <c r="D2251" s="123" t="s">
        <v>1357</v>
      </c>
      <c r="E2251" s="123" t="s">
        <v>2524</v>
      </c>
      <c r="F2251" s="123" t="s">
        <v>366</v>
      </c>
      <c r="G2251" s="123" t="s">
        <v>2524</v>
      </c>
      <c r="H2251" s="123" t="s">
        <v>2524</v>
      </c>
      <c r="I2251" s="123" t="s">
        <v>2524</v>
      </c>
      <c r="J2251" s="123" t="s">
        <v>2524</v>
      </c>
      <c r="K2251" s="123" t="s">
        <v>8667</v>
      </c>
      <c r="L2251" s="123" t="s">
        <v>2524</v>
      </c>
      <c r="M2251" s="124">
        <v>7960281</v>
      </c>
      <c r="N2251" s="123"/>
      <c r="O2251" s="123"/>
    </row>
    <row r="2252" spans="1:15" ht="16" x14ac:dyDescent="0.45">
      <c r="A2252" s="123" t="s">
        <v>8668</v>
      </c>
      <c r="B2252" s="123" t="s">
        <v>8668</v>
      </c>
      <c r="C2252" s="123" t="s">
        <v>8791</v>
      </c>
      <c r="D2252" s="123" t="s">
        <v>1357</v>
      </c>
      <c r="E2252" s="123" t="s">
        <v>2524</v>
      </c>
      <c r="F2252" s="123" t="s">
        <v>366</v>
      </c>
      <c r="G2252" s="123" t="s">
        <v>2524</v>
      </c>
      <c r="H2252" s="123" t="s">
        <v>2524</v>
      </c>
      <c r="I2252" s="123" t="s">
        <v>2524</v>
      </c>
      <c r="J2252" s="123" t="s">
        <v>2524</v>
      </c>
      <c r="K2252" s="123" t="s">
        <v>8668</v>
      </c>
      <c r="L2252" s="123" t="s">
        <v>2524</v>
      </c>
      <c r="M2252" s="124">
        <v>7960270</v>
      </c>
      <c r="N2252" s="123"/>
      <c r="O2252" s="123"/>
    </row>
    <row r="2253" spans="1:15" ht="16" x14ac:dyDescent="0.45">
      <c r="A2253" s="123" t="s">
        <v>5296</v>
      </c>
      <c r="B2253" s="123" t="s">
        <v>5296</v>
      </c>
      <c r="C2253" s="123" t="s">
        <v>7551</v>
      </c>
      <c r="D2253" s="123" t="s">
        <v>1357</v>
      </c>
      <c r="E2253" s="123" t="s">
        <v>2524</v>
      </c>
      <c r="F2253" s="123" t="s">
        <v>366</v>
      </c>
      <c r="G2253" s="123" t="s">
        <v>2524</v>
      </c>
      <c r="H2253" s="123" t="s">
        <v>2524</v>
      </c>
      <c r="I2253" s="123" t="s">
        <v>2524</v>
      </c>
      <c r="J2253" s="123" t="s">
        <v>2524</v>
      </c>
      <c r="K2253" s="123" t="s">
        <v>5296</v>
      </c>
      <c r="L2253" s="123" t="s">
        <v>2524</v>
      </c>
      <c r="M2253" s="124">
        <v>3427625</v>
      </c>
      <c r="N2253" s="123"/>
      <c r="O2253" s="123"/>
    </row>
    <row r="2254" spans="1:15" ht="16" x14ac:dyDescent="0.45">
      <c r="A2254" s="123" t="s">
        <v>5297</v>
      </c>
      <c r="B2254" s="123" t="s">
        <v>5297</v>
      </c>
      <c r="C2254" s="123" t="s">
        <v>7552</v>
      </c>
      <c r="D2254" s="123" t="s">
        <v>1357</v>
      </c>
      <c r="E2254" s="123" t="s">
        <v>2524</v>
      </c>
      <c r="F2254" s="123" t="s">
        <v>366</v>
      </c>
      <c r="G2254" s="123" t="s">
        <v>2524</v>
      </c>
      <c r="H2254" s="123" t="s">
        <v>2524</v>
      </c>
      <c r="I2254" s="123" t="s">
        <v>2524</v>
      </c>
      <c r="J2254" s="123" t="s">
        <v>2524</v>
      </c>
      <c r="K2254" s="123" t="s">
        <v>5297</v>
      </c>
      <c r="L2254" s="123" t="s">
        <v>2524</v>
      </c>
      <c r="M2254" s="124">
        <v>3427631</v>
      </c>
      <c r="N2254" s="123"/>
      <c r="O2254" s="123"/>
    </row>
    <row r="2255" spans="1:15" ht="16" x14ac:dyDescent="0.45">
      <c r="A2255" s="123" t="s">
        <v>5298</v>
      </c>
      <c r="B2255" s="123" t="s">
        <v>5298</v>
      </c>
      <c r="C2255" s="123" t="s">
        <v>7553</v>
      </c>
      <c r="D2255" s="123" t="s">
        <v>1357</v>
      </c>
      <c r="E2255" s="123" t="s">
        <v>2524</v>
      </c>
      <c r="F2255" s="123" t="s">
        <v>366</v>
      </c>
      <c r="G2255" s="123" t="s">
        <v>2524</v>
      </c>
      <c r="H2255" s="123" t="s">
        <v>2524</v>
      </c>
      <c r="I2255" s="123" t="s">
        <v>2524</v>
      </c>
      <c r="J2255" s="123" t="s">
        <v>2524</v>
      </c>
      <c r="K2255" s="123" t="s">
        <v>5298</v>
      </c>
      <c r="L2255" s="123" t="s">
        <v>2524</v>
      </c>
      <c r="M2255" s="124">
        <v>3427638</v>
      </c>
      <c r="N2255" s="123"/>
      <c r="O2255" s="123"/>
    </row>
    <row r="2256" spans="1:15" ht="16" x14ac:dyDescent="0.45">
      <c r="A2256" s="123" t="s">
        <v>5299</v>
      </c>
      <c r="B2256" s="123" t="s">
        <v>5299</v>
      </c>
      <c r="C2256" s="123" t="s">
        <v>7554</v>
      </c>
      <c r="D2256" s="123" t="s">
        <v>1357</v>
      </c>
      <c r="E2256" s="123" t="s">
        <v>2524</v>
      </c>
      <c r="F2256" s="123" t="s">
        <v>366</v>
      </c>
      <c r="G2256" s="123" t="s">
        <v>2524</v>
      </c>
      <c r="H2256" s="123" t="s">
        <v>2524</v>
      </c>
      <c r="I2256" s="123" t="s">
        <v>2524</v>
      </c>
      <c r="J2256" s="123" t="s">
        <v>2524</v>
      </c>
      <c r="K2256" s="123" t="s">
        <v>5299</v>
      </c>
      <c r="L2256" s="123" t="s">
        <v>2524</v>
      </c>
      <c r="M2256" s="124">
        <v>3427643</v>
      </c>
      <c r="N2256" s="123"/>
      <c r="O2256" s="123"/>
    </row>
    <row r="2257" spans="1:15" ht="16" x14ac:dyDescent="0.45">
      <c r="A2257" s="123" t="s">
        <v>5300</v>
      </c>
      <c r="B2257" s="123" t="s">
        <v>5300</v>
      </c>
      <c r="C2257" s="123" t="s">
        <v>7555</v>
      </c>
      <c r="D2257" s="123" t="s">
        <v>1357</v>
      </c>
      <c r="E2257" s="123" t="s">
        <v>2524</v>
      </c>
      <c r="F2257" s="123" t="s">
        <v>366</v>
      </c>
      <c r="G2257" s="123" t="s">
        <v>2524</v>
      </c>
      <c r="H2257" s="123" t="s">
        <v>2524</v>
      </c>
      <c r="I2257" s="123" t="s">
        <v>2524</v>
      </c>
      <c r="J2257" s="123" t="s">
        <v>2524</v>
      </c>
      <c r="K2257" s="123" t="s">
        <v>5300</v>
      </c>
      <c r="L2257" s="123" t="s">
        <v>2524</v>
      </c>
      <c r="M2257" s="124">
        <v>3427648</v>
      </c>
      <c r="N2257" s="123"/>
      <c r="O2257" s="123"/>
    </row>
    <row r="2258" spans="1:15" ht="16" x14ac:dyDescent="0.45">
      <c r="A2258" s="123" t="s">
        <v>5301</v>
      </c>
      <c r="B2258" s="123" t="s">
        <v>5301</v>
      </c>
      <c r="C2258" s="123" t="s">
        <v>7556</v>
      </c>
      <c r="D2258" s="123" t="s">
        <v>1357</v>
      </c>
      <c r="E2258" s="123" t="s">
        <v>2524</v>
      </c>
      <c r="F2258" s="123" t="s">
        <v>366</v>
      </c>
      <c r="G2258" s="123" t="s">
        <v>2524</v>
      </c>
      <c r="H2258" s="123" t="s">
        <v>2524</v>
      </c>
      <c r="I2258" s="123" t="s">
        <v>2524</v>
      </c>
      <c r="J2258" s="123" t="s">
        <v>2524</v>
      </c>
      <c r="K2258" s="123" t="s">
        <v>5301</v>
      </c>
      <c r="L2258" s="123" t="s">
        <v>2524</v>
      </c>
      <c r="M2258" s="124">
        <v>3427653</v>
      </c>
      <c r="N2258" s="123"/>
      <c r="O2258" s="123"/>
    </row>
    <row r="2259" spans="1:15" ht="16" x14ac:dyDescent="0.45">
      <c r="A2259" s="123" t="s">
        <v>5302</v>
      </c>
      <c r="B2259" s="123" t="s">
        <v>5302</v>
      </c>
      <c r="C2259" s="123" t="s">
        <v>7557</v>
      </c>
      <c r="D2259" s="123" t="s">
        <v>1357</v>
      </c>
      <c r="E2259" s="123" t="s">
        <v>2524</v>
      </c>
      <c r="F2259" s="123" t="s">
        <v>366</v>
      </c>
      <c r="G2259" s="123" t="s">
        <v>2524</v>
      </c>
      <c r="H2259" s="123" t="s">
        <v>2524</v>
      </c>
      <c r="I2259" s="123" t="s">
        <v>2524</v>
      </c>
      <c r="J2259" s="123" t="s">
        <v>2524</v>
      </c>
      <c r="K2259" s="123" t="s">
        <v>5302</v>
      </c>
      <c r="L2259" s="123" t="s">
        <v>2524</v>
      </c>
      <c r="M2259" s="124">
        <v>3427658</v>
      </c>
      <c r="N2259" s="123"/>
      <c r="O2259" s="123"/>
    </row>
    <row r="2260" spans="1:15" ht="16" x14ac:dyDescent="0.45">
      <c r="A2260" s="123" t="s">
        <v>5303</v>
      </c>
      <c r="B2260" s="123" t="s">
        <v>5303</v>
      </c>
      <c r="C2260" s="123" t="s">
        <v>7558</v>
      </c>
      <c r="D2260" s="123" t="s">
        <v>1357</v>
      </c>
      <c r="E2260" s="123" t="s">
        <v>2524</v>
      </c>
      <c r="F2260" s="123" t="s">
        <v>366</v>
      </c>
      <c r="G2260" s="123" t="s">
        <v>2524</v>
      </c>
      <c r="H2260" s="123" t="s">
        <v>2524</v>
      </c>
      <c r="I2260" s="123" t="s">
        <v>2524</v>
      </c>
      <c r="J2260" s="123" t="s">
        <v>2524</v>
      </c>
      <c r="K2260" s="123" t="s">
        <v>5303</v>
      </c>
      <c r="L2260" s="123" t="s">
        <v>2524</v>
      </c>
      <c r="M2260" s="124">
        <v>3427663</v>
      </c>
      <c r="N2260" s="123"/>
      <c r="O2260" s="123"/>
    </row>
    <row r="2261" spans="1:15" ht="16" x14ac:dyDescent="0.45">
      <c r="A2261" s="123" t="s">
        <v>5304</v>
      </c>
      <c r="B2261" s="123" t="s">
        <v>5304</v>
      </c>
      <c r="C2261" s="123" t="s">
        <v>7559</v>
      </c>
      <c r="D2261" s="123" t="s">
        <v>1357</v>
      </c>
      <c r="E2261" s="123" t="s">
        <v>2524</v>
      </c>
      <c r="F2261" s="123" t="s">
        <v>366</v>
      </c>
      <c r="G2261" s="123" t="s">
        <v>2524</v>
      </c>
      <c r="H2261" s="123" t="s">
        <v>2524</v>
      </c>
      <c r="I2261" s="123" t="s">
        <v>2524</v>
      </c>
      <c r="J2261" s="123" t="s">
        <v>2524</v>
      </c>
      <c r="K2261" s="123" t="s">
        <v>5304</v>
      </c>
      <c r="L2261" s="123" t="s">
        <v>2524</v>
      </c>
      <c r="M2261" s="124">
        <v>3427670</v>
      </c>
      <c r="N2261" s="123"/>
      <c r="O2261" s="123"/>
    </row>
    <row r="2262" spans="1:15" ht="16" x14ac:dyDescent="0.45">
      <c r="A2262" s="123" t="s">
        <v>5305</v>
      </c>
      <c r="B2262" s="123" t="s">
        <v>5305</v>
      </c>
      <c r="C2262" s="123" t="s">
        <v>7560</v>
      </c>
      <c r="D2262" s="123" t="s">
        <v>1357</v>
      </c>
      <c r="E2262" s="123" t="s">
        <v>2524</v>
      </c>
      <c r="F2262" s="123" t="s">
        <v>366</v>
      </c>
      <c r="G2262" s="123" t="s">
        <v>2524</v>
      </c>
      <c r="H2262" s="123" t="s">
        <v>2524</v>
      </c>
      <c r="I2262" s="123" t="s">
        <v>2524</v>
      </c>
      <c r="J2262" s="123" t="s">
        <v>2524</v>
      </c>
      <c r="K2262" s="123" t="s">
        <v>5305</v>
      </c>
      <c r="L2262" s="123" t="s">
        <v>2524</v>
      </c>
      <c r="M2262" s="124">
        <v>3427675</v>
      </c>
      <c r="N2262" s="123"/>
      <c r="O2262" s="123"/>
    </row>
    <row r="2263" spans="1:15" ht="16" x14ac:dyDescent="0.45">
      <c r="A2263" s="123" t="s">
        <v>5306</v>
      </c>
      <c r="B2263" s="123" t="s">
        <v>5306</v>
      </c>
      <c r="C2263" s="123" t="s">
        <v>7561</v>
      </c>
      <c r="D2263" s="123" t="s">
        <v>1357</v>
      </c>
      <c r="E2263" s="123" t="s">
        <v>2524</v>
      </c>
      <c r="F2263" s="123" t="s">
        <v>366</v>
      </c>
      <c r="G2263" s="123" t="s">
        <v>2524</v>
      </c>
      <c r="H2263" s="123" t="s">
        <v>2524</v>
      </c>
      <c r="I2263" s="123" t="s">
        <v>2524</v>
      </c>
      <c r="J2263" s="123" t="s">
        <v>2524</v>
      </c>
      <c r="K2263" s="123" t="s">
        <v>5306</v>
      </c>
      <c r="L2263" s="123" t="s">
        <v>2524</v>
      </c>
      <c r="M2263" s="124">
        <v>3427680</v>
      </c>
      <c r="N2263" s="123"/>
      <c r="O2263" s="123"/>
    </row>
    <row r="2264" spans="1:15" ht="16" x14ac:dyDescent="0.45">
      <c r="A2264" s="123" t="s">
        <v>5307</v>
      </c>
      <c r="B2264" s="123" t="s">
        <v>5307</v>
      </c>
      <c r="C2264" s="123" t="s">
        <v>7562</v>
      </c>
      <c r="D2264" s="123" t="s">
        <v>1357</v>
      </c>
      <c r="E2264" s="123" t="s">
        <v>2524</v>
      </c>
      <c r="F2264" s="123" t="s">
        <v>366</v>
      </c>
      <c r="G2264" s="123" t="s">
        <v>2524</v>
      </c>
      <c r="H2264" s="123" t="s">
        <v>2524</v>
      </c>
      <c r="I2264" s="123" t="s">
        <v>2524</v>
      </c>
      <c r="J2264" s="123" t="s">
        <v>2524</v>
      </c>
      <c r="K2264" s="123" t="s">
        <v>5307</v>
      </c>
      <c r="L2264" s="123" t="s">
        <v>2524</v>
      </c>
      <c r="M2264" s="124">
        <v>3427685</v>
      </c>
      <c r="N2264" s="123"/>
      <c r="O2264" s="123"/>
    </row>
    <row r="2265" spans="1:15" ht="16" x14ac:dyDescent="0.45">
      <c r="A2265" s="123" t="s">
        <v>5308</v>
      </c>
      <c r="B2265" s="123" t="s">
        <v>5308</v>
      </c>
      <c r="C2265" s="123" t="s">
        <v>7563</v>
      </c>
      <c r="D2265" s="123" t="s">
        <v>1357</v>
      </c>
      <c r="E2265" s="123" t="s">
        <v>2524</v>
      </c>
      <c r="F2265" s="123" t="s">
        <v>366</v>
      </c>
      <c r="G2265" s="123" t="s">
        <v>2524</v>
      </c>
      <c r="H2265" s="123" t="s">
        <v>2524</v>
      </c>
      <c r="I2265" s="123" t="s">
        <v>2524</v>
      </c>
      <c r="J2265" s="123" t="s">
        <v>2524</v>
      </c>
      <c r="K2265" s="123" t="s">
        <v>5308</v>
      </c>
      <c r="L2265" s="123" t="s">
        <v>2524</v>
      </c>
      <c r="M2265" s="124">
        <v>3427690</v>
      </c>
      <c r="N2265" s="123"/>
      <c r="O2265" s="123"/>
    </row>
    <row r="2266" spans="1:15" ht="16" x14ac:dyDescent="0.45">
      <c r="A2266" s="123" t="s">
        <v>8454</v>
      </c>
      <c r="B2266" s="123" t="s">
        <v>8454</v>
      </c>
      <c r="C2266" s="123" t="s">
        <v>8455</v>
      </c>
      <c r="D2266" s="123" t="s">
        <v>1357</v>
      </c>
      <c r="E2266" s="123" t="s">
        <v>2524</v>
      </c>
      <c r="F2266" s="123" t="s">
        <v>366</v>
      </c>
      <c r="G2266" s="123" t="s">
        <v>2524</v>
      </c>
      <c r="H2266" s="123" t="s">
        <v>2524</v>
      </c>
      <c r="I2266" s="123" t="s">
        <v>2524</v>
      </c>
      <c r="J2266" s="123" t="s">
        <v>2524</v>
      </c>
      <c r="K2266" s="123" t="s">
        <v>8454</v>
      </c>
      <c r="L2266" s="123" t="s">
        <v>2524</v>
      </c>
      <c r="M2266" s="124">
        <v>7406287</v>
      </c>
      <c r="N2266" s="123"/>
      <c r="O2266" s="123"/>
    </row>
    <row r="2267" spans="1:15" ht="16" x14ac:dyDescent="0.45">
      <c r="A2267" s="123" t="s">
        <v>5309</v>
      </c>
      <c r="B2267" s="123" t="s">
        <v>5309</v>
      </c>
      <c r="C2267" s="123" t="s">
        <v>7564</v>
      </c>
      <c r="D2267" s="123" t="s">
        <v>1357</v>
      </c>
      <c r="E2267" s="123" t="s">
        <v>2524</v>
      </c>
      <c r="F2267" s="123" t="s">
        <v>366</v>
      </c>
      <c r="G2267" s="123" t="s">
        <v>2524</v>
      </c>
      <c r="H2267" s="123" t="s">
        <v>2524</v>
      </c>
      <c r="I2267" s="123" t="s">
        <v>2524</v>
      </c>
      <c r="J2267" s="123" t="s">
        <v>2524</v>
      </c>
      <c r="K2267" s="123" t="s">
        <v>5309</v>
      </c>
      <c r="L2267" s="123" t="s">
        <v>2524</v>
      </c>
      <c r="M2267" s="124">
        <v>3432955</v>
      </c>
      <c r="N2267" s="123"/>
      <c r="O2267" s="123"/>
    </row>
    <row r="2268" spans="1:15" ht="16" x14ac:dyDescent="0.45">
      <c r="A2268" s="123" t="s">
        <v>5310</v>
      </c>
      <c r="B2268" s="123" t="s">
        <v>5310</v>
      </c>
      <c r="C2268" s="123" t="s">
        <v>7565</v>
      </c>
      <c r="D2268" s="123" t="s">
        <v>1357</v>
      </c>
      <c r="E2268" s="123" t="s">
        <v>2524</v>
      </c>
      <c r="F2268" s="123" t="s">
        <v>366</v>
      </c>
      <c r="G2268" s="123" t="s">
        <v>2524</v>
      </c>
      <c r="H2268" s="123" t="s">
        <v>2524</v>
      </c>
      <c r="I2268" s="123" t="s">
        <v>2524</v>
      </c>
      <c r="J2268" s="123" t="s">
        <v>2524</v>
      </c>
      <c r="K2268" s="123" t="s">
        <v>5310</v>
      </c>
      <c r="L2268" s="123" t="s">
        <v>2524</v>
      </c>
      <c r="M2268" s="124">
        <v>3427701</v>
      </c>
      <c r="N2268" s="123"/>
      <c r="O2268" s="123"/>
    </row>
    <row r="2269" spans="1:15" ht="16" x14ac:dyDescent="0.45">
      <c r="A2269" s="123" t="s">
        <v>5311</v>
      </c>
      <c r="B2269" s="123" t="s">
        <v>5311</v>
      </c>
      <c r="C2269" s="123" t="s">
        <v>7566</v>
      </c>
      <c r="D2269" s="123" t="s">
        <v>1357</v>
      </c>
      <c r="E2269" s="123" t="s">
        <v>2524</v>
      </c>
      <c r="F2269" s="123" t="s">
        <v>366</v>
      </c>
      <c r="G2269" s="123" t="s">
        <v>2524</v>
      </c>
      <c r="H2269" s="123" t="s">
        <v>2524</v>
      </c>
      <c r="I2269" s="123" t="s">
        <v>2524</v>
      </c>
      <c r="J2269" s="123" t="s">
        <v>2524</v>
      </c>
      <c r="K2269" s="123" t="s">
        <v>5311</v>
      </c>
      <c r="L2269" s="123" t="s">
        <v>2524</v>
      </c>
      <c r="M2269" s="124">
        <v>3427706</v>
      </c>
      <c r="N2269" s="123"/>
      <c r="O2269" s="123"/>
    </row>
    <row r="2270" spans="1:15" ht="16" x14ac:dyDescent="0.45">
      <c r="A2270" s="123" t="s">
        <v>5312</v>
      </c>
      <c r="B2270" s="123" t="s">
        <v>5312</v>
      </c>
      <c r="C2270" s="123" t="s">
        <v>7567</v>
      </c>
      <c r="D2270" s="123" t="s">
        <v>1357</v>
      </c>
      <c r="E2270" s="123" t="s">
        <v>2524</v>
      </c>
      <c r="F2270" s="123" t="s">
        <v>366</v>
      </c>
      <c r="G2270" s="123" t="s">
        <v>2524</v>
      </c>
      <c r="H2270" s="123" t="s">
        <v>2524</v>
      </c>
      <c r="I2270" s="123" t="s">
        <v>2524</v>
      </c>
      <c r="J2270" s="123" t="s">
        <v>2524</v>
      </c>
      <c r="K2270" s="123" t="s">
        <v>5312</v>
      </c>
      <c r="L2270" s="123" t="s">
        <v>2524</v>
      </c>
      <c r="M2270" s="124">
        <v>3427712</v>
      </c>
      <c r="N2270" s="123"/>
      <c r="O2270" s="123"/>
    </row>
    <row r="2271" spans="1:15" ht="16" x14ac:dyDescent="0.45">
      <c r="A2271" s="123" t="s">
        <v>5313</v>
      </c>
      <c r="B2271" s="123" t="s">
        <v>5313</v>
      </c>
      <c r="C2271" s="123" t="s">
        <v>7568</v>
      </c>
      <c r="D2271" s="123" t="s">
        <v>1357</v>
      </c>
      <c r="E2271" s="123" t="s">
        <v>2524</v>
      </c>
      <c r="F2271" s="123" t="s">
        <v>366</v>
      </c>
      <c r="G2271" s="123" t="s">
        <v>2524</v>
      </c>
      <c r="H2271" s="123" t="s">
        <v>2524</v>
      </c>
      <c r="I2271" s="123" t="s">
        <v>2524</v>
      </c>
      <c r="J2271" s="123" t="s">
        <v>2524</v>
      </c>
      <c r="K2271" s="123" t="s">
        <v>5313</v>
      </c>
      <c r="L2271" s="123" t="s">
        <v>2524</v>
      </c>
      <c r="M2271" s="124">
        <v>3427729</v>
      </c>
      <c r="N2271" s="123"/>
      <c r="O2271" s="123"/>
    </row>
    <row r="2272" spans="1:15" ht="16" x14ac:dyDescent="0.45">
      <c r="A2272" s="123" t="s">
        <v>5314</v>
      </c>
      <c r="B2272" s="123" t="s">
        <v>5314</v>
      </c>
      <c r="C2272" s="123" t="s">
        <v>7569</v>
      </c>
      <c r="D2272" s="123" t="s">
        <v>1357</v>
      </c>
      <c r="E2272" s="123" t="s">
        <v>2524</v>
      </c>
      <c r="F2272" s="123" t="s">
        <v>366</v>
      </c>
      <c r="G2272" s="123" t="s">
        <v>2524</v>
      </c>
      <c r="H2272" s="123" t="s">
        <v>2524</v>
      </c>
      <c r="I2272" s="123" t="s">
        <v>2524</v>
      </c>
      <c r="J2272" s="123" t="s">
        <v>2524</v>
      </c>
      <c r="K2272" s="123" t="s">
        <v>5314</v>
      </c>
      <c r="L2272" s="123" t="s">
        <v>2524</v>
      </c>
      <c r="M2272" s="124">
        <v>3427734</v>
      </c>
      <c r="N2272" s="123"/>
      <c r="O2272" s="123"/>
    </row>
    <row r="2273" spans="1:15" ht="16" x14ac:dyDescent="0.45">
      <c r="A2273" s="123" t="s">
        <v>5315</v>
      </c>
      <c r="B2273" s="123" t="s">
        <v>5315</v>
      </c>
      <c r="C2273" s="123" t="s">
        <v>7570</v>
      </c>
      <c r="D2273" s="123" t="s">
        <v>1357</v>
      </c>
      <c r="E2273" s="123" t="s">
        <v>2524</v>
      </c>
      <c r="F2273" s="123" t="s">
        <v>366</v>
      </c>
      <c r="G2273" s="123" t="s">
        <v>2524</v>
      </c>
      <c r="H2273" s="123" t="s">
        <v>2524</v>
      </c>
      <c r="I2273" s="123" t="s">
        <v>2524</v>
      </c>
      <c r="J2273" s="123" t="s">
        <v>2524</v>
      </c>
      <c r="K2273" s="123" t="s">
        <v>5315</v>
      </c>
      <c r="L2273" s="123" t="s">
        <v>2524</v>
      </c>
      <c r="M2273" s="124">
        <v>3427741</v>
      </c>
      <c r="N2273" s="123"/>
      <c r="O2273" s="123"/>
    </row>
    <row r="2274" spans="1:15" ht="16" x14ac:dyDescent="0.45">
      <c r="A2274" s="123" t="s">
        <v>5316</v>
      </c>
      <c r="B2274" s="123" t="s">
        <v>5316</v>
      </c>
      <c r="C2274" s="123" t="s">
        <v>7571</v>
      </c>
      <c r="D2274" s="123" t="s">
        <v>1357</v>
      </c>
      <c r="E2274" s="123" t="s">
        <v>2524</v>
      </c>
      <c r="F2274" s="123" t="s">
        <v>366</v>
      </c>
      <c r="G2274" s="123" t="s">
        <v>2524</v>
      </c>
      <c r="H2274" s="123" t="s">
        <v>2524</v>
      </c>
      <c r="I2274" s="123" t="s">
        <v>2524</v>
      </c>
      <c r="J2274" s="123" t="s">
        <v>2524</v>
      </c>
      <c r="K2274" s="123" t="s">
        <v>5316</v>
      </c>
      <c r="L2274" s="123" t="s">
        <v>2524</v>
      </c>
      <c r="M2274" s="124">
        <v>3427746</v>
      </c>
      <c r="N2274" s="123"/>
      <c r="O2274" s="123"/>
    </row>
    <row r="2275" spans="1:15" ht="16" x14ac:dyDescent="0.45">
      <c r="A2275" s="123" t="s">
        <v>5317</v>
      </c>
      <c r="B2275" s="123" t="s">
        <v>5317</v>
      </c>
      <c r="C2275" s="123" t="s">
        <v>7572</v>
      </c>
      <c r="D2275" s="123" t="s">
        <v>1357</v>
      </c>
      <c r="E2275" s="123" t="s">
        <v>2524</v>
      </c>
      <c r="F2275" s="123" t="s">
        <v>366</v>
      </c>
      <c r="G2275" s="123" t="s">
        <v>2524</v>
      </c>
      <c r="H2275" s="123" t="s">
        <v>2524</v>
      </c>
      <c r="I2275" s="123" t="s">
        <v>2524</v>
      </c>
      <c r="J2275" s="123" t="s">
        <v>2524</v>
      </c>
      <c r="K2275" s="123" t="s">
        <v>5317</v>
      </c>
      <c r="L2275" s="123" t="s">
        <v>2524</v>
      </c>
      <c r="M2275" s="124">
        <v>3427752</v>
      </c>
      <c r="N2275" s="123"/>
      <c r="O2275" s="123"/>
    </row>
    <row r="2276" spans="1:15" ht="16" x14ac:dyDescent="0.45">
      <c r="A2276" s="123" t="s">
        <v>5318</v>
      </c>
      <c r="B2276" s="123" t="s">
        <v>5318</v>
      </c>
      <c r="C2276" s="123" t="s">
        <v>7573</v>
      </c>
      <c r="D2276" s="123" t="s">
        <v>1357</v>
      </c>
      <c r="E2276" s="123" t="s">
        <v>2524</v>
      </c>
      <c r="F2276" s="123" t="s">
        <v>366</v>
      </c>
      <c r="G2276" s="123" t="s">
        <v>2524</v>
      </c>
      <c r="H2276" s="123" t="s">
        <v>2524</v>
      </c>
      <c r="I2276" s="123" t="s">
        <v>2524</v>
      </c>
      <c r="J2276" s="123" t="s">
        <v>2524</v>
      </c>
      <c r="K2276" s="123" t="s">
        <v>5318</v>
      </c>
      <c r="L2276" s="123" t="s">
        <v>2524</v>
      </c>
      <c r="M2276" s="124">
        <v>3427757</v>
      </c>
      <c r="N2276" s="123"/>
      <c r="O2276" s="123"/>
    </row>
    <row r="2277" spans="1:15" ht="16" x14ac:dyDescent="0.45">
      <c r="A2277" s="123" t="s">
        <v>5319</v>
      </c>
      <c r="B2277" s="123" t="s">
        <v>5319</v>
      </c>
      <c r="C2277" s="123" t="s">
        <v>7574</v>
      </c>
      <c r="D2277" s="123" t="s">
        <v>1357</v>
      </c>
      <c r="E2277" s="123" t="s">
        <v>2524</v>
      </c>
      <c r="F2277" s="123" t="s">
        <v>366</v>
      </c>
      <c r="G2277" s="123" t="s">
        <v>2524</v>
      </c>
      <c r="H2277" s="123" t="s">
        <v>2524</v>
      </c>
      <c r="I2277" s="123" t="s">
        <v>2524</v>
      </c>
      <c r="J2277" s="123" t="s">
        <v>2524</v>
      </c>
      <c r="K2277" s="123" t="s">
        <v>5319</v>
      </c>
      <c r="L2277" s="123" t="s">
        <v>2524</v>
      </c>
      <c r="M2277" s="124">
        <v>3427765</v>
      </c>
      <c r="N2277" s="123"/>
      <c r="O2277" s="123"/>
    </row>
    <row r="2278" spans="1:15" ht="16" x14ac:dyDescent="0.45">
      <c r="A2278" s="123" t="s">
        <v>5320</v>
      </c>
      <c r="B2278" s="123" t="s">
        <v>5320</v>
      </c>
      <c r="C2278" s="123" t="s">
        <v>7575</v>
      </c>
      <c r="D2278" s="123" t="s">
        <v>1357</v>
      </c>
      <c r="E2278" s="123" t="s">
        <v>2524</v>
      </c>
      <c r="F2278" s="123" t="s">
        <v>366</v>
      </c>
      <c r="G2278" s="123" t="s">
        <v>2524</v>
      </c>
      <c r="H2278" s="123" t="s">
        <v>2524</v>
      </c>
      <c r="I2278" s="123" t="s">
        <v>2524</v>
      </c>
      <c r="J2278" s="123" t="s">
        <v>2524</v>
      </c>
      <c r="K2278" s="123" t="s">
        <v>5320</v>
      </c>
      <c r="L2278" s="123" t="s">
        <v>2524</v>
      </c>
      <c r="M2278" s="124">
        <v>3427770</v>
      </c>
      <c r="N2278" s="123"/>
      <c r="O2278" s="123"/>
    </row>
    <row r="2279" spans="1:15" ht="16" x14ac:dyDescent="0.45">
      <c r="A2279" s="123" t="s">
        <v>5321</v>
      </c>
      <c r="B2279" s="123" t="s">
        <v>5321</v>
      </c>
      <c r="C2279" s="123" t="s">
        <v>7576</v>
      </c>
      <c r="D2279" s="123" t="s">
        <v>1357</v>
      </c>
      <c r="E2279" s="123" t="s">
        <v>2524</v>
      </c>
      <c r="F2279" s="123" t="s">
        <v>366</v>
      </c>
      <c r="G2279" s="123" t="s">
        <v>2524</v>
      </c>
      <c r="H2279" s="123" t="s">
        <v>2524</v>
      </c>
      <c r="I2279" s="123" t="s">
        <v>2524</v>
      </c>
      <c r="J2279" s="123" t="s">
        <v>2524</v>
      </c>
      <c r="K2279" s="123" t="s">
        <v>5321</v>
      </c>
      <c r="L2279" s="123" t="s">
        <v>2524</v>
      </c>
      <c r="M2279" s="124">
        <v>3427775</v>
      </c>
      <c r="N2279" s="123"/>
      <c r="O2279" s="123"/>
    </row>
    <row r="2280" spans="1:15" ht="16" x14ac:dyDescent="0.45">
      <c r="A2280" s="123" t="s">
        <v>5322</v>
      </c>
      <c r="B2280" s="123" t="s">
        <v>5322</v>
      </c>
      <c r="C2280" s="123" t="s">
        <v>7577</v>
      </c>
      <c r="D2280" s="123" t="s">
        <v>1357</v>
      </c>
      <c r="E2280" s="123" t="s">
        <v>2524</v>
      </c>
      <c r="F2280" s="123" t="s">
        <v>366</v>
      </c>
      <c r="G2280" s="123" t="s">
        <v>2524</v>
      </c>
      <c r="H2280" s="123" t="s">
        <v>2524</v>
      </c>
      <c r="I2280" s="123" t="s">
        <v>2524</v>
      </c>
      <c r="J2280" s="123" t="s">
        <v>2524</v>
      </c>
      <c r="K2280" s="123" t="s">
        <v>5322</v>
      </c>
      <c r="L2280" s="123" t="s">
        <v>2524</v>
      </c>
      <c r="M2280" s="124">
        <v>3427780</v>
      </c>
      <c r="N2280" s="123"/>
      <c r="O2280" s="123"/>
    </row>
    <row r="2281" spans="1:15" ht="16" x14ac:dyDescent="0.45">
      <c r="A2281" s="123" t="s">
        <v>7578</v>
      </c>
      <c r="B2281" s="123" t="s">
        <v>7578</v>
      </c>
      <c r="C2281" s="123" t="s">
        <v>7579</v>
      </c>
      <c r="D2281" s="123" t="s">
        <v>1357</v>
      </c>
      <c r="E2281" s="123" t="s">
        <v>2524</v>
      </c>
      <c r="F2281" s="123" t="s">
        <v>366</v>
      </c>
      <c r="G2281" s="123" t="s">
        <v>2524</v>
      </c>
      <c r="H2281" s="123" t="s">
        <v>2524</v>
      </c>
      <c r="I2281" s="123" t="s">
        <v>2524</v>
      </c>
      <c r="J2281" s="123" t="s">
        <v>2524</v>
      </c>
      <c r="K2281" s="123" t="s">
        <v>7578</v>
      </c>
      <c r="L2281" s="123" t="s">
        <v>2524</v>
      </c>
      <c r="M2281" s="124">
        <v>3427718</v>
      </c>
      <c r="N2281" s="123"/>
      <c r="O2281" s="123"/>
    </row>
    <row r="2282" spans="1:15" ht="16" x14ac:dyDescent="0.45">
      <c r="A2282" s="123" t="s">
        <v>7580</v>
      </c>
      <c r="B2282" s="123" t="s">
        <v>7580</v>
      </c>
      <c r="C2282" s="123" t="s">
        <v>7581</v>
      </c>
      <c r="D2282" s="123" t="s">
        <v>1357</v>
      </c>
      <c r="E2282" s="123" t="s">
        <v>2524</v>
      </c>
      <c r="F2282" s="123" t="s">
        <v>366</v>
      </c>
      <c r="G2282" s="123" t="s">
        <v>2524</v>
      </c>
      <c r="H2282" s="123" t="s">
        <v>2524</v>
      </c>
      <c r="I2282" s="123" t="s">
        <v>2524</v>
      </c>
      <c r="J2282" s="123" t="s">
        <v>2524</v>
      </c>
      <c r="K2282" s="123" t="s">
        <v>7580</v>
      </c>
      <c r="L2282" s="123" t="s">
        <v>2524</v>
      </c>
      <c r="M2282" s="124">
        <v>3427724</v>
      </c>
      <c r="N2282" s="123"/>
      <c r="O2282" s="123"/>
    </row>
    <row r="2283" spans="1:15" ht="16" x14ac:dyDescent="0.45">
      <c r="A2283" s="123" t="s">
        <v>5323</v>
      </c>
      <c r="B2283" s="123" t="s">
        <v>5323</v>
      </c>
      <c r="C2283" s="123" t="s">
        <v>7582</v>
      </c>
      <c r="D2283" s="123" t="s">
        <v>1357</v>
      </c>
      <c r="E2283" s="123" t="s">
        <v>2524</v>
      </c>
      <c r="F2283" s="123" t="s">
        <v>366</v>
      </c>
      <c r="G2283" s="123" t="s">
        <v>2524</v>
      </c>
      <c r="H2283" s="123" t="s">
        <v>2524</v>
      </c>
      <c r="I2283" s="123" t="s">
        <v>2524</v>
      </c>
      <c r="J2283" s="123" t="s">
        <v>2524</v>
      </c>
      <c r="K2283" s="123" t="s">
        <v>5323</v>
      </c>
      <c r="L2283" s="123" t="s">
        <v>2524</v>
      </c>
      <c r="M2283" s="124">
        <v>3427786</v>
      </c>
      <c r="N2283" s="123"/>
      <c r="O2283" s="123"/>
    </row>
    <row r="2284" spans="1:15" ht="16" x14ac:dyDescent="0.45">
      <c r="A2284" s="123" t="s">
        <v>5324</v>
      </c>
      <c r="B2284" s="123" t="s">
        <v>5324</v>
      </c>
      <c r="C2284" s="123" t="s">
        <v>7583</v>
      </c>
      <c r="D2284" s="123" t="s">
        <v>1357</v>
      </c>
      <c r="E2284" s="123" t="s">
        <v>2524</v>
      </c>
      <c r="F2284" s="123" t="s">
        <v>366</v>
      </c>
      <c r="G2284" s="123" t="s">
        <v>2524</v>
      </c>
      <c r="H2284" s="123" t="s">
        <v>2524</v>
      </c>
      <c r="I2284" s="123" t="s">
        <v>2524</v>
      </c>
      <c r="J2284" s="123" t="s">
        <v>2524</v>
      </c>
      <c r="K2284" s="123" t="s">
        <v>5324</v>
      </c>
      <c r="L2284" s="123" t="s">
        <v>2524</v>
      </c>
      <c r="M2284" s="124">
        <v>3427791</v>
      </c>
      <c r="N2284" s="123"/>
      <c r="O2284" s="123"/>
    </row>
    <row r="2285" spans="1:15" ht="16" x14ac:dyDescent="0.45">
      <c r="A2285" s="123" t="s">
        <v>5325</v>
      </c>
      <c r="B2285" s="123" t="s">
        <v>5325</v>
      </c>
      <c r="C2285" s="123" t="s">
        <v>7584</v>
      </c>
      <c r="D2285" s="123" t="s">
        <v>1357</v>
      </c>
      <c r="E2285" s="123" t="s">
        <v>2524</v>
      </c>
      <c r="F2285" s="123" t="s">
        <v>366</v>
      </c>
      <c r="G2285" s="123" t="s">
        <v>2524</v>
      </c>
      <c r="H2285" s="123" t="s">
        <v>2524</v>
      </c>
      <c r="I2285" s="123" t="s">
        <v>2524</v>
      </c>
      <c r="J2285" s="123" t="s">
        <v>2524</v>
      </c>
      <c r="K2285" s="123" t="s">
        <v>5325</v>
      </c>
      <c r="L2285" s="123" t="s">
        <v>2524</v>
      </c>
      <c r="M2285" s="124">
        <v>3427796</v>
      </c>
      <c r="N2285" s="123"/>
      <c r="O2285" s="123"/>
    </row>
    <row r="2286" spans="1:15" ht="16" x14ac:dyDescent="0.45">
      <c r="A2286" s="123" t="s">
        <v>5326</v>
      </c>
      <c r="B2286" s="123" t="s">
        <v>5326</v>
      </c>
      <c r="C2286" s="123" t="s">
        <v>7585</v>
      </c>
      <c r="D2286" s="123" t="s">
        <v>1357</v>
      </c>
      <c r="E2286" s="123" t="s">
        <v>2524</v>
      </c>
      <c r="F2286" s="123" t="s">
        <v>366</v>
      </c>
      <c r="G2286" s="123" t="s">
        <v>2524</v>
      </c>
      <c r="H2286" s="123" t="s">
        <v>2524</v>
      </c>
      <c r="I2286" s="123" t="s">
        <v>2524</v>
      </c>
      <c r="J2286" s="123" t="s">
        <v>2524</v>
      </c>
      <c r="K2286" s="123" t="s">
        <v>5326</v>
      </c>
      <c r="L2286" s="123" t="s">
        <v>2524</v>
      </c>
      <c r="M2286" s="124">
        <v>3427801</v>
      </c>
      <c r="N2286" s="123"/>
      <c r="O2286" s="123"/>
    </row>
    <row r="2287" spans="1:15" ht="16" x14ac:dyDescent="0.45">
      <c r="A2287" s="123" t="s">
        <v>5327</v>
      </c>
      <c r="B2287" s="123" t="s">
        <v>5327</v>
      </c>
      <c r="C2287" s="123" t="s">
        <v>7586</v>
      </c>
      <c r="D2287" s="123" t="s">
        <v>1357</v>
      </c>
      <c r="E2287" s="123" t="s">
        <v>2524</v>
      </c>
      <c r="F2287" s="123" t="s">
        <v>366</v>
      </c>
      <c r="G2287" s="123" t="s">
        <v>2524</v>
      </c>
      <c r="H2287" s="123" t="s">
        <v>2524</v>
      </c>
      <c r="I2287" s="123" t="s">
        <v>2524</v>
      </c>
      <c r="J2287" s="123" t="s">
        <v>2524</v>
      </c>
      <c r="K2287" s="123" t="s">
        <v>5327</v>
      </c>
      <c r="L2287" s="123" t="s">
        <v>2524</v>
      </c>
      <c r="M2287" s="124">
        <v>3427806</v>
      </c>
      <c r="N2287" s="123"/>
      <c r="O2287" s="123"/>
    </row>
    <row r="2288" spans="1:15" ht="16" x14ac:dyDescent="0.45">
      <c r="A2288" s="123" t="s">
        <v>5328</v>
      </c>
      <c r="B2288" s="123" t="s">
        <v>5328</v>
      </c>
      <c r="C2288" s="123" t="s">
        <v>7587</v>
      </c>
      <c r="D2288" s="123" t="s">
        <v>1357</v>
      </c>
      <c r="E2288" s="123" t="s">
        <v>2524</v>
      </c>
      <c r="F2288" s="123" t="s">
        <v>366</v>
      </c>
      <c r="G2288" s="123" t="s">
        <v>2524</v>
      </c>
      <c r="H2288" s="123" t="s">
        <v>2524</v>
      </c>
      <c r="I2288" s="123" t="s">
        <v>2524</v>
      </c>
      <c r="J2288" s="123" t="s">
        <v>2524</v>
      </c>
      <c r="K2288" s="123" t="s">
        <v>5328</v>
      </c>
      <c r="L2288" s="123" t="s">
        <v>2524</v>
      </c>
      <c r="M2288" s="124">
        <v>3427811</v>
      </c>
      <c r="N2288" s="123"/>
      <c r="O2288" s="123"/>
    </row>
    <row r="2289" spans="1:15" ht="16" x14ac:dyDescent="0.45">
      <c r="A2289" s="123" t="s">
        <v>5329</v>
      </c>
      <c r="B2289" s="123" t="s">
        <v>5329</v>
      </c>
      <c r="C2289" s="123" t="s">
        <v>7588</v>
      </c>
      <c r="D2289" s="123" t="s">
        <v>1357</v>
      </c>
      <c r="E2289" s="123" t="s">
        <v>2524</v>
      </c>
      <c r="F2289" s="123" t="s">
        <v>366</v>
      </c>
      <c r="G2289" s="123" t="s">
        <v>2524</v>
      </c>
      <c r="H2289" s="123" t="s">
        <v>2524</v>
      </c>
      <c r="I2289" s="123" t="s">
        <v>2524</v>
      </c>
      <c r="J2289" s="123" t="s">
        <v>2524</v>
      </c>
      <c r="K2289" s="123" t="s">
        <v>5329</v>
      </c>
      <c r="L2289" s="123" t="s">
        <v>2524</v>
      </c>
      <c r="M2289" s="124">
        <v>3427816</v>
      </c>
      <c r="N2289" s="123"/>
      <c r="O2289" s="123"/>
    </row>
    <row r="2290" spans="1:15" ht="16" x14ac:dyDescent="0.45">
      <c r="A2290" s="123" t="s">
        <v>5330</v>
      </c>
      <c r="B2290" s="123" t="s">
        <v>5330</v>
      </c>
      <c r="C2290" s="123" t="s">
        <v>7589</v>
      </c>
      <c r="D2290" s="123" t="s">
        <v>1357</v>
      </c>
      <c r="E2290" s="123" t="s">
        <v>2524</v>
      </c>
      <c r="F2290" s="123" t="s">
        <v>366</v>
      </c>
      <c r="G2290" s="123" t="s">
        <v>2524</v>
      </c>
      <c r="H2290" s="123" t="s">
        <v>2524</v>
      </c>
      <c r="I2290" s="123" t="s">
        <v>2524</v>
      </c>
      <c r="J2290" s="123" t="s">
        <v>2524</v>
      </c>
      <c r="K2290" s="123" t="s">
        <v>5330</v>
      </c>
      <c r="L2290" s="123" t="s">
        <v>2524</v>
      </c>
      <c r="M2290" s="124">
        <v>3427821</v>
      </c>
      <c r="N2290" s="123"/>
      <c r="O2290" s="123"/>
    </row>
    <row r="2291" spans="1:15" ht="16" x14ac:dyDescent="0.45">
      <c r="A2291" s="123" t="s">
        <v>5331</v>
      </c>
      <c r="B2291" s="123" t="s">
        <v>5331</v>
      </c>
      <c r="C2291" s="123" t="s">
        <v>7590</v>
      </c>
      <c r="D2291" s="123" t="s">
        <v>1357</v>
      </c>
      <c r="E2291" s="123" t="s">
        <v>2524</v>
      </c>
      <c r="F2291" s="123" t="s">
        <v>366</v>
      </c>
      <c r="G2291" s="123" t="s">
        <v>2524</v>
      </c>
      <c r="H2291" s="123" t="s">
        <v>2524</v>
      </c>
      <c r="I2291" s="123" t="s">
        <v>2524</v>
      </c>
      <c r="J2291" s="123" t="s">
        <v>2524</v>
      </c>
      <c r="K2291" s="123" t="s">
        <v>5331</v>
      </c>
      <c r="L2291" s="123" t="s">
        <v>2524</v>
      </c>
      <c r="M2291" s="124">
        <v>3427826</v>
      </c>
      <c r="N2291" s="123"/>
      <c r="O2291" s="123"/>
    </row>
    <row r="2292" spans="1:15" ht="16" x14ac:dyDescent="0.45">
      <c r="A2292" s="123" t="s">
        <v>5332</v>
      </c>
      <c r="B2292" s="123" t="s">
        <v>5332</v>
      </c>
      <c r="C2292" s="123" t="s">
        <v>7591</v>
      </c>
      <c r="D2292" s="123" t="s">
        <v>1357</v>
      </c>
      <c r="E2292" s="123" t="s">
        <v>2524</v>
      </c>
      <c r="F2292" s="123" t="s">
        <v>366</v>
      </c>
      <c r="G2292" s="123" t="s">
        <v>2524</v>
      </c>
      <c r="H2292" s="123" t="s">
        <v>2524</v>
      </c>
      <c r="I2292" s="123" t="s">
        <v>2524</v>
      </c>
      <c r="J2292" s="123" t="s">
        <v>2524</v>
      </c>
      <c r="K2292" s="123" t="s">
        <v>5332</v>
      </c>
      <c r="L2292" s="123" t="s">
        <v>2524</v>
      </c>
      <c r="M2292" s="124">
        <v>3427831</v>
      </c>
      <c r="N2292" s="123"/>
      <c r="O2292" s="123"/>
    </row>
    <row r="2293" spans="1:15" ht="16" x14ac:dyDescent="0.45">
      <c r="A2293" s="123" t="s">
        <v>5333</v>
      </c>
      <c r="B2293" s="123" t="s">
        <v>5333</v>
      </c>
      <c r="C2293" s="123" t="s">
        <v>7592</v>
      </c>
      <c r="D2293" s="123" t="s">
        <v>1357</v>
      </c>
      <c r="E2293" s="123" t="s">
        <v>2524</v>
      </c>
      <c r="F2293" s="123" t="s">
        <v>366</v>
      </c>
      <c r="G2293" s="123" t="s">
        <v>2524</v>
      </c>
      <c r="H2293" s="123" t="s">
        <v>2524</v>
      </c>
      <c r="I2293" s="123" t="s">
        <v>2524</v>
      </c>
      <c r="J2293" s="123" t="s">
        <v>2524</v>
      </c>
      <c r="K2293" s="123" t="s">
        <v>5333</v>
      </c>
      <c r="L2293" s="123" t="s">
        <v>2524</v>
      </c>
      <c r="M2293" s="124">
        <v>3427838</v>
      </c>
      <c r="N2293" s="123"/>
      <c r="O2293" s="123"/>
    </row>
    <row r="2294" spans="1:15" ht="16" x14ac:dyDescent="0.45">
      <c r="A2294" s="123" t="s">
        <v>5334</v>
      </c>
      <c r="B2294" s="123" t="s">
        <v>5334</v>
      </c>
      <c r="C2294" s="123" t="s">
        <v>7593</v>
      </c>
      <c r="D2294" s="123" t="s">
        <v>1357</v>
      </c>
      <c r="E2294" s="123" t="s">
        <v>2524</v>
      </c>
      <c r="F2294" s="123" t="s">
        <v>366</v>
      </c>
      <c r="G2294" s="123" t="s">
        <v>2524</v>
      </c>
      <c r="H2294" s="123" t="s">
        <v>2524</v>
      </c>
      <c r="I2294" s="123" t="s">
        <v>2524</v>
      </c>
      <c r="J2294" s="123" t="s">
        <v>2524</v>
      </c>
      <c r="K2294" s="123" t="s">
        <v>5334</v>
      </c>
      <c r="L2294" s="123" t="s">
        <v>2524</v>
      </c>
      <c r="M2294" s="124">
        <v>3427843</v>
      </c>
      <c r="N2294" s="123"/>
      <c r="O2294" s="123"/>
    </row>
    <row r="2295" spans="1:15" ht="16" x14ac:dyDescent="0.45">
      <c r="A2295" s="123" t="s">
        <v>5335</v>
      </c>
      <c r="B2295" s="123" t="s">
        <v>5335</v>
      </c>
      <c r="C2295" s="123" t="s">
        <v>7594</v>
      </c>
      <c r="D2295" s="123" t="s">
        <v>1357</v>
      </c>
      <c r="E2295" s="123" t="s">
        <v>2524</v>
      </c>
      <c r="F2295" s="123" t="s">
        <v>366</v>
      </c>
      <c r="G2295" s="123" t="s">
        <v>2524</v>
      </c>
      <c r="H2295" s="123" t="s">
        <v>2524</v>
      </c>
      <c r="I2295" s="123" t="s">
        <v>2524</v>
      </c>
      <c r="J2295" s="123" t="s">
        <v>2524</v>
      </c>
      <c r="K2295" s="123" t="s">
        <v>5335</v>
      </c>
      <c r="L2295" s="123" t="s">
        <v>2524</v>
      </c>
      <c r="M2295" s="124">
        <v>3427848</v>
      </c>
      <c r="N2295" s="123"/>
      <c r="O2295" s="123"/>
    </row>
    <row r="2296" spans="1:15" ht="16" x14ac:dyDescent="0.45">
      <c r="A2296" s="123" t="s">
        <v>5336</v>
      </c>
      <c r="B2296" s="123" t="s">
        <v>5336</v>
      </c>
      <c r="C2296" s="123" t="s">
        <v>7595</v>
      </c>
      <c r="D2296" s="123" t="s">
        <v>1357</v>
      </c>
      <c r="E2296" s="123" t="s">
        <v>2524</v>
      </c>
      <c r="F2296" s="123" t="s">
        <v>366</v>
      </c>
      <c r="G2296" s="123" t="s">
        <v>2524</v>
      </c>
      <c r="H2296" s="123" t="s">
        <v>2524</v>
      </c>
      <c r="I2296" s="123" t="s">
        <v>2524</v>
      </c>
      <c r="J2296" s="123" t="s">
        <v>2524</v>
      </c>
      <c r="K2296" s="123" t="s">
        <v>5336</v>
      </c>
      <c r="L2296" s="123" t="s">
        <v>2524</v>
      </c>
      <c r="M2296" s="124">
        <v>3427854</v>
      </c>
      <c r="N2296" s="123"/>
      <c r="O2296" s="123"/>
    </row>
    <row r="2297" spans="1:15" ht="16" x14ac:dyDescent="0.45">
      <c r="A2297" s="123" t="s">
        <v>5337</v>
      </c>
      <c r="B2297" s="123" t="s">
        <v>5337</v>
      </c>
      <c r="C2297" s="123" t="s">
        <v>7596</v>
      </c>
      <c r="D2297" s="123" t="s">
        <v>1357</v>
      </c>
      <c r="E2297" s="123" t="s">
        <v>2524</v>
      </c>
      <c r="F2297" s="123" t="s">
        <v>366</v>
      </c>
      <c r="G2297" s="123" t="s">
        <v>2524</v>
      </c>
      <c r="H2297" s="123" t="s">
        <v>2524</v>
      </c>
      <c r="I2297" s="123" t="s">
        <v>2524</v>
      </c>
      <c r="J2297" s="123" t="s">
        <v>2524</v>
      </c>
      <c r="K2297" s="123" t="s">
        <v>5337</v>
      </c>
      <c r="L2297" s="123" t="s">
        <v>2524</v>
      </c>
      <c r="M2297" s="124">
        <v>3427860</v>
      </c>
      <c r="N2297" s="123"/>
      <c r="O2297" s="123"/>
    </row>
    <row r="2298" spans="1:15" ht="16" x14ac:dyDescent="0.45">
      <c r="A2298" s="123" t="s">
        <v>5338</v>
      </c>
      <c r="B2298" s="123" t="s">
        <v>5338</v>
      </c>
      <c r="C2298" s="123" t="s">
        <v>7597</v>
      </c>
      <c r="D2298" s="123" t="s">
        <v>1357</v>
      </c>
      <c r="E2298" s="123" t="s">
        <v>2524</v>
      </c>
      <c r="F2298" s="123" t="s">
        <v>366</v>
      </c>
      <c r="G2298" s="123" t="s">
        <v>2524</v>
      </c>
      <c r="H2298" s="123" t="s">
        <v>2524</v>
      </c>
      <c r="I2298" s="123" t="s">
        <v>2524</v>
      </c>
      <c r="J2298" s="123" t="s">
        <v>2524</v>
      </c>
      <c r="K2298" s="123" t="s">
        <v>5338</v>
      </c>
      <c r="L2298" s="123" t="s">
        <v>2524</v>
      </c>
      <c r="M2298" s="124">
        <v>3427867</v>
      </c>
      <c r="N2298" s="123"/>
      <c r="O2298" s="123"/>
    </row>
    <row r="2299" spans="1:15" ht="16" x14ac:dyDescent="0.45">
      <c r="A2299" s="123" t="s">
        <v>5339</v>
      </c>
      <c r="B2299" s="123" t="s">
        <v>5339</v>
      </c>
      <c r="C2299" s="123" t="s">
        <v>7598</v>
      </c>
      <c r="D2299" s="123" t="s">
        <v>1357</v>
      </c>
      <c r="E2299" s="123" t="s">
        <v>2524</v>
      </c>
      <c r="F2299" s="123" t="s">
        <v>366</v>
      </c>
      <c r="G2299" s="123" t="s">
        <v>2524</v>
      </c>
      <c r="H2299" s="123" t="s">
        <v>2524</v>
      </c>
      <c r="I2299" s="123" t="s">
        <v>2524</v>
      </c>
      <c r="J2299" s="123" t="s">
        <v>2524</v>
      </c>
      <c r="K2299" s="123" t="s">
        <v>5339</v>
      </c>
      <c r="L2299" s="123" t="s">
        <v>2524</v>
      </c>
      <c r="M2299" s="124">
        <v>3427872</v>
      </c>
      <c r="N2299" s="123"/>
      <c r="O2299" s="123"/>
    </row>
    <row r="2300" spans="1:15" ht="16" x14ac:dyDescent="0.45">
      <c r="A2300" s="123" t="s">
        <v>5340</v>
      </c>
      <c r="B2300" s="123" t="s">
        <v>5340</v>
      </c>
      <c r="C2300" s="123" t="s">
        <v>7599</v>
      </c>
      <c r="D2300" s="123" t="s">
        <v>1357</v>
      </c>
      <c r="E2300" s="123" t="s">
        <v>2524</v>
      </c>
      <c r="F2300" s="123" t="s">
        <v>366</v>
      </c>
      <c r="G2300" s="123" t="s">
        <v>2524</v>
      </c>
      <c r="H2300" s="123" t="s">
        <v>2524</v>
      </c>
      <c r="I2300" s="123" t="s">
        <v>2524</v>
      </c>
      <c r="J2300" s="123" t="s">
        <v>2524</v>
      </c>
      <c r="K2300" s="123" t="s">
        <v>5340</v>
      </c>
      <c r="L2300" s="123" t="s">
        <v>2524</v>
      </c>
      <c r="M2300" s="124">
        <v>3427878</v>
      </c>
      <c r="N2300" s="123"/>
      <c r="O2300" s="123"/>
    </row>
    <row r="2301" spans="1:15" ht="16" x14ac:dyDescent="0.45">
      <c r="A2301" s="123" t="s">
        <v>5341</v>
      </c>
      <c r="B2301" s="123" t="s">
        <v>5341</v>
      </c>
      <c r="C2301" s="123" t="s">
        <v>7600</v>
      </c>
      <c r="D2301" s="123" t="s">
        <v>1357</v>
      </c>
      <c r="E2301" s="123" t="s">
        <v>2524</v>
      </c>
      <c r="F2301" s="123" t="s">
        <v>366</v>
      </c>
      <c r="G2301" s="123" t="s">
        <v>2524</v>
      </c>
      <c r="H2301" s="123" t="s">
        <v>2524</v>
      </c>
      <c r="I2301" s="123" t="s">
        <v>2524</v>
      </c>
      <c r="J2301" s="123" t="s">
        <v>2524</v>
      </c>
      <c r="K2301" s="123" t="s">
        <v>5341</v>
      </c>
      <c r="L2301" s="123" t="s">
        <v>2524</v>
      </c>
      <c r="M2301" s="124">
        <v>3427884</v>
      </c>
      <c r="N2301" s="123"/>
      <c r="O2301" s="123"/>
    </row>
    <row r="2302" spans="1:15" ht="16" x14ac:dyDescent="0.45">
      <c r="A2302" s="123" t="s">
        <v>5342</v>
      </c>
      <c r="B2302" s="123" t="s">
        <v>5342</v>
      </c>
      <c r="C2302" s="123" t="s">
        <v>7601</v>
      </c>
      <c r="D2302" s="123" t="s">
        <v>1357</v>
      </c>
      <c r="E2302" s="123" t="s">
        <v>2524</v>
      </c>
      <c r="F2302" s="123" t="s">
        <v>366</v>
      </c>
      <c r="G2302" s="123" t="s">
        <v>2524</v>
      </c>
      <c r="H2302" s="123" t="s">
        <v>2524</v>
      </c>
      <c r="I2302" s="123" t="s">
        <v>2524</v>
      </c>
      <c r="J2302" s="123" t="s">
        <v>2524</v>
      </c>
      <c r="K2302" s="123" t="s">
        <v>5342</v>
      </c>
      <c r="L2302" s="123" t="s">
        <v>2524</v>
      </c>
      <c r="M2302" s="124">
        <v>3427890</v>
      </c>
      <c r="N2302" s="123"/>
      <c r="O2302" s="123"/>
    </row>
    <row r="2303" spans="1:15" ht="16" x14ac:dyDescent="0.45">
      <c r="A2303" s="123" t="s">
        <v>5343</v>
      </c>
      <c r="B2303" s="123" t="s">
        <v>5343</v>
      </c>
      <c r="C2303" s="123" t="s">
        <v>7602</v>
      </c>
      <c r="D2303" s="123" t="s">
        <v>1357</v>
      </c>
      <c r="E2303" s="123" t="s">
        <v>2524</v>
      </c>
      <c r="F2303" s="123" t="s">
        <v>366</v>
      </c>
      <c r="G2303" s="123" t="s">
        <v>2524</v>
      </c>
      <c r="H2303" s="123" t="s">
        <v>2524</v>
      </c>
      <c r="I2303" s="123" t="s">
        <v>2524</v>
      </c>
      <c r="J2303" s="123" t="s">
        <v>2524</v>
      </c>
      <c r="K2303" s="123" t="s">
        <v>5343</v>
      </c>
      <c r="L2303" s="123" t="s">
        <v>2524</v>
      </c>
      <c r="M2303" s="124">
        <v>3427895</v>
      </c>
      <c r="N2303" s="123"/>
      <c r="O2303" s="123"/>
    </row>
    <row r="2304" spans="1:15" ht="16" x14ac:dyDescent="0.45">
      <c r="A2304" s="123" t="s">
        <v>5344</v>
      </c>
      <c r="B2304" s="123" t="s">
        <v>5344</v>
      </c>
      <c r="C2304" s="123" t="s">
        <v>5344</v>
      </c>
      <c r="D2304" s="123" t="s">
        <v>1357</v>
      </c>
      <c r="E2304" s="123" t="s">
        <v>2524</v>
      </c>
      <c r="F2304" s="123" t="s">
        <v>366</v>
      </c>
      <c r="G2304" s="123" t="s">
        <v>2524</v>
      </c>
      <c r="H2304" s="123" t="s">
        <v>2524</v>
      </c>
      <c r="I2304" s="123" t="s">
        <v>2524</v>
      </c>
      <c r="J2304" s="123" t="s">
        <v>2524</v>
      </c>
      <c r="K2304" s="123" t="s">
        <v>5344</v>
      </c>
      <c r="L2304" s="123" t="s">
        <v>2524</v>
      </c>
      <c r="M2304" s="124">
        <v>3004072</v>
      </c>
      <c r="N2304" s="123"/>
      <c r="O2304" s="123"/>
    </row>
    <row r="2305" spans="1:15" ht="16" x14ac:dyDescent="0.45">
      <c r="A2305" s="123" t="s">
        <v>5345</v>
      </c>
      <c r="B2305" s="123" t="s">
        <v>5345</v>
      </c>
      <c r="C2305" s="123" t="s">
        <v>6726</v>
      </c>
      <c r="D2305" s="123" t="s">
        <v>1357</v>
      </c>
      <c r="E2305" s="123" t="s">
        <v>2524</v>
      </c>
      <c r="F2305" s="123" t="s">
        <v>366</v>
      </c>
      <c r="G2305" s="123" t="s">
        <v>2524</v>
      </c>
      <c r="H2305" s="123" t="s">
        <v>2524</v>
      </c>
      <c r="I2305" s="123" t="s">
        <v>2524</v>
      </c>
      <c r="J2305" s="123" t="s">
        <v>2524</v>
      </c>
      <c r="K2305" s="123" t="s">
        <v>5345</v>
      </c>
      <c r="L2305" s="123" t="s">
        <v>2524</v>
      </c>
      <c r="M2305" s="124">
        <v>3004311</v>
      </c>
      <c r="N2305" s="123"/>
      <c r="O2305" s="123"/>
    </row>
    <row r="2306" spans="1:15" ht="16" x14ac:dyDescent="0.45">
      <c r="A2306" s="123" t="s">
        <v>5346</v>
      </c>
      <c r="B2306" s="123" t="s">
        <v>5346</v>
      </c>
      <c r="C2306" s="123" t="s">
        <v>7603</v>
      </c>
      <c r="D2306" s="123" t="s">
        <v>1357</v>
      </c>
      <c r="E2306" s="123" t="s">
        <v>2524</v>
      </c>
      <c r="F2306" s="123" t="s">
        <v>366</v>
      </c>
      <c r="G2306" s="123" t="s">
        <v>2524</v>
      </c>
      <c r="H2306" s="123" t="s">
        <v>2524</v>
      </c>
      <c r="I2306" s="123" t="s">
        <v>2524</v>
      </c>
      <c r="J2306" s="123" t="s">
        <v>2524</v>
      </c>
      <c r="K2306" s="123" t="s">
        <v>5346</v>
      </c>
      <c r="L2306" s="123" t="s">
        <v>2524</v>
      </c>
      <c r="M2306" s="124">
        <v>3433052</v>
      </c>
      <c r="N2306" s="123"/>
      <c r="O2306" s="123"/>
    </row>
    <row r="2307" spans="1:15" ht="16" x14ac:dyDescent="0.45">
      <c r="A2307" s="123" t="s">
        <v>8669</v>
      </c>
      <c r="B2307" s="123" t="s">
        <v>8669</v>
      </c>
      <c r="C2307" s="123" t="s">
        <v>8792</v>
      </c>
      <c r="D2307" s="123" t="s">
        <v>1357</v>
      </c>
      <c r="E2307" s="123" t="s">
        <v>2524</v>
      </c>
      <c r="F2307" s="123" t="s">
        <v>366</v>
      </c>
      <c r="G2307" s="123" t="s">
        <v>2524</v>
      </c>
      <c r="H2307" s="123" t="s">
        <v>2524</v>
      </c>
      <c r="I2307" s="123" t="s">
        <v>2524</v>
      </c>
      <c r="J2307" s="123" t="s">
        <v>2524</v>
      </c>
      <c r="K2307" s="123" t="s">
        <v>8669</v>
      </c>
      <c r="L2307" s="123" t="s">
        <v>2524</v>
      </c>
      <c r="M2307" s="124">
        <v>7960311</v>
      </c>
      <c r="N2307" s="123"/>
      <c r="O2307" s="123"/>
    </row>
    <row r="2308" spans="1:15" ht="16" x14ac:dyDescent="0.45">
      <c r="A2308" s="123" t="s">
        <v>8670</v>
      </c>
      <c r="B2308" s="123" t="s">
        <v>8670</v>
      </c>
      <c r="C2308" s="123" t="s">
        <v>8793</v>
      </c>
      <c r="D2308" s="123" t="s">
        <v>1357</v>
      </c>
      <c r="E2308" s="123" t="s">
        <v>2524</v>
      </c>
      <c r="F2308" s="123" t="s">
        <v>366</v>
      </c>
      <c r="G2308" s="123" t="s">
        <v>2524</v>
      </c>
      <c r="H2308" s="123" t="s">
        <v>2524</v>
      </c>
      <c r="I2308" s="123" t="s">
        <v>2524</v>
      </c>
      <c r="J2308" s="123" t="s">
        <v>2524</v>
      </c>
      <c r="K2308" s="123" t="s">
        <v>8670</v>
      </c>
      <c r="L2308" s="123" t="s">
        <v>2524</v>
      </c>
      <c r="M2308" s="124">
        <v>7960326</v>
      </c>
      <c r="N2308" s="123"/>
      <c r="O2308" s="123"/>
    </row>
    <row r="2309" spans="1:15" ht="16" x14ac:dyDescent="0.45">
      <c r="A2309" s="123" t="s">
        <v>8671</v>
      </c>
      <c r="B2309" s="123" t="s">
        <v>8671</v>
      </c>
      <c r="C2309" s="123" t="s">
        <v>8794</v>
      </c>
      <c r="D2309" s="123" t="s">
        <v>1357</v>
      </c>
      <c r="E2309" s="123" t="s">
        <v>2524</v>
      </c>
      <c r="F2309" s="123" t="s">
        <v>366</v>
      </c>
      <c r="G2309" s="123" t="s">
        <v>2524</v>
      </c>
      <c r="H2309" s="123" t="s">
        <v>2524</v>
      </c>
      <c r="I2309" s="123" t="s">
        <v>2524</v>
      </c>
      <c r="J2309" s="123" t="s">
        <v>2524</v>
      </c>
      <c r="K2309" s="123" t="s">
        <v>8671</v>
      </c>
      <c r="L2309" s="123" t="s">
        <v>2524</v>
      </c>
      <c r="M2309" s="124">
        <v>7960335</v>
      </c>
      <c r="N2309" s="123"/>
      <c r="O2309" s="123"/>
    </row>
    <row r="2310" spans="1:15" ht="16" x14ac:dyDescent="0.45">
      <c r="A2310" s="123" t="s">
        <v>5347</v>
      </c>
      <c r="B2310" s="123" t="s">
        <v>5347</v>
      </c>
      <c r="C2310" s="123" t="s">
        <v>7604</v>
      </c>
      <c r="D2310" s="123" t="s">
        <v>1357</v>
      </c>
      <c r="E2310" s="123" t="s">
        <v>2524</v>
      </c>
      <c r="F2310" s="123" t="s">
        <v>366</v>
      </c>
      <c r="G2310" s="123" t="s">
        <v>2524</v>
      </c>
      <c r="H2310" s="123" t="s">
        <v>2524</v>
      </c>
      <c r="I2310" s="123" t="s">
        <v>2524</v>
      </c>
      <c r="J2310" s="123" t="s">
        <v>2524</v>
      </c>
      <c r="K2310" s="123" t="s">
        <v>5347</v>
      </c>
      <c r="L2310" s="123" t="s">
        <v>2524</v>
      </c>
      <c r="M2310" s="124">
        <v>3432842</v>
      </c>
      <c r="N2310" s="123"/>
      <c r="O2310" s="123"/>
    </row>
    <row r="2311" spans="1:15" ht="16" x14ac:dyDescent="0.45">
      <c r="A2311" s="123" t="s">
        <v>8672</v>
      </c>
      <c r="B2311" s="123" t="s">
        <v>8672</v>
      </c>
      <c r="C2311" s="123" t="s">
        <v>8795</v>
      </c>
      <c r="D2311" s="123" t="s">
        <v>1357</v>
      </c>
      <c r="E2311" s="123" t="s">
        <v>2524</v>
      </c>
      <c r="F2311" s="123" t="s">
        <v>366</v>
      </c>
      <c r="G2311" s="123" t="s">
        <v>2524</v>
      </c>
      <c r="H2311" s="123" t="s">
        <v>2524</v>
      </c>
      <c r="I2311" s="123" t="s">
        <v>2524</v>
      </c>
      <c r="J2311" s="123" t="s">
        <v>2524</v>
      </c>
      <c r="K2311" s="123" t="s">
        <v>8672</v>
      </c>
      <c r="L2311" s="123" t="s">
        <v>2524</v>
      </c>
      <c r="M2311" s="124">
        <v>7960299</v>
      </c>
      <c r="N2311" s="123"/>
      <c r="O2311" s="123"/>
    </row>
    <row r="2312" spans="1:15" ht="16" x14ac:dyDescent="0.45">
      <c r="A2312" s="123" t="s">
        <v>8456</v>
      </c>
      <c r="B2312" s="123" t="s">
        <v>8456</v>
      </c>
      <c r="C2312" s="123" t="s">
        <v>8457</v>
      </c>
      <c r="D2312" s="123" t="s">
        <v>1357</v>
      </c>
      <c r="E2312" s="123" t="s">
        <v>2524</v>
      </c>
      <c r="F2312" s="123" t="s">
        <v>366</v>
      </c>
      <c r="G2312" s="123" t="s">
        <v>2524</v>
      </c>
      <c r="H2312" s="123" t="s">
        <v>2524</v>
      </c>
      <c r="I2312" s="123" t="s">
        <v>2524</v>
      </c>
      <c r="J2312" s="123" t="s">
        <v>2524</v>
      </c>
      <c r="K2312" s="123" t="s">
        <v>8456</v>
      </c>
      <c r="L2312" s="123" t="s">
        <v>2524</v>
      </c>
      <c r="M2312" s="124">
        <v>7271751</v>
      </c>
      <c r="N2312" s="123"/>
      <c r="O2312" s="123"/>
    </row>
    <row r="2313" spans="1:15" ht="16" x14ac:dyDescent="0.45">
      <c r="A2313" s="123" t="s">
        <v>8458</v>
      </c>
      <c r="B2313" s="123" t="s">
        <v>8458</v>
      </c>
      <c r="C2313" s="123" t="s">
        <v>8459</v>
      </c>
      <c r="D2313" s="123" t="s">
        <v>1357</v>
      </c>
      <c r="E2313" s="123" t="s">
        <v>2524</v>
      </c>
      <c r="F2313" s="123" t="s">
        <v>366</v>
      </c>
      <c r="G2313" s="123" t="s">
        <v>2524</v>
      </c>
      <c r="H2313" s="123" t="s">
        <v>2524</v>
      </c>
      <c r="I2313" s="123" t="s">
        <v>2524</v>
      </c>
      <c r="J2313" s="123" t="s">
        <v>2524</v>
      </c>
      <c r="K2313" s="123" t="s">
        <v>8458</v>
      </c>
      <c r="L2313" s="123" t="s">
        <v>2524</v>
      </c>
      <c r="M2313" s="124">
        <v>7271756</v>
      </c>
      <c r="N2313" s="123"/>
      <c r="O2313" s="123"/>
    </row>
    <row r="2314" spans="1:15" ht="16" x14ac:dyDescent="0.45">
      <c r="A2314" s="123" t="s">
        <v>8460</v>
      </c>
      <c r="B2314" s="123" t="s">
        <v>8460</v>
      </c>
      <c r="C2314" s="123" t="s">
        <v>8461</v>
      </c>
      <c r="D2314" s="123" t="s">
        <v>1357</v>
      </c>
      <c r="E2314" s="123" t="s">
        <v>2524</v>
      </c>
      <c r="F2314" s="123" t="s">
        <v>366</v>
      </c>
      <c r="G2314" s="123" t="s">
        <v>2524</v>
      </c>
      <c r="H2314" s="123" t="s">
        <v>2524</v>
      </c>
      <c r="I2314" s="123" t="s">
        <v>2524</v>
      </c>
      <c r="J2314" s="123" t="s">
        <v>2524</v>
      </c>
      <c r="K2314" s="123" t="s">
        <v>8460</v>
      </c>
      <c r="L2314" s="123" t="s">
        <v>2524</v>
      </c>
      <c r="M2314" s="124">
        <v>7271762</v>
      </c>
      <c r="N2314" s="123"/>
      <c r="O2314" s="123"/>
    </row>
    <row r="2315" spans="1:15" ht="16" x14ac:dyDescent="0.45">
      <c r="A2315" s="123" t="s">
        <v>8462</v>
      </c>
      <c r="B2315" s="123" t="s">
        <v>8462</v>
      </c>
      <c r="C2315" s="123" t="s">
        <v>8463</v>
      </c>
      <c r="D2315" s="123" t="s">
        <v>1357</v>
      </c>
      <c r="E2315" s="123" t="s">
        <v>2524</v>
      </c>
      <c r="F2315" s="123" t="s">
        <v>366</v>
      </c>
      <c r="G2315" s="123" t="s">
        <v>2524</v>
      </c>
      <c r="H2315" s="123" t="s">
        <v>2524</v>
      </c>
      <c r="I2315" s="123" t="s">
        <v>2524</v>
      </c>
      <c r="J2315" s="123" t="s">
        <v>2524</v>
      </c>
      <c r="K2315" s="123" t="s">
        <v>8462</v>
      </c>
      <c r="L2315" s="123" t="s">
        <v>2524</v>
      </c>
      <c r="M2315" s="124">
        <v>7271788</v>
      </c>
      <c r="N2315" s="123"/>
      <c r="O2315" s="123"/>
    </row>
    <row r="2316" spans="1:15" ht="16" x14ac:dyDescent="0.45">
      <c r="A2316" s="123" t="s">
        <v>5348</v>
      </c>
      <c r="B2316" s="123" t="s">
        <v>5348</v>
      </c>
      <c r="C2316" s="123" t="s">
        <v>7605</v>
      </c>
      <c r="D2316" s="123" t="s">
        <v>1357</v>
      </c>
      <c r="E2316" s="123" t="s">
        <v>2524</v>
      </c>
      <c r="F2316" s="123" t="s">
        <v>366</v>
      </c>
      <c r="G2316" s="123" t="s">
        <v>2524</v>
      </c>
      <c r="H2316" s="123" t="s">
        <v>2524</v>
      </c>
      <c r="I2316" s="123" t="s">
        <v>2524</v>
      </c>
      <c r="J2316" s="123" t="s">
        <v>2524</v>
      </c>
      <c r="K2316" s="123" t="s">
        <v>5348</v>
      </c>
      <c r="L2316" s="123" t="s">
        <v>2524</v>
      </c>
      <c r="M2316" s="124">
        <v>3433100</v>
      </c>
      <c r="N2316" s="123"/>
      <c r="O2316" s="123"/>
    </row>
    <row r="2317" spans="1:15" ht="16" x14ac:dyDescent="0.45">
      <c r="A2317" s="123" t="s">
        <v>7606</v>
      </c>
      <c r="B2317" s="123" t="s">
        <v>7606</v>
      </c>
      <c r="C2317" s="123" t="s">
        <v>7607</v>
      </c>
      <c r="D2317" s="123" t="s">
        <v>1357</v>
      </c>
      <c r="E2317" s="123" t="s">
        <v>2524</v>
      </c>
      <c r="F2317" s="123" t="s">
        <v>366</v>
      </c>
      <c r="G2317" s="123" t="s">
        <v>2524</v>
      </c>
      <c r="H2317" s="123" t="s">
        <v>2524</v>
      </c>
      <c r="I2317" s="123" t="s">
        <v>2524</v>
      </c>
      <c r="J2317" s="123" t="s">
        <v>2524</v>
      </c>
      <c r="K2317" s="123" t="s">
        <v>7606</v>
      </c>
      <c r="L2317" s="123" t="s">
        <v>2524</v>
      </c>
      <c r="M2317" s="124">
        <v>3744531</v>
      </c>
      <c r="N2317" s="123"/>
      <c r="O2317" s="123"/>
    </row>
    <row r="2318" spans="1:15" ht="16" x14ac:dyDescent="0.45">
      <c r="A2318" s="123" t="s">
        <v>5349</v>
      </c>
      <c r="B2318" s="123" t="s">
        <v>5349</v>
      </c>
      <c r="C2318" s="123" t="s">
        <v>7608</v>
      </c>
      <c r="D2318" s="123" t="s">
        <v>1357</v>
      </c>
      <c r="E2318" s="123" t="s">
        <v>2524</v>
      </c>
      <c r="F2318" s="123" t="s">
        <v>366</v>
      </c>
      <c r="G2318" s="123" t="s">
        <v>2524</v>
      </c>
      <c r="H2318" s="123" t="s">
        <v>2524</v>
      </c>
      <c r="I2318" s="123" t="s">
        <v>2524</v>
      </c>
      <c r="J2318" s="123" t="s">
        <v>2524</v>
      </c>
      <c r="K2318" s="123" t="s">
        <v>5349</v>
      </c>
      <c r="L2318" s="123" t="s">
        <v>2524</v>
      </c>
      <c r="M2318" s="124">
        <v>3433172</v>
      </c>
      <c r="N2318" s="123"/>
      <c r="O2318" s="123"/>
    </row>
    <row r="2319" spans="1:15" ht="16" x14ac:dyDescent="0.45">
      <c r="A2319" s="123" t="s">
        <v>7609</v>
      </c>
      <c r="B2319" s="123" t="s">
        <v>7609</v>
      </c>
      <c r="C2319" s="123" t="s">
        <v>7610</v>
      </c>
      <c r="D2319" s="123" t="s">
        <v>1357</v>
      </c>
      <c r="E2319" s="123" t="s">
        <v>2524</v>
      </c>
      <c r="F2319" s="123" t="s">
        <v>366</v>
      </c>
      <c r="G2319" s="123" t="s">
        <v>2524</v>
      </c>
      <c r="H2319" s="123" t="s">
        <v>2524</v>
      </c>
      <c r="I2319" s="123" t="s">
        <v>2524</v>
      </c>
      <c r="J2319" s="123" t="s">
        <v>2524</v>
      </c>
      <c r="K2319" s="123" t="s">
        <v>7609</v>
      </c>
      <c r="L2319" s="123" t="s">
        <v>2524</v>
      </c>
      <c r="M2319" s="124">
        <v>3744536</v>
      </c>
      <c r="N2319" s="123"/>
      <c r="O2319" s="123"/>
    </row>
    <row r="2320" spans="1:15" ht="16" x14ac:dyDescent="0.45">
      <c r="A2320" s="123" t="s">
        <v>5350</v>
      </c>
      <c r="B2320" s="123" t="s">
        <v>5350</v>
      </c>
      <c r="C2320" s="123" t="s">
        <v>7611</v>
      </c>
      <c r="D2320" s="123" t="s">
        <v>1357</v>
      </c>
      <c r="E2320" s="123" t="s">
        <v>2524</v>
      </c>
      <c r="F2320" s="123" t="s">
        <v>366</v>
      </c>
      <c r="G2320" s="123" t="s">
        <v>2524</v>
      </c>
      <c r="H2320" s="123" t="s">
        <v>2524</v>
      </c>
      <c r="I2320" s="123" t="s">
        <v>2524</v>
      </c>
      <c r="J2320" s="123" t="s">
        <v>2524</v>
      </c>
      <c r="K2320" s="123" t="s">
        <v>5350</v>
      </c>
      <c r="L2320" s="123" t="s">
        <v>2524</v>
      </c>
      <c r="M2320" s="124">
        <v>3433185</v>
      </c>
      <c r="N2320" s="123"/>
      <c r="O2320" s="123"/>
    </row>
    <row r="2321" spans="1:15" ht="16" x14ac:dyDescent="0.45">
      <c r="A2321" s="123" t="s">
        <v>5351</v>
      </c>
      <c r="B2321" s="123" t="s">
        <v>5351</v>
      </c>
      <c r="C2321" s="123" t="s">
        <v>7612</v>
      </c>
      <c r="D2321" s="123" t="s">
        <v>1357</v>
      </c>
      <c r="E2321" s="123" t="s">
        <v>2524</v>
      </c>
      <c r="F2321" s="123" t="s">
        <v>366</v>
      </c>
      <c r="G2321" s="123" t="s">
        <v>2524</v>
      </c>
      <c r="H2321" s="123" t="s">
        <v>2524</v>
      </c>
      <c r="I2321" s="123" t="s">
        <v>2524</v>
      </c>
      <c r="J2321" s="123" t="s">
        <v>2524</v>
      </c>
      <c r="K2321" s="123" t="s">
        <v>5351</v>
      </c>
      <c r="L2321" s="123" t="s">
        <v>2524</v>
      </c>
      <c r="M2321" s="124">
        <v>3206464</v>
      </c>
      <c r="N2321" s="123"/>
      <c r="O2321" s="123"/>
    </row>
    <row r="2322" spans="1:15" ht="16" x14ac:dyDescent="0.45">
      <c r="A2322" s="123" t="s">
        <v>5352</v>
      </c>
      <c r="B2322" s="123" t="s">
        <v>5352</v>
      </c>
      <c r="C2322" s="123" t="s">
        <v>7613</v>
      </c>
      <c r="D2322" s="123" t="s">
        <v>1357</v>
      </c>
      <c r="E2322" s="123" t="s">
        <v>2524</v>
      </c>
      <c r="F2322" s="123" t="s">
        <v>366</v>
      </c>
      <c r="G2322" s="123" t="s">
        <v>2524</v>
      </c>
      <c r="H2322" s="123" t="s">
        <v>2524</v>
      </c>
      <c r="I2322" s="123" t="s">
        <v>2524</v>
      </c>
      <c r="J2322" s="123" t="s">
        <v>2524</v>
      </c>
      <c r="K2322" s="123" t="s">
        <v>5352</v>
      </c>
      <c r="L2322" s="123" t="s">
        <v>2524</v>
      </c>
      <c r="M2322" s="124">
        <v>3206481</v>
      </c>
      <c r="N2322" s="123"/>
      <c r="O2322" s="123"/>
    </row>
    <row r="2323" spans="1:15" ht="16" x14ac:dyDescent="0.45">
      <c r="A2323" s="123" t="s">
        <v>5353</v>
      </c>
      <c r="B2323" s="123" t="s">
        <v>5353</v>
      </c>
      <c r="C2323" s="123" t="s">
        <v>7614</v>
      </c>
      <c r="D2323" s="123" t="s">
        <v>1357</v>
      </c>
      <c r="E2323" s="123" t="s">
        <v>2524</v>
      </c>
      <c r="F2323" s="123" t="s">
        <v>366</v>
      </c>
      <c r="G2323" s="123" t="s">
        <v>2524</v>
      </c>
      <c r="H2323" s="123" t="s">
        <v>2524</v>
      </c>
      <c r="I2323" s="123" t="s">
        <v>2524</v>
      </c>
      <c r="J2323" s="123" t="s">
        <v>2524</v>
      </c>
      <c r="K2323" s="123" t="s">
        <v>5353</v>
      </c>
      <c r="L2323" s="123" t="s">
        <v>2524</v>
      </c>
      <c r="M2323" s="124">
        <v>3206473</v>
      </c>
      <c r="N2323" s="123"/>
      <c r="O2323" s="123"/>
    </row>
    <row r="2324" spans="1:15" ht="16" x14ac:dyDescent="0.45">
      <c r="A2324" s="123" t="s">
        <v>5354</v>
      </c>
      <c r="B2324" s="123" t="s">
        <v>5354</v>
      </c>
      <c r="C2324" s="123" t="s">
        <v>7615</v>
      </c>
      <c r="D2324" s="123" t="s">
        <v>1357</v>
      </c>
      <c r="E2324" s="123" t="s">
        <v>2524</v>
      </c>
      <c r="F2324" s="123" t="s">
        <v>366</v>
      </c>
      <c r="G2324" s="123" t="s">
        <v>2524</v>
      </c>
      <c r="H2324" s="123" t="s">
        <v>2524</v>
      </c>
      <c r="I2324" s="123" t="s">
        <v>2524</v>
      </c>
      <c r="J2324" s="123" t="s">
        <v>2524</v>
      </c>
      <c r="K2324" s="123" t="s">
        <v>5354</v>
      </c>
      <c r="L2324" s="123" t="s">
        <v>2524</v>
      </c>
      <c r="M2324" s="124">
        <v>3206492</v>
      </c>
      <c r="N2324" s="123"/>
      <c r="O2324" s="123"/>
    </row>
    <row r="2325" spans="1:15" ht="16" x14ac:dyDescent="0.45">
      <c r="A2325" s="123" t="s">
        <v>5355</v>
      </c>
      <c r="B2325" s="123" t="s">
        <v>5355</v>
      </c>
      <c r="C2325" s="123" t="s">
        <v>7616</v>
      </c>
      <c r="D2325" s="123" t="s">
        <v>1357</v>
      </c>
      <c r="E2325" s="123" t="s">
        <v>2524</v>
      </c>
      <c r="F2325" s="123" t="s">
        <v>366</v>
      </c>
      <c r="G2325" s="123" t="s">
        <v>2524</v>
      </c>
      <c r="H2325" s="123" t="s">
        <v>2524</v>
      </c>
      <c r="I2325" s="123" t="s">
        <v>2524</v>
      </c>
      <c r="J2325" s="123" t="s">
        <v>2524</v>
      </c>
      <c r="K2325" s="123" t="s">
        <v>5355</v>
      </c>
      <c r="L2325" s="123" t="s">
        <v>2524</v>
      </c>
      <c r="M2325" s="124">
        <v>3206455</v>
      </c>
      <c r="N2325" s="123"/>
      <c r="O2325" s="123"/>
    </row>
    <row r="2326" spans="1:15" ht="16" x14ac:dyDescent="0.45">
      <c r="A2326" s="123" t="s">
        <v>5356</v>
      </c>
      <c r="B2326" s="123" t="s">
        <v>5356</v>
      </c>
      <c r="C2326" s="123" t="s">
        <v>7617</v>
      </c>
      <c r="D2326" s="123" t="s">
        <v>1357</v>
      </c>
      <c r="E2326" s="123" t="s">
        <v>2524</v>
      </c>
      <c r="F2326" s="123" t="s">
        <v>366</v>
      </c>
      <c r="G2326" s="123" t="s">
        <v>2524</v>
      </c>
      <c r="H2326" s="123" t="s">
        <v>2524</v>
      </c>
      <c r="I2326" s="123" t="s">
        <v>2524</v>
      </c>
      <c r="J2326" s="123" t="s">
        <v>2524</v>
      </c>
      <c r="K2326" s="123" t="s">
        <v>5356</v>
      </c>
      <c r="L2326" s="123" t="s">
        <v>2524</v>
      </c>
      <c r="M2326" s="124">
        <v>3433198</v>
      </c>
      <c r="N2326" s="123"/>
      <c r="O2326" s="123"/>
    </row>
    <row r="2327" spans="1:15" ht="16" x14ac:dyDescent="0.45">
      <c r="A2327" s="123" t="s">
        <v>7618</v>
      </c>
      <c r="B2327" s="123" t="s">
        <v>7618</v>
      </c>
      <c r="C2327" s="123" t="s">
        <v>7619</v>
      </c>
      <c r="D2327" s="123" t="s">
        <v>1357</v>
      </c>
      <c r="E2327" s="123" t="s">
        <v>2524</v>
      </c>
      <c r="F2327" s="123" t="s">
        <v>366</v>
      </c>
      <c r="G2327" s="123" t="s">
        <v>2524</v>
      </c>
      <c r="H2327" s="123" t="s">
        <v>2524</v>
      </c>
      <c r="I2327" s="123" t="s">
        <v>2524</v>
      </c>
      <c r="J2327" s="123" t="s">
        <v>2524</v>
      </c>
      <c r="K2327" s="123" t="s">
        <v>7618</v>
      </c>
      <c r="L2327" s="123" t="s">
        <v>2524</v>
      </c>
      <c r="M2327" s="124">
        <v>3744562</v>
      </c>
      <c r="N2327" s="123"/>
      <c r="O2327" s="123"/>
    </row>
    <row r="2328" spans="1:15" ht="16" x14ac:dyDescent="0.45">
      <c r="A2328" s="123" t="s">
        <v>5357</v>
      </c>
      <c r="B2328" s="123" t="s">
        <v>5357</v>
      </c>
      <c r="C2328" s="123" t="s">
        <v>7620</v>
      </c>
      <c r="D2328" s="123" t="s">
        <v>1357</v>
      </c>
      <c r="E2328" s="123" t="s">
        <v>2524</v>
      </c>
      <c r="F2328" s="123" t="s">
        <v>366</v>
      </c>
      <c r="G2328" s="123" t="s">
        <v>2524</v>
      </c>
      <c r="H2328" s="123" t="s">
        <v>2524</v>
      </c>
      <c r="I2328" s="123" t="s">
        <v>2524</v>
      </c>
      <c r="J2328" s="123" t="s">
        <v>2524</v>
      </c>
      <c r="K2328" s="123" t="s">
        <v>5357</v>
      </c>
      <c r="L2328" s="123" t="s">
        <v>2524</v>
      </c>
      <c r="M2328" s="124">
        <v>3433231</v>
      </c>
      <c r="N2328" s="123"/>
      <c r="O2328" s="123"/>
    </row>
    <row r="2329" spans="1:15" ht="16" x14ac:dyDescent="0.45">
      <c r="A2329" s="123" t="s">
        <v>7621</v>
      </c>
      <c r="B2329" s="123" t="s">
        <v>7621</v>
      </c>
      <c r="C2329" s="123" t="s">
        <v>7622</v>
      </c>
      <c r="D2329" s="123" t="s">
        <v>1357</v>
      </c>
      <c r="E2329" s="123" t="s">
        <v>2524</v>
      </c>
      <c r="F2329" s="123" t="s">
        <v>366</v>
      </c>
      <c r="G2329" s="123" t="s">
        <v>2524</v>
      </c>
      <c r="H2329" s="123" t="s">
        <v>2524</v>
      </c>
      <c r="I2329" s="123" t="s">
        <v>2524</v>
      </c>
      <c r="J2329" s="123" t="s">
        <v>2524</v>
      </c>
      <c r="K2329" s="123" t="s">
        <v>7621</v>
      </c>
      <c r="L2329" s="123" t="s">
        <v>2524</v>
      </c>
      <c r="M2329" s="124">
        <v>3744570</v>
      </c>
      <c r="N2329" s="123"/>
      <c r="O2329" s="123"/>
    </row>
    <row r="2330" spans="1:15" ht="16" x14ac:dyDescent="0.45">
      <c r="A2330" s="123" t="s">
        <v>5358</v>
      </c>
      <c r="B2330" s="123" t="s">
        <v>5358</v>
      </c>
      <c r="C2330" s="123" t="s">
        <v>7623</v>
      </c>
      <c r="D2330" s="123" t="s">
        <v>1357</v>
      </c>
      <c r="E2330" s="123" t="s">
        <v>2524</v>
      </c>
      <c r="F2330" s="123" t="s">
        <v>366</v>
      </c>
      <c r="G2330" s="123" t="s">
        <v>2524</v>
      </c>
      <c r="H2330" s="123" t="s">
        <v>2524</v>
      </c>
      <c r="I2330" s="123" t="s">
        <v>2524</v>
      </c>
      <c r="J2330" s="123" t="s">
        <v>2524</v>
      </c>
      <c r="K2330" s="123" t="s">
        <v>5358</v>
      </c>
      <c r="L2330" s="123" t="s">
        <v>2524</v>
      </c>
      <c r="M2330" s="124">
        <v>3433224</v>
      </c>
      <c r="N2330" s="123"/>
      <c r="O2330" s="123"/>
    </row>
    <row r="2331" spans="1:15" ht="16" x14ac:dyDescent="0.45">
      <c r="A2331" s="123" t="s">
        <v>5359</v>
      </c>
      <c r="B2331" s="123" t="s">
        <v>5359</v>
      </c>
      <c r="C2331" s="123" t="s">
        <v>7624</v>
      </c>
      <c r="D2331" s="123" t="s">
        <v>1357</v>
      </c>
      <c r="E2331" s="123" t="s">
        <v>2524</v>
      </c>
      <c r="F2331" s="123" t="s">
        <v>366</v>
      </c>
      <c r="G2331" s="123" t="s">
        <v>2524</v>
      </c>
      <c r="H2331" s="123" t="s">
        <v>2524</v>
      </c>
      <c r="I2331" s="123" t="s">
        <v>2524</v>
      </c>
      <c r="J2331" s="123" t="s">
        <v>2524</v>
      </c>
      <c r="K2331" s="123" t="s">
        <v>5359</v>
      </c>
      <c r="L2331" s="123" t="s">
        <v>2524</v>
      </c>
      <c r="M2331" s="124">
        <v>3433212</v>
      </c>
      <c r="N2331" s="123"/>
      <c r="O2331" s="123"/>
    </row>
    <row r="2332" spans="1:15" ht="16" x14ac:dyDescent="0.45">
      <c r="A2332" s="123" t="s">
        <v>8464</v>
      </c>
      <c r="B2332" s="123" t="s">
        <v>8464</v>
      </c>
      <c r="C2332" s="123" t="s">
        <v>8465</v>
      </c>
      <c r="D2332" s="123" t="s">
        <v>1357</v>
      </c>
      <c r="E2332" s="123" t="s">
        <v>2524</v>
      </c>
      <c r="F2332" s="123" t="s">
        <v>366</v>
      </c>
      <c r="G2332" s="123" t="s">
        <v>2524</v>
      </c>
      <c r="H2332" s="123" t="s">
        <v>2524</v>
      </c>
      <c r="I2332" s="123" t="s">
        <v>2524</v>
      </c>
      <c r="J2332" s="123" t="s">
        <v>2524</v>
      </c>
      <c r="K2332" s="123" t="s">
        <v>8464</v>
      </c>
      <c r="L2332" s="123" t="s">
        <v>2524</v>
      </c>
      <c r="M2332" s="124">
        <v>7271797</v>
      </c>
      <c r="N2332" s="123"/>
      <c r="O2332" s="123"/>
    </row>
    <row r="2333" spans="1:15" ht="16" x14ac:dyDescent="0.45">
      <c r="A2333" s="123" t="s">
        <v>5360</v>
      </c>
      <c r="B2333" s="123" t="s">
        <v>5360</v>
      </c>
      <c r="C2333" s="123" t="s">
        <v>7625</v>
      </c>
      <c r="D2333" s="123" t="s">
        <v>1357</v>
      </c>
      <c r="E2333" s="123" t="s">
        <v>2524</v>
      </c>
      <c r="F2333" s="123" t="s">
        <v>366</v>
      </c>
      <c r="G2333" s="123" t="s">
        <v>2524</v>
      </c>
      <c r="H2333" s="123" t="s">
        <v>2524</v>
      </c>
      <c r="I2333" s="123" t="s">
        <v>2524</v>
      </c>
      <c r="J2333" s="123" t="s">
        <v>2524</v>
      </c>
      <c r="K2333" s="123" t="s">
        <v>5360</v>
      </c>
      <c r="L2333" s="123" t="s">
        <v>2524</v>
      </c>
      <c r="M2333" s="124">
        <v>3432942</v>
      </c>
      <c r="N2333" s="123"/>
      <c r="O2333" s="123"/>
    </row>
    <row r="2334" spans="1:15" ht="16" x14ac:dyDescent="0.45">
      <c r="A2334" s="123" t="s">
        <v>8673</v>
      </c>
      <c r="B2334" s="123" t="s">
        <v>8673</v>
      </c>
      <c r="C2334" s="123" t="s">
        <v>8796</v>
      </c>
      <c r="D2334" s="123" t="s">
        <v>1357</v>
      </c>
      <c r="E2334" s="123" t="s">
        <v>2524</v>
      </c>
      <c r="F2334" s="123" t="s">
        <v>366</v>
      </c>
      <c r="G2334" s="123" t="s">
        <v>2524</v>
      </c>
      <c r="H2334" s="123" t="s">
        <v>2524</v>
      </c>
      <c r="I2334" s="123" t="s">
        <v>2524</v>
      </c>
      <c r="J2334" s="123" t="s">
        <v>2524</v>
      </c>
      <c r="K2334" s="123" t="s">
        <v>8673</v>
      </c>
      <c r="L2334" s="123" t="s">
        <v>2524</v>
      </c>
      <c r="M2334" s="124">
        <v>7975601</v>
      </c>
      <c r="N2334" s="123"/>
      <c r="O2334" s="123"/>
    </row>
    <row r="2335" spans="1:15" ht="16" x14ac:dyDescent="0.45">
      <c r="A2335" s="123" t="s">
        <v>7626</v>
      </c>
      <c r="B2335" s="123" t="s">
        <v>7626</v>
      </c>
      <c r="C2335" s="123" t="s">
        <v>7627</v>
      </c>
      <c r="D2335" s="123" t="s">
        <v>1357</v>
      </c>
      <c r="E2335" s="123" t="s">
        <v>2524</v>
      </c>
      <c r="F2335" s="123" t="s">
        <v>366</v>
      </c>
      <c r="G2335" s="123" t="s">
        <v>2524</v>
      </c>
      <c r="H2335" s="123" t="s">
        <v>2524</v>
      </c>
      <c r="I2335" s="123" t="s">
        <v>2524</v>
      </c>
      <c r="J2335" s="123" t="s">
        <v>2524</v>
      </c>
      <c r="K2335" s="123" t="s">
        <v>7626</v>
      </c>
      <c r="L2335" s="123" t="s">
        <v>2524</v>
      </c>
      <c r="M2335" s="124">
        <v>4705528</v>
      </c>
      <c r="N2335" s="123"/>
      <c r="O2335" s="123"/>
    </row>
    <row r="2336" spans="1:15" ht="16" x14ac:dyDescent="0.45">
      <c r="A2336" s="123" t="s">
        <v>8674</v>
      </c>
      <c r="B2336" s="123" t="s">
        <v>8674</v>
      </c>
      <c r="C2336" s="123" t="s">
        <v>8797</v>
      </c>
      <c r="D2336" s="123" t="s">
        <v>1357</v>
      </c>
      <c r="E2336" s="123" t="s">
        <v>2524</v>
      </c>
      <c r="F2336" s="123" t="s">
        <v>366</v>
      </c>
      <c r="G2336" s="123" t="s">
        <v>2524</v>
      </c>
      <c r="H2336" s="123" t="s">
        <v>2524</v>
      </c>
      <c r="I2336" s="123" t="s">
        <v>2524</v>
      </c>
      <c r="J2336" s="123" t="s">
        <v>2524</v>
      </c>
      <c r="K2336" s="123" t="s">
        <v>8674</v>
      </c>
      <c r="L2336" s="123" t="s">
        <v>2524</v>
      </c>
      <c r="M2336" s="124">
        <v>7975616</v>
      </c>
      <c r="N2336" s="123"/>
      <c r="O2336" s="123"/>
    </row>
    <row r="2337" spans="1:15" ht="16" x14ac:dyDescent="0.45">
      <c r="A2337" s="123" t="s">
        <v>8675</v>
      </c>
      <c r="B2337" s="123" t="s">
        <v>8675</v>
      </c>
      <c r="C2337" s="123" t="s">
        <v>8798</v>
      </c>
      <c r="D2337" s="123" t="s">
        <v>1357</v>
      </c>
      <c r="E2337" s="123" t="s">
        <v>2524</v>
      </c>
      <c r="F2337" s="123" t="s">
        <v>366</v>
      </c>
      <c r="G2337" s="123" t="s">
        <v>2524</v>
      </c>
      <c r="H2337" s="123" t="s">
        <v>2524</v>
      </c>
      <c r="I2337" s="123" t="s">
        <v>2524</v>
      </c>
      <c r="J2337" s="123" t="s">
        <v>2524</v>
      </c>
      <c r="K2337" s="123" t="s">
        <v>8675</v>
      </c>
      <c r="L2337" s="123" t="s">
        <v>2524</v>
      </c>
      <c r="M2337" s="124">
        <v>7975621</v>
      </c>
      <c r="N2337" s="123"/>
      <c r="O2337" s="123"/>
    </row>
    <row r="2338" spans="1:15" ht="16" x14ac:dyDescent="0.45">
      <c r="A2338" s="123" t="s">
        <v>5361</v>
      </c>
      <c r="B2338" s="123" t="s">
        <v>5361</v>
      </c>
      <c r="C2338" s="123" t="s">
        <v>7628</v>
      </c>
      <c r="D2338" s="123" t="s">
        <v>1357</v>
      </c>
      <c r="E2338" s="123" t="s">
        <v>2524</v>
      </c>
      <c r="F2338" s="123" t="s">
        <v>366</v>
      </c>
      <c r="G2338" s="123" t="s">
        <v>2524</v>
      </c>
      <c r="H2338" s="123" t="s">
        <v>2524</v>
      </c>
      <c r="I2338" s="123" t="s">
        <v>2524</v>
      </c>
      <c r="J2338" s="123" t="s">
        <v>2524</v>
      </c>
      <c r="K2338" s="123" t="s">
        <v>5361</v>
      </c>
      <c r="L2338" s="123" t="s">
        <v>2524</v>
      </c>
      <c r="M2338" s="124">
        <v>3004077</v>
      </c>
      <c r="N2338" s="123"/>
      <c r="O2338" s="123"/>
    </row>
    <row r="2339" spans="1:15" ht="16" x14ac:dyDescent="0.45">
      <c r="A2339" s="123" t="s">
        <v>5362</v>
      </c>
      <c r="B2339" s="123" t="s">
        <v>5362</v>
      </c>
      <c r="C2339" s="123" t="s">
        <v>7629</v>
      </c>
      <c r="D2339" s="123" t="s">
        <v>1357</v>
      </c>
      <c r="E2339" s="123" t="s">
        <v>2524</v>
      </c>
      <c r="F2339" s="123" t="s">
        <v>366</v>
      </c>
      <c r="G2339" s="123" t="s">
        <v>2524</v>
      </c>
      <c r="H2339" s="123" t="s">
        <v>2524</v>
      </c>
      <c r="I2339" s="123" t="s">
        <v>2524</v>
      </c>
      <c r="J2339" s="123" t="s">
        <v>2524</v>
      </c>
      <c r="K2339" s="123" t="s">
        <v>5362</v>
      </c>
      <c r="L2339" s="123" t="s">
        <v>2524</v>
      </c>
      <c r="M2339" s="124">
        <v>3206294</v>
      </c>
      <c r="N2339" s="123"/>
      <c r="O2339" s="123"/>
    </row>
    <row r="2340" spans="1:15" ht="16" x14ac:dyDescent="0.45">
      <c r="A2340" s="123" t="s">
        <v>5363</v>
      </c>
      <c r="B2340" s="123" t="s">
        <v>5363</v>
      </c>
      <c r="C2340" s="123" t="s">
        <v>7630</v>
      </c>
      <c r="D2340" s="123" t="s">
        <v>1357</v>
      </c>
      <c r="E2340" s="123" t="s">
        <v>2524</v>
      </c>
      <c r="F2340" s="123" t="s">
        <v>366</v>
      </c>
      <c r="G2340" s="123" t="s">
        <v>2524</v>
      </c>
      <c r="H2340" s="123" t="s">
        <v>2524</v>
      </c>
      <c r="I2340" s="123" t="s">
        <v>2524</v>
      </c>
      <c r="J2340" s="123" t="s">
        <v>2524</v>
      </c>
      <c r="K2340" s="123" t="s">
        <v>5363</v>
      </c>
      <c r="L2340" s="123" t="s">
        <v>2524</v>
      </c>
      <c r="M2340" s="124">
        <v>3206316</v>
      </c>
      <c r="N2340" s="123"/>
      <c r="O2340" s="123"/>
    </row>
    <row r="2341" spans="1:15" ht="16" x14ac:dyDescent="0.45">
      <c r="A2341" s="123" t="s">
        <v>5364</v>
      </c>
      <c r="B2341" s="123" t="s">
        <v>5364</v>
      </c>
      <c r="C2341" s="123" t="s">
        <v>7631</v>
      </c>
      <c r="D2341" s="123" t="s">
        <v>1357</v>
      </c>
      <c r="E2341" s="123" t="s">
        <v>2524</v>
      </c>
      <c r="F2341" s="123" t="s">
        <v>366</v>
      </c>
      <c r="G2341" s="123" t="s">
        <v>2524</v>
      </c>
      <c r="H2341" s="123" t="s">
        <v>2524</v>
      </c>
      <c r="I2341" s="123" t="s">
        <v>2524</v>
      </c>
      <c r="J2341" s="123" t="s">
        <v>2524</v>
      </c>
      <c r="K2341" s="123" t="s">
        <v>5364</v>
      </c>
      <c r="L2341" s="123" t="s">
        <v>2524</v>
      </c>
      <c r="M2341" s="124">
        <v>3206360</v>
      </c>
      <c r="N2341" s="123"/>
      <c r="O2341" s="123"/>
    </row>
    <row r="2342" spans="1:15" ht="16" x14ac:dyDescent="0.45">
      <c r="A2342" s="123" t="s">
        <v>5365</v>
      </c>
      <c r="B2342" s="123" t="s">
        <v>5365</v>
      </c>
      <c r="C2342" s="123" t="s">
        <v>7632</v>
      </c>
      <c r="D2342" s="123" t="s">
        <v>1357</v>
      </c>
      <c r="E2342" s="123" t="s">
        <v>2524</v>
      </c>
      <c r="F2342" s="123" t="s">
        <v>366</v>
      </c>
      <c r="G2342" s="123" t="s">
        <v>2524</v>
      </c>
      <c r="H2342" s="123" t="s">
        <v>2524</v>
      </c>
      <c r="I2342" s="123" t="s">
        <v>2524</v>
      </c>
      <c r="J2342" s="123" t="s">
        <v>2524</v>
      </c>
      <c r="K2342" s="123" t="s">
        <v>5365</v>
      </c>
      <c r="L2342" s="123" t="s">
        <v>2524</v>
      </c>
      <c r="M2342" s="124">
        <v>3206337</v>
      </c>
      <c r="N2342" s="123"/>
      <c r="O2342" s="123"/>
    </row>
    <row r="2343" spans="1:15" ht="16" x14ac:dyDescent="0.45">
      <c r="A2343" s="123" t="s">
        <v>8466</v>
      </c>
      <c r="B2343" s="123" t="s">
        <v>8466</v>
      </c>
      <c r="C2343" s="123" t="s">
        <v>8467</v>
      </c>
      <c r="D2343" s="123" t="s">
        <v>1357</v>
      </c>
      <c r="E2343" s="123" t="s">
        <v>2524</v>
      </c>
      <c r="F2343" s="123" t="s">
        <v>366</v>
      </c>
      <c r="G2343" s="123" t="s">
        <v>2524</v>
      </c>
      <c r="H2343" s="123" t="s">
        <v>2524</v>
      </c>
      <c r="I2343" s="123" t="s">
        <v>2524</v>
      </c>
      <c r="J2343" s="123" t="s">
        <v>2524</v>
      </c>
      <c r="K2343" s="123" t="s">
        <v>8466</v>
      </c>
      <c r="L2343" s="123" t="s">
        <v>2524</v>
      </c>
      <c r="M2343" s="124">
        <v>7271663</v>
      </c>
      <c r="N2343" s="123"/>
      <c r="O2343" s="123"/>
    </row>
    <row r="2344" spans="1:15" ht="16" x14ac:dyDescent="0.45">
      <c r="A2344" s="123" t="s">
        <v>8468</v>
      </c>
      <c r="B2344" s="123" t="s">
        <v>8468</v>
      </c>
      <c r="C2344" s="123" t="s">
        <v>8469</v>
      </c>
      <c r="D2344" s="123" t="s">
        <v>1357</v>
      </c>
      <c r="E2344" s="123" t="s">
        <v>2524</v>
      </c>
      <c r="F2344" s="123" t="s">
        <v>366</v>
      </c>
      <c r="G2344" s="123" t="s">
        <v>2524</v>
      </c>
      <c r="H2344" s="123" t="s">
        <v>2524</v>
      </c>
      <c r="I2344" s="123" t="s">
        <v>2524</v>
      </c>
      <c r="J2344" s="123" t="s">
        <v>2524</v>
      </c>
      <c r="K2344" s="123" t="s">
        <v>8468</v>
      </c>
      <c r="L2344" s="123" t="s">
        <v>2524</v>
      </c>
      <c r="M2344" s="124">
        <v>7271672</v>
      </c>
      <c r="N2344" s="123"/>
      <c r="O2344" s="123"/>
    </row>
    <row r="2345" spans="1:15" ht="16" x14ac:dyDescent="0.45">
      <c r="A2345" s="123" t="s">
        <v>8470</v>
      </c>
      <c r="B2345" s="123" t="s">
        <v>8470</v>
      </c>
      <c r="C2345" s="123" t="s">
        <v>8471</v>
      </c>
      <c r="D2345" s="123" t="s">
        <v>1357</v>
      </c>
      <c r="E2345" s="123" t="s">
        <v>2524</v>
      </c>
      <c r="F2345" s="123" t="s">
        <v>366</v>
      </c>
      <c r="G2345" s="123" t="s">
        <v>2524</v>
      </c>
      <c r="H2345" s="123" t="s">
        <v>2524</v>
      </c>
      <c r="I2345" s="123" t="s">
        <v>2524</v>
      </c>
      <c r="J2345" s="123" t="s">
        <v>2524</v>
      </c>
      <c r="K2345" s="123" t="s">
        <v>8470</v>
      </c>
      <c r="L2345" s="123" t="s">
        <v>2524</v>
      </c>
      <c r="M2345" s="124">
        <v>7271677</v>
      </c>
      <c r="N2345" s="123"/>
      <c r="O2345" s="123"/>
    </row>
    <row r="2346" spans="1:15" ht="16" x14ac:dyDescent="0.45">
      <c r="A2346" s="123" t="s">
        <v>8472</v>
      </c>
      <c r="B2346" s="123" t="s">
        <v>8472</v>
      </c>
      <c r="C2346" s="123" t="s">
        <v>8473</v>
      </c>
      <c r="D2346" s="123" t="s">
        <v>1357</v>
      </c>
      <c r="E2346" s="123" t="s">
        <v>2524</v>
      </c>
      <c r="F2346" s="123" t="s">
        <v>366</v>
      </c>
      <c r="G2346" s="123" t="s">
        <v>2524</v>
      </c>
      <c r="H2346" s="123" t="s">
        <v>2524</v>
      </c>
      <c r="I2346" s="123" t="s">
        <v>2524</v>
      </c>
      <c r="J2346" s="123" t="s">
        <v>2524</v>
      </c>
      <c r="K2346" s="123" t="s">
        <v>8472</v>
      </c>
      <c r="L2346" s="123" t="s">
        <v>2524</v>
      </c>
      <c r="M2346" s="124">
        <v>7271689</v>
      </c>
      <c r="N2346" s="123"/>
      <c r="O2346" s="123"/>
    </row>
    <row r="2347" spans="1:15" ht="16" x14ac:dyDescent="0.45">
      <c r="A2347" s="123" t="s">
        <v>8474</v>
      </c>
      <c r="B2347" s="123" t="s">
        <v>8474</v>
      </c>
      <c r="C2347" s="123" t="s">
        <v>8475</v>
      </c>
      <c r="D2347" s="123" t="s">
        <v>1357</v>
      </c>
      <c r="E2347" s="123" t="s">
        <v>2524</v>
      </c>
      <c r="F2347" s="123" t="s">
        <v>366</v>
      </c>
      <c r="G2347" s="123" t="s">
        <v>2524</v>
      </c>
      <c r="H2347" s="123" t="s">
        <v>2524</v>
      </c>
      <c r="I2347" s="123" t="s">
        <v>2524</v>
      </c>
      <c r="J2347" s="123" t="s">
        <v>2524</v>
      </c>
      <c r="K2347" s="123" t="s">
        <v>8474</v>
      </c>
      <c r="L2347" s="123" t="s">
        <v>2524</v>
      </c>
      <c r="M2347" s="124">
        <v>7271700</v>
      </c>
      <c r="N2347" s="123"/>
      <c r="O2347" s="123"/>
    </row>
    <row r="2348" spans="1:15" ht="16" x14ac:dyDescent="0.45">
      <c r="A2348" s="123" t="s">
        <v>8476</v>
      </c>
      <c r="B2348" s="123" t="s">
        <v>8476</v>
      </c>
      <c r="C2348" s="123" t="s">
        <v>8477</v>
      </c>
      <c r="D2348" s="123" t="s">
        <v>1357</v>
      </c>
      <c r="E2348" s="123" t="s">
        <v>2524</v>
      </c>
      <c r="F2348" s="123" t="s">
        <v>366</v>
      </c>
      <c r="G2348" s="123" t="s">
        <v>2524</v>
      </c>
      <c r="H2348" s="123" t="s">
        <v>2524</v>
      </c>
      <c r="I2348" s="123" t="s">
        <v>2524</v>
      </c>
      <c r="J2348" s="123" t="s">
        <v>2524</v>
      </c>
      <c r="K2348" s="123" t="s">
        <v>8476</v>
      </c>
      <c r="L2348" s="123" t="s">
        <v>2524</v>
      </c>
      <c r="M2348" s="124">
        <v>7271708</v>
      </c>
      <c r="N2348" s="123"/>
      <c r="O2348" s="123"/>
    </row>
    <row r="2349" spans="1:15" ht="16" x14ac:dyDescent="0.45">
      <c r="A2349" s="123" t="s">
        <v>8478</v>
      </c>
      <c r="B2349" s="123" t="s">
        <v>8478</v>
      </c>
      <c r="C2349" s="123" t="s">
        <v>8479</v>
      </c>
      <c r="D2349" s="123" t="s">
        <v>1357</v>
      </c>
      <c r="E2349" s="123" t="s">
        <v>2524</v>
      </c>
      <c r="F2349" s="123" t="s">
        <v>366</v>
      </c>
      <c r="G2349" s="123" t="s">
        <v>2524</v>
      </c>
      <c r="H2349" s="123" t="s">
        <v>2524</v>
      </c>
      <c r="I2349" s="123" t="s">
        <v>2524</v>
      </c>
      <c r="J2349" s="123" t="s">
        <v>2524</v>
      </c>
      <c r="K2349" s="123" t="s">
        <v>8478</v>
      </c>
      <c r="L2349" s="123" t="s">
        <v>2524</v>
      </c>
      <c r="M2349" s="124">
        <v>7271714</v>
      </c>
      <c r="N2349" s="123"/>
      <c r="O2349" s="123"/>
    </row>
    <row r="2350" spans="1:15" ht="16" x14ac:dyDescent="0.45">
      <c r="A2350" s="123" t="s">
        <v>8480</v>
      </c>
      <c r="B2350" s="123" t="s">
        <v>8480</v>
      </c>
      <c r="C2350" s="123" t="s">
        <v>8481</v>
      </c>
      <c r="D2350" s="123" t="s">
        <v>1357</v>
      </c>
      <c r="E2350" s="123" t="s">
        <v>2524</v>
      </c>
      <c r="F2350" s="123" t="s">
        <v>366</v>
      </c>
      <c r="G2350" s="123" t="s">
        <v>2524</v>
      </c>
      <c r="H2350" s="123" t="s">
        <v>2524</v>
      </c>
      <c r="I2350" s="123" t="s">
        <v>2524</v>
      </c>
      <c r="J2350" s="123" t="s">
        <v>2524</v>
      </c>
      <c r="K2350" s="123" t="s">
        <v>8480</v>
      </c>
      <c r="L2350" s="123" t="s">
        <v>2524</v>
      </c>
      <c r="M2350" s="124">
        <v>7271724</v>
      </c>
      <c r="N2350" s="123"/>
      <c r="O2350" s="123"/>
    </row>
    <row r="2351" spans="1:15" ht="16" x14ac:dyDescent="0.45">
      <c r="A2351" s="123" t="s">
        <v>8482</v>
      </c>
      <c r="B2351" s="123" t="s">
        <v>8482</v>
      </c>
      <c r="C2351" s="123" t="s">
        <v>8483</v>
      </c>
      <c r="D2351" s="123" t="s">
        <v>1357</v>
      </c>
      <c r="E2351" s="123" t="s">
        <v>2524</v>
      </c>
      <c r="F2351" s="123" t="s">
        <v>366</v>
      </c>
      <c r="G2351" s="123" t="s">
        <v>2524</v>
      </c>
      <c r="H2351" s="123" t="s">
        <v>2524</v>
      </c>
      <c r="I2351" s="123" t="s">
        <v>2524</v>
      </c>
      <c r="J2351" s="123" t="s">
        <v>2524</v>
      </c>
      <c r="K2351" s="123" t="s">
        <v>8482</v>
      </c>
      <c r="L2351" s="123" t="s">
        <v>2524</v>
      </c>
      <c r="M2351" s="124">
        <v>7271735</v>
      </c>
      <c r="N2351" s="123"/>
      <c r="O2351" s="123"/>
    </row>
    <row r="2352" spans="1:15" ht="16" x14ac:dyDescent="0.45">
      <c r="A2352" s="123" t="s">
        <v>8676</v>
      </c>
      <c r="B2352" s="123" t="s">
        <v>8676</v>
      </c>
      <c r="C2352" s="123" t="s">
        <v>8799</v>
      </c>
      <c r="D2352" s="123" t="s">
        <v>1357</v>
      </c>
      <c r="E2352" s="123" t="s">
        <v>2524</v>
      </c>
      <c r="F2352" s="123" t="s">
        <v>366</v>
      </c>
      <c r="G2352" s="123" t="s">
        <v>2524</v>
      </c>
      <c r="H2352" s="123" t="s">
        <v>2524</v>
      </c>
      <c r="I2352" s="123" t="s">
        <v>2524</v>
      </c>
      <c r="J2352" s="123" t="s">
        <v>2524</v>
      </c>
      <c r="K2352" s="123" t="s">
        <v>8676</v>
      </c>
      <c r="L2352" s="123" t="s">
        <v>2524</v>
      </c>
      <c r="M2352" s="124">
        <v>7975627</v>
      </c>
      <c r="N2352" s="123"/>
      <c r="O2352" s="123"/>
    </row>
    <row r="2353" spans="1:15" ht="16" x14ac:dyDescent="0.45">
      <c r="A2353" s="123" t="s">
        <v>8484</v>
      </c>
      <c r="B2353" s="123" t="s">
        <v>8484</v>
      </c>
      <c r="C2353" s="123" t="s">
        <v>8485</v>
      </c>
      <c r="D2353" s="123" t="s">
        <v>1357</v>
      </c>
      <c r="E2353" s="123" t="s">
        <v>2524</v>
      </c>
      <c r="F2353" s="123" t="s">
        <v>366</v>
      </c>
      <c r="G2353" s="123" t="s">
        <v>2524</v>
      </c>
      <c r="H2353" s="123" t="s">
        <v>2524</v>
      </c>
      <c r="I2353" s="123" t="s">
        <v>2524</v>
      </c>
      <c r="J2353" s="123" t="s">
        <v>2524</v>
      </c>
      <c r="K2353" s="123" t="s">
        <v>8484</v>
      </c>
      <c r="L2353" s="123" t="s">
        <v>2524</v>
      </c>
      <c r="M2353" s="124">
        <v>7405816</v>
      </c>
      <c r="N2353" s="123"/>
      <c r="O2353" s="123"/>
    </row>
    <row r="2354" spans="1:15" ht="16" x14ac:dyDescent="0.45">
      <c r="A2354" s="123" t="s">
        <v>8486</v>
      </c>
      <c r="B2354" s="123" t="s">
        <v>8486</v>
      </c>
      <c r="C2354" s="123" t="s">
        <v>8487</v>
      </c>
      <c r="D2354" s="123" t="s">
        <v>1357</v>
      </c>
      <c r="E2354" s="123" t="s">
        <v>2524</v>
      </c>
      <c r="F2354" s="123" t="s">
        <v>366</v>
      </c>
      <c r="G2354" s="123" t="s">
        <v>2524</v>
      </c>
      <c r="H2354" s="123" t="s">
        <v>2524</v>
      </c>
      <c r="I2354" s="123" t="s">
        <v>2524</v>
      </c>
      <c r="J2354" s="123" t="s">
        <v>2524</v>
      </c>
      <c r="K2354" s="123" t="s">
        <v>8486</v>
      </c>
      <c r="L2354" s="123" t="s">
        <v>2524</v>
      </c>
      <c r="M2354" s="124">
        <v>7405851</v>
      </c>
      <c r="N2354" s="123"/>
      <c r="O2354" s="123"/>
    </row>
    <row r="2355" spans="1:15" ht="16" x14ac:dyDescent="0.45">
      <c r="A2355" s="123" t="s">
        <v>8488</v>
      </c>
      <c r="B2355" s="123" t="s">
        <v>8489</v>
      </c>
      <c r="C2355" s="123" t="s">
        <v>8490</v>
      </c>
      <c r="D2355" s="123" t="s">
        <v>1357</v>
      </c>
      <c r="E2355" s="123" t="s">
        <v>2524</v>
      </c>
      <c r="F2355" s="123" t="s">
        <v>366</v>
      </c>
      <c r="G2355" s="123" t="s">
        <v>2524</v>
      </c>
      <c r="H2355" s="123" t="s">
        <v>2524</v>
      </c>
      <c r="I2355" s="123" t="s">
        <v>2524</v>
      </c>
      <c r="J2355" s="123" t="s">
        <v>2524</v>
      </c>
      <c r="K2355" s="123" t="s">
        <v>8488</v>
      </c>
      <c r="L2355" s="123" t="s">
        <v>2524</v>
      </c>
      <c r="M2355" s="124">
        <v>7405865</v>
      </c>
      <c r="N2355" s="123"/>
      <c r="O2355" s="123"/>
    </row>
    <row r="2356" spans="1:15" ht="16" x14ac:dyDescent="0.45">
      <c r="A2356" s="123" t="s">
        <v>8491</v>
      </c>
      <c r="B2356" s="123" t="s">
        <v>8491</v>
      </c>
      <c r="C2356" s="123" t="s">
        <v>8492</v>
      </c>
      <c r="D2356" s="123" t="s">
        <v>1357</v>
      </c>
      <c r="E2356" s="123" t="s">
        <v>2524</v>
      </c>
      <c r="F2356" s="123" t="s">
        <v>366</v>
      </c>
      <c r="G2356" s="123" t="s">
        <v>2524</v>
      </c>
      <c r="H2356" s="123" t="s">
        <v>2524</v>
      </c>
      <c r="I2356" s="123" t="s">
        <v>2524</v>
      </c>
      <c r="J2356" s="123" t="s">
        <v>2524</v>
      </c>
      <c r="K2356" s="123" t="s">
        <v>8491</v>
      </c>
      <c r="L2356" s="123" t="s">
        <v>2524</v>
      </c>
      <c r="M2356" s="124">
        <v>7405858</v>
      </c>
      <c r="N2356" s="123"/>
      <c r="O2356" s="123"/>
    </row>
    <row r="2357" spans="1:15" ht="16" x14ac:dyDescent="0.45">
      <c r="A2357" s="123" t="s">
        <v>5366</v>
      </c>
      <c r="B2357" s="123" t="s">
        <v>5366</v>
      </c>
      <c r="C2357" s="123" t="s">
        <v>7633</v>
      </c>
      <c r="D2357" s="123" t="s">
        <v>1357</v>
      </c>
      <c r="E2357" s="123" t="s">
        <v>2524</v>
      </c>
      <c r="F2357" s="123" t="s">
        <v>366</v>
      </c>
      <c r="G2357" s="123" t="s">
        <v>2524</v>
      </c>
      <c r="H2357" s="123" t="s">
        <v>2524</v>
      </c>
      <c r="I2357" s="123" t="s">
        <v>2524</v>
      </c>
      <c r="J2357" s="123" t="s">
        <v>2524</v>
      </c>
      <c r="K2357" s="123" t="s">
        <v>5366</v>
      </c>
      <c r="L2357" s="123" t="s">
        <v>2524</v>
      </c>
      <c r="M2357" s="124">
        <v>3433081</v>
      </c>
      <c r="N2357" s="123"/>
      <c r="O2357" s="123"/>
    </row>
    <row r="2358" spans="1:15" ht="16" x14ac:dyDescent="0.45">
      <c r="A2358" s="123" t="s">
        <v>5367</v>
      </c>
      <c r="B2358" s="123" t="s">
        <v>5367</v>
      </c>
      <c r="C2358" s="123" t="s">
        <v>7634</v>
      </c>
      <c r="D2358" s="123" t="s">
        <v>1357</v>
      </c>
      <c r="E2358" s="123" t="s">
        <v>2524</v>
      </c>
      <c r="F2358" s="123" t="s">
        <v>366</v>
      </c>
      <c r="G2358" s="123" t="s">
        <v>2524</v>
      </c>
      <c r="H2358" s="123" t="s">
        <v>2524</v>
      </c>
      <c r="I2358" s="123" t="s">
        <v>2524</v>
      </c>
      <c r="J2358" s="123" t="s">
        <v>2524</v>
      </c>
      <c r="K2358" s="123" t="s">
        <v>5367</v>
      </c>
      <c r="L2358" s="123" t="s">
        <v>2524</v>
      </c>
      <c r="M2358" s="124">
        <v>3427900</v>
      </c>
      <c r="N2358" s="123"/>
      <c r="O2358" s="123"/>
    </row>
    <row r="2359" spans="1:15" ht="16" x14ac:dyDescent="0.45">
      <c r="A2359" s="123" t="s">
        <v>8493</v>
      </c>
      <c r="B2359" s="123" t="s">
        <v>8493</v>
      </c>
      <c r="C2359" s="123" t="s">
        <v>8494</v>
      </c>
      <c r="D2359" s="123" t="s">
        <v>1357</v>
      </c>
      <c r="E2359" s="123" t="s">
        <v>2524</v>
      </c>
      <c r="F2359" s="123" t="s">
        <v>366</v>
      </c>
      <c r="G2359" s="123" t="s">
        <v>2524</v>
      </c>
      <c r="H2359" s="123" t="s">
        <v>2524</v>
      </c>
      <c r="I2359" s="123" t="s">
        <v>2524</v>
      </c>
      <c r="J2359" s="123" t="s">
        <v>2524</v>
      </c>
      <c r="K2359" s="123" t="s">
        <v>8493</v>
      </c>
      <c r="L2359" s="123" t="s">
        <v>2524</v>
      </c>
      <c r="M2359" s="124">
        <v>7405835</v>
      </c>
      <c r="N2359" s="123"/>
      <c r="O2359" s="123"/>
    </row>
    <row r="2360" spans="1:15" ht="16" x14ac:dyDescent="0.45">
      <c r="A2360" s="123" t="s">
        <v>8495</v>
      </c>
      <c r="B2360" s="123" t="s">
        <v>8495</v>
      </c>
      <c r="C2360" s="123" t="s">
        <v>8496</v>
      </c>
      <c r="D2360" s="123" t="s">
        <v>1357</v>
      </c>
      <c r="E2360" s="123" t="s">
        <v>2524</v>
      </c>
      <c r="F2360" s="123" t="s">
        <v>366</v>
      </c>
      <c r="G2360" s="123" t="s">
        <v>2524</v>
      </c>
      <c r="H2360" s="123" t="s">
        <v>2524</v>
      </c>
      <c r="I2360" s="123" t="s">
        <v>2524</v>
      </c>
      <c r="J2360" s="123" t="s">
        <v>2524</v>
      </c>
      <c r="K2360" s="123" t="s">
        <v>8495</v>
      </c>
      <c r="L2360" s="123" t="s">
        <v>2524</v>
      </c>
      <c r="M2360" s="124">
        <v>7405841</v>
      </c>
      <c r="N2360" s="123"/>
      <c r="O2360" s="123"/>
    </row>
    <row r="2361" spans="1:15" ht="16" x14ac:dyDescent="0.45">
      <c r="A2361" s="123" t="s">
        <v>8497</v>
      </c>
      <c r="B2361" s="123" t="s">
        <v>8497</v>
      </c>
      <c r="C2361" s="123" t="s">
        <v>8498</v>
      </c>
      <c r="D2361" s="123" t="s">
        <v>1357</v>
      </c>
      <c r="E2361" s="123" t="s">
        <v>2524</v>
      </c>
      <c r="F2361" s="123" t="s">
        <v>366</v>
      </c>
      <c r="G2361" s="123" t="s">
        <v>2524</v>
      </c>
      <c r="H2361" s="123" t="s">
        <v>2524</v>
      </c>
      <c r="I2361" s="123" t="s">
        <v>2524</v>
      </c>
      <c r="J2361" s="123" t="s">
        <v>2524</v>
      </c>
      <c r="K2361" s="123" t="s">
        <v>8497</v>
      </c>
      <c r="L2361" s="123" t="s">
        <v>2524</v>
      </c>
      <c r="M2361" s="124">
        <v>7405846</v>
      </c>
      <c r="N2361" s="123"/>
      <c r="O2361" s="123"/>
    </row>
    <row r="2362" spans="1:15" ht="16" x14ac:dyDescent="0.45">
      <c r="A2362" s="123" t="s">
        <v>5368</v>
      </c>
      <c r="B2362" s="123" t="s">
        <v>5368</v>
      </c>
      <c r="C2362" s="123" t="s">
        <v>7635</v>
      </c>
      <c r="D2362" s="123" t="s">
        <v>1357</v>
      </c>
      <c r="E2362" s="123" t="s">
        <v>2524</v>
      </c>
      <c r="F2362" s="123" t="s">
        <v>366</v>
      </c>
      <c r="G2362" s="123" t="s">
        <v>2524</v>
      </c>
      <c r="H2362" s="123" t="s">
        <v>2524</v>
      </c>
      <c r="I2362" s="123" t="s">
        <v>2524</v>
      </c>
      <c r="J2362" s="123" t="s">
        <v>2524</v>
      </c>
      <c r="K2362" s="123" t="s">
        <v>5368</v>
      </c>
      <c r="L2362" s="123" t="s">
        <v>2524</v>
      </c>
      <c r="M2362" s="124">
        <v>3433065</v>
      </c>
      <c r="N2362" s="123"/>
      <c r="O2362" s="123"/>
    </row>
    <row r="2363" spans="1:15" ht="16" x14ac:dyDescent="0.45">
      <c r="A2363" s="123" t="s">
        <v>5369</v>
      </c>
      <c r="B2363" s="123" t="s">
        <v>5369</v>
      </c>
      <c r="C2363" s="123" t="s">
        <v>7636</v>
      </c>
      <c r="D2363" s="123" t="s">
        <v>1357</v>
      </c>
      <c r="E2363" s="123" t="s">
        <v>2524</v>
      </c>
      <c r="F2363" s="123" t="s">
        <v>366</v>
      </c>
      <c r="G2363" s="123" t="s">
        <v>2524</v>
      </c>
      <c r="H2363" s="123" t="s">
        <v>2524</v>
      </c>
      <c r="I2363" s="123" t="s">
        <v>2524</v>
      </c>
      <c r="J2363" s="123" t="s">
        <v>2524</v>
      </c>
      <c r="K2363" s="123" t="s">
        <v>5369</v>
      </c>
      <c r="L2363" s="123" t="s">
        <v>2524</v>
      </c>
      <c r="M2363" s="124">
        <v>3433029</v>
      </c>
      <c r="N2363" s="123"/>
      <c r="O2363" s="123"/>
    </row>
    <row r="2364" spans="1:15" ht="16" x14ac:dyDescent="0.45">
      <c r="A2364" s="123" t="s">
        <v>5370</v>
      </c>
      <c r="B2364" s="123" t="s">
        <v>5215</v>
      </c>
      <c r="C2364" s="123" t="s">
        <v>7637</v>
      </c>
      <c r="D2364" s="123" t="s">
        <v>1357</v>
      </c>
      <c r="E2364" s="123" t="s">
        <v>2524</v>
      </c>
      <c r="F2364" s="123" t="s">
        <v>366</v>
      </c>
      <c r="G2364" s="123" t="s">
        <v>2524</v>
      </c>
      <c r="H2364" s="123" t="s">
        <v>2524</v>
      </c>
      <c r="I2364" s="123" t="s">
        <v>2524</v>
      </c>
      <c r="J2364" s="123" t="s">
        <v>2524</v>
      </c>
      <c r="K2364" s="123" t="s">
        <v>5370</v>
      </c>
      <c r="L2364" s="123" t="s">
        <v>2524</v>
      </c>
      <c r="M2364" s="124">
        <v>3527551</v>
      </c>
      <c r="N2364" s="123"/>
      <c r="O2364" s="123"/>
    </row>
    <row r="2365" spans="1:15" ht="16" x14ac:dyDescent="0.45">
      <c r="A2365" s="123" t="s">
        <v>7831</v>
      </c>
      <c r="B2365" s="123" t="s">
        <v>7831</v>
      </c>
      <c r="C2365" s="123" t="s">
        <v>7832</v>
      </c>
      <c r="D2365" s="123" t="s">
        <v>1357</v>
      </c>
      <c r="E2365" s="123" t="s">
        <v>2524</v>
      </c>
      <c r="F2365" s="123" t="s">
        <v>366</v>
      </c>
      <c r="G2365" s="123" t="s">
        <v>2524</v>
      </c>
      <c r="H2365" s="123" t="s">
        <v>2524</v>
      </c>
      <c r="I2365" s="123" t="s">
        <v>2524</v>
      </c>
      <c r="J2365" s="123" t="s">
        <v>2524</v>
      </c>
      <c r="K2365" s="123" t="s">
        <v>7831</v>
      </c>
      <c r="L2365" s="123" t="s">
        <v>2524</v>
      </c>
      <c r="M2365" s="124">
        <v>5186951</v>
      </c>
      <c r="N2365" s="123"/>
      <c r="O2365" s="123"/>
    </row>
    <row r="2366" spans="1:15" ht="16" x14ac:dyDescent="0.45">
      <c r="A2366" s="123" t="s">
        <v>8677</v>
      </c>
      <c r="B2366" s="123" t="s">
        <v>8499</v>
      </c>
      <c r="C2366" s="123" t="s">
        <v>8500</v>
      </c>
      <c r="D2366" s="123" t="s">
        <v>1357</v>
      </c>
      <c r="E2366" s="123" t="s">
        <v>2524</v>
      </c>
      <c r="F2366" s="123" t="s">
        <v>366</v>
      </c>
      <c r="G2366" s="123" t="s">
        <v>2524</v>
      </c>
      <c r="H2366" s="123" t="s">
        <v>2524</v>
      </c>
      <c r="I2366" s="123" t="s">
        <v>2524</v>
      </c>
      <c r="J2366" s="123" t="s">
        <v>2524</v>
      </c>
      <c r="K2366" s="123" t="s">
        <v>8677</v>
      </c>
      <c r="L2366" s="123" t="s">
        <v>2524</v>
      </c>
      <c r="M2366" s="124">
        <v>7405810</v>
      </c>
      <c r="N2366" s="123"/>
      <c r="O2366" s="123"/>
    </row>
    <row r="2367" spans="1:15" ht="16" x14ac:dyDescent="0.45">
      <c r="A2367" s="123" t="s">
        <v>8501</v>
      </c>
      <c r="B2367" s="123" t="s">
        <v>8502</v>
      </c>
      <c r="C2367" s="123" t="s">
        <v>8503</v>
      </c>
      <c r="D2367" s="123" t="s">
        <v>1357</v>
      </c>
      <c r="E2367" s="123" t="s">
        <v>2524</v>
      </c>
      <c r="F2367" s="123" t="s">
        <v>366</v>
      </c>
      <c r="G2367" s="123" t="s">
        <v>2524</v>
      </c>
      <c r="H2367" s="123" t="s">
        <v>2524</v>
      </c>
      <c r="I2367" s="123" t="s">
        <v>2524</v>
      </c>
      <c r="J2367" s="123" t="s">
        <v>2524</v>
      </c>
      <c r="K2367" s="123" t="s">
        <v>8501</v>
      </c>
      <c r="L2367" s="123" t="s">
        <v>2524</v>
      </c>
      <c r="M2367" s="124">
        <v>7405821</v>
      </c>
      <c r="N2367" s="123"/>
      <c r="O2367" s="123"/>
    </row>
    <row r="2368" spans="1:15" ht="16" x14ac:dyDescent="0.45">
      <c r="A2368" s="123" t="s">
        <v>2146</v>
      </c>
      <c r="B2368" s="123" t="s">
        <v>2146</v>
      </c>
      <c r="C2368" s="123" t="s">
        <v>7638</v>
      </c>
      <c r="D2368" s="123" t="s">
        <v>185</v>
      </c>
      <c r="E2368" s="123" t="s">
        <v>2524</v>
      </c>
      <c r="F2368" s="123" t="s">
        <v>2798</v>
      </c>
      <c r="G2368" s="123" t="s">
        <v>5449</v>
      </c>
      <c r="H2368" s="123" t="s">
        <v>8851</v>
      </c>
      <c r="I2368" s="123" t="s">
        <v>2524</v>
      </c>
      <c r="J2368" s="123" t="s">
        <v>3080</v>
      </c>
      <c r="K2368" s="123" t="s">
        <v>2146</v>
      </c>
      <c r="L2368" s="123" t="s">
        <v>2524</v>
      </c>
      <c r="M2368" s="124">
        <v>142551</v>
      </c>
      <c r="N2368" s="123"/>
      <c r="O2368" s="123"/>
    </row>
    <row r="2369" spans="1:15" ht="16" x14ac:dyDescent="0.45">
      <c r="A2369" s="123" t="s">
        <v>3077</v>
      </c>
      <c r="B2369" s="123" t="s">
        <v>7639</v>
      </c>
      <c r="C2369" s="123" t="s">
        <v>3078</v>
      </c>
      <c r="D2369" s="123" t="s">
        <v>185</v>
      </c>
      <c r="E2369" s="123" t="s">
        <v>2524</v>
      </c>
      <c r="F2369" s="123" t="s">
        <v>2798</v>
      </c>
      <c r="G2369" s="123" t="s">
        <v>5449</v>
      </c>
      <c r="H2369" s="123" t="s">
        <v>2524</v>
      </c>
      <c r="I2369" s="123" t="s">
        <v>2524</v>
      </c>
      <c r="J2369" s="123" t="s">
        <v>3079</v>
      </c>
      <c r="K2369" s="123" t="s">
        <v>3076</v>
      </c>
      <c r="L2369" s="123" t="s">
        <v>2524</v>
      </c>
      <c r="M2369" s="124">
        <v>142564</v>
      </c>
      <c r="N2369" s="123"/>
      <c r="O2369" s="123"/>
    </row>
    <row r="2370" spans="1:15" ht="16" x14ac:dyDescent="0.45">
      <c r="A2370" s="123" t="s">
        <v>5372</v>
      </c>
      <c r="B2370" s="123" t="s">
        <v>7640</v>
      </c>
      <c r="C2370" s="123" t="s">
        <v>7833</v>
      </c>
      <c r="D2370" s="123" t="s">
        <v>1357</v>
      </c>
      <c r="E2370" s="123" t="s">
        <v>2524</v>
      </c>
      <c r="F2370" s="123" t="s">
        <v>366</v>
      </c>
      <c r="G2370" s="123" t="s">
        <v>2524</v>
      </c>
      <c r="H2370" s="123" t="s">
        <v>2524</v>
      </c>
      <c r="I2370" s="123" t="s">
        <v>2524</v>
      </c>
      <c r="J2370" s="123" t="s">
        <v>8525</v>
      </c>
      <c r="K2370" s="123" t="s">
        <v>5372</v>
      </c>
      <c r="L2370" s="123" t="s">
        <v>2524</v>
      </c>
      <c r="M2370" s="124">
        <v>131660</v>
      </c>
      <c r="N2370" s="123"/>
      <c r="O2370" s="123"/>
    </row>
    <row r="2371" spans="1:15" ht="16" x14ac:dyDescent="0.45">
      <c r="A2371" s="123" t="s">
        <v>5373</v>
      </c>
      <c r="B2371" s="123" t="s">
        <v>5373</v>
      </c>
      <c r="C2371" s="123" t="s">
        <v>7641</v>
      </c>
      <c r="D2371" s="123" t="s">
        <v>1357</v>
      </c>
      <c r="E2371" s="123" t="s">
        <v>2524</v>
      </c>
      <c r="F2371" s="123" t="s">
        <v>366</v>
      </c>
      <c r="G2371" s="123" t="s">
        <v>2524</v>
      </c>
      <c r="H2371" s="123" t="s">
        <v>2524</v>
      </c>
      <c r="I2371" s="123" t="s">
        <v>2524</v>
      </c>
      <c r="J2371" s="123" t="s">
        <v>2524</v>
      </c>
      <c r="K2371" s="123" t="s">
        <v>5373</v>
      </c>
      <c r="L2371" s="123" t="s">
        <v>2524</v>
      </c>
      <c r="M2371" s="124">
        <v>2685412</v>
      </c>
      <c r="N2371" s="123"/>
      <c r="O2371" s="123"/>
    </row>
    <row r="2372" spans="1:15" ht="16" x14ac:dyDescent="0.45">
      <c r="A2372" s="123" t="s">
        <v>2142</v>
      </c>
      <c r="B2372" s="123" t="s">
        <v>2142</v>
      </c>
      <c r="C2372" s="123" t="s">
        <v>7642</v>
      </c>
      <c r="D2372" s="123" t="s">
        <v>185</v>
      </c>
      <c r="E2372" s="123" t="s">
        <v>2524</v>
      </c>
      <c r="F2372" s="123" t="s">
        <v>2798</v>
      </c>
      <c r="G2372" s="123" t="s">
        <v>5449</v>
      </c>
      <c r="H2372" s="123" t="s">
        <v>8851</v>
      </c>
      <c r="I2372" s="123" t="s">
        <v>2524</v>
      </c>
      <c r="J2372" s="123" t="s">
        <v>3064</v>
      </c>
      <c r="K2372" s="123" t="s">
        <v>2142</v>
      </c>
      <c r="L2372" s="123" t="s">
        <v>2524</v>
      </c>
      <c r="M2372" s="124">
        <v>142427</v>
      </c>
      <c r="N2372" s="123"/>
      <c r="O2372" s="123"/>
    </row>
    <row r="2373" spans="1:15" ht="16" x14ac:dyDescent="0.45">
      <c r="A2373" s="123" t="s">
        <v>3061</v>
      </c>
      <c r="B2373" s="123" t="s">
        <v>7643</v>
      </c>
      <c r="C2373" s="123" t="s">
        <v>3062</v>
      </c>
      <c r="D2373" s="123" t="s">
        <v>185</v>
      </c>
      <c r="E2373" s="123" t="s">
        <v>2524</v>
      </c>
      <c r="F2373" s="123" t="s">
        <v>2798</v>
      </c>
      <c r="G2373" s="123" t="s">
        <v>5449</v>
      </c>
      <c r="H2373" s="123" t="s">
        <v>2524</v>
      </c>
      <c r="I2373" s="123" t="s">
        <v>2524</v>
      </c>
      <c r="J2373" s="123" t="s">
        <v>3063</v>
      </c>
      <c r="K2373" s="123" t="s">
        <v>3061</v>
      </c>
      <c r="L2373" s="123" t="s">
        <v>2524</v>
      </c>
      <c r="M2373" s="124">
        <v>142440</v>
      </c>
      <c r="N2373" s="123"/>
      <c r="O2373" s="123"/>
    </row>
    <row r="2374" spans="1:15" ht="16" x14ac:dyDescent="0.45">
      <c r="A2374" s="123" t="s">
        <v>212</v>
      </c>
      <c r="B2374" s="123" t="s">
        <v>7644</v>
      </c>
      <c r="C2374" s="123" t="s">
        <v>1537</v>
      </c>
      <c r="D2374" s="123" t="s">
        <v>185</v>
      </c>
      <c r="E2374" s="123" t="s">
        <v>2524</v>
      </c>
      <c r="F2374" s="123" t="s">
        <v>2798</v>
      </c>
      <c r="G2374" s="123" t="s">
        <v>2524</v>
      </c>
      <c r="H2374" s="123" t="s">
        <v>8852</v>
      </c>
      <c r="I2374" s="123" t="s">
        <v>2524</v>
      </c>
      <c r="J2374" s="123" t="s">
        <v>1945</v>
      </c>
      <c r="K2374" s="123" t="s">
        <v>212</v>
      </c>
      <c r="L2374" s="123" t="s">
        <v>2524</v>
      </c>
      <c r="M2374" s="124">
        <v>3099730</v>
      </c>
      <c r="N2374" s="123"/>
      <c r="O2374" s="123"/>
    </row>
    <row r="2375" spans="1:15" ht="16" x14ac:dyDescent="0.45">
      <c r="A2375" s="123" t="s">
        <v>1461</v>
      </c>
      <c r="B2375" s="123" t="s">
        <v>7645</v>
      </c>
      <c r="C2375" s="123" t="s">
        <v>1538</v>
      </c>
      <c r="D2375" s="123" t="s">
        <v>185</v>
      </c>
      <c r="E2375" s="123" t="s">
        <v>2524</v>
      </c>
      <c r="F2375" s="123" t="s">
        <v>2798</v>
      </c>
      <c r="G2375" s="123" t="s">
        <v>2524</v>
      </c>
      <c r="H2375" s="123" t="s">
        <v>8852</v>
      </c>
      <c r="I2375" s="123" t="s">
        <v>2524</v>
      </c>
      <c r="J2375" s="123" t="s">
        <v>1946</v>
      </c>
      <c r="K2375" s="123" t="s">
        <v>1461</v>
      </c>
      <c r="L2375" s="123" t="s">
        <v>2524</v>
      </c>
      <c r="M2375" s="124">
        <v>3225598</v>
      </c>
      <c r="N2375" s="123"/>
      <c r="O2375" s="123"/>
    </row>
    <row r="2376" spans="1:15" ht="16" x14ac:dyDescent="0.45">
      <c r="A2376" s="123" t="s">
        <v>2161</v>
      </c>
      <c r="B2376" s="123" t="s">
        <v>2161</v>
      </c>
      <c r="C2376" s="123" t="s">
        <v>3149</v>
      </c>
      <c r="D2376" s="123" t="s">
        <v>185</v>
      </c>
      <c r="E2376" s="123" t="s">
        <v>2524</v>
      </c>
      <c r="F2376" s="123" t="s">
        <v>2798</v>
      </c>
      <c r="G2376" s="123" t="s">
        <v>5449</v>
      </c>
      <c r="H2376" s="123" t="s">
        <v>8851</v>
      </c>
      <c r="I2376" s="123" t="s">
        <v>2524</v>
      </c>
      <c r="J2376" s="123" t="s">
        <v>3150</v>
      </c>
      <c r="K2376" s="123" t="s">
        <v>2161</v>
      </c>
      <c r="L2376" s="123" t="s">
        <v>2524</v>
      </c>
      <c r="M2376" s="124">
        <v>887817</v>
      </c>
      <c r="N2376" s="123"/>
      <c r="O2376" s="123"/>
    </row>
    <row r="2377" spans="1:15" ht="16" x14ac:dyDescent="0.45">
      <c r="A2377" s="123" t="s">
        <v>3146</v>
      </c>
      <c r="B2377" s="123" t="s">
        <v>3147</v>
      </c>
      <c r="C2377" s="123" t="s">
        <v>3147</v>
      </c>
      <c r="D2377" s="123" t="s">
        <v>185</v>
      </c>
      <c r="E2377" s="123" t="s">
        <v>2524</v>
      </c>
      <c r="F2377" s="123" t="s">
        <v>2798</v>
      </c>
      <c r="G2377" s="123" t="s">
        <v>5449</v>
      </c>
      <c r="H2377" s="123" t="s">
        <v>2524</v>
      </c>
      <c r="I2377" s="123" t="s">
        <v>2524</v>
      </c>
      <c r="J2377" s="123" t="s">
        <v>3148</v>
      </c>
      <c r="K2377" s="123" t="s">
        <v>3146</v>
      </c>
      <c r="L2377" s="123" t="s">
        <v>2524</v>
      </c>
      <c r="M2377" s="124">
        <v>886890</v>
      </c>
      <c r="N2377" s="123"/>
      <c r="O2377" s="123"/>
    </row>
    <row r="2378" spans="1:15" ht="16" x14ac:dyDescent="0.45">
      <c r="A2378" s="123" t="s">
        <v>213</v>
      </c>
      <c r="B2378" s="123" t="s">
        <v>7646</v>
      </c>
      <c r="C2378" s="123" t="s">
        <v>1539</v>
      </c>
      <c r="D2378" s="123" t="s">
        <v>185</v>
      </c>
      <c r="E2378" s="123" t="s">
        <v>2524</v>
      </c>
      <c r="F2378" s="123" t="s">
        <v>2798</v>
      </c>
      <c r="G2378" s="123" t="s">
        <v>2524</v>
      </c>
      <c r="H2378" s="123" t="s">
        <v>8852</v>
      </c>
      <c r="I2378" s="123" t="s">
        <v>2524</v>
      </c>
      <c r="J2378" s="123" t="s">
        <v>1947</v>
      </c>
      <c r="K2378" s="123" t="s">
        <v>213</v>
      </c>
      <c r="L2378" s="123" t="s">
        <v>2524</v>
      </c>
      <c r="M2378" s="124">
        <v>3099735</v>
      </c>
      <c r="N2378" s="123"/>
      <c r="O2378" s="123"/>
    </row>
    <row r="2379" spans="1:15" ht="16" x14ac:dyDescent="0.45">
      <c r="A2379" s="123" t="s">
        <v>1462</v>
      </c>
      <c r="B2379" s="123" t="s">
        <v>7647</v>
      </c>
      <c r="C2379" s="123" t="s">
        <v>1540</v>
      </c>
      <c r="D2379" s="123" t="s">
        <v>185</v>
      </c>
      <c r="E2379" s="123" t="s">
        <v>2524</v>
      </c>
      <c r="F2379" s="123" t="s">
        <v>2798</v>
      </c>
      <c r="G2379" s="123" t="s">
        <v>2524</v>
      </c>
      <c r="H2379" s="123" t="s">
        <v>8852</v>
      </c>
      <c r="I2379" s="123" t="s">
        <v>2524</v>
      </c>
      <c r="J2379" s="123" t="s">
        <v>8553</v>
      </c>
      <c r="K2379" s="123" t="s">
        <v>1462</v>
      </c>
      <c r="L2379" s="123" t="s">
        <v>2524</v>
      </c>
      <c r="M2379" s="124">
        <v>3225608</v>
      </c>
      <c r="N2379" s="123"/>
      <c r="O2379" s="123"/>
    </row>
    <row r="2380" spans="1:15" ht="16" x14ac:dyDescent="0.45">
      <c r="A2380" s="123" t="s">
        <v>2872</v>
      </c>
      <c r="B2380" s="123" t="s">
        <v>7834</v>
      </c>
      <c r="C2380" s="123" t="s">
        <v>2873</v>
      </c>
      <c r="D2380" s="123" t="s">
        <v>185</v>
      </c>
      <c r="E2380" s="123" t="s">
        <v>2524</v>
      </c>
      <c r="F2380" s="123" t="s">
        <v>2798</v>
      </c>
      <c r="G2380" s="123" t="s">
        <v>5936</v>
      </c>
      <c r="H2380" s="123" t="s">
        <v>2524</v>
      </c>
      <c r="I2380" s="123" t="s">
        <v>2524</v>
      </c>
      <c r="J2380" s="123" t="s">
        <v>2874</v>
      </c>
      <c r="K2380" s="123" t="s">
        <v>2872</v>
      </c>
      <c r="L2380" s="123" t="s">
        <v>2524</v>
      </c>
      <c r="M2380" s="124">
        <v>131854</v>
      </c>
      <c r="N2380" s="123"/>
      <c r="O2380" s="123"/>
    </row>
    <row r="2381" spans="1:15" ht="16" x14ac:dyDescent="0.45">
      <c r="A2381" s="123" t="s">
        <v>3267</v>
      </c>
      <c r="B2381" s="123" t="s">
        <v>7648</v>
      </c>
      <c r="C2381" s="123" t="s">
        <v>3260</v>
      </c>
      <c r="D2381" s="123" t="s">
        <v>185</v>
      </c>
      <c r="E2381" s="123" t="s">
        <v>2524</v>
      </c>
      <c r="F2381" s="123" t="s">
        <v>2798</v>
      </c>
      <c r="G2381" s="123" t="s">
        <v>2524</v>
      </c>
      <c r="H2381" s="123" t="s">
        <v>2524</v>
      </c>
      <c r="I2381" s="123" t="s">
        <v>2524</v>
      </c>
      <c r="J2381" s="123" t="s">
        <v>8526</v>
      </c>
      <c r="K2381" s="123" t="s">
        <v>3267</v>
      </c>
      <c r="L2381" s="123" t="s">
        <v>2524</v>
      </c>
      <c r="M2381" s="124">
        <v>5592</v>
      </c>
      <c r="N2381" s="123"/>
      <c r="O2381" s="123"/>
    </row>
    <row r="2382" spans="1:15" ht="16" x14ac:dyDescent="0.45">
      <c r="A2382" s="123" t="s">
        <v>2177</v>
      </c>
      <c r="B2382" s="123" t="s">
        <v>7649</v>
      </c>
      <c r="C2382" s="123" t="s">
        <v>3269</v>
      </c>
      <c r="D2382" s="123" t="s">
        <v>185</v>
      </c>
      <c r="E2382" s="123" t="s">
        <v>2524</v>
      </c>
      <c r="F2382" s="123" t="s">
        <v>2798</v>
      </c>
      <c r="G2382" s="123" t="s">
        <v>404</v>
      </c>
      <c r="H2382" s="123" t="s">
        <v>8852</v>
      </c>
      <c r="I2382" s="123" t="s">
        <v>2524</v>
      </c>
      <c r="J2382" s="123" t="s">
        <v>3270</v>
      </c>
      <c r="K2382" s="123" t="s">
        <v>3268</v>
      </c>
      <c r="L2382" s="123" t="s">
        <v>2524</v>
      </c>
      <c r="M2382" s="124">
        <v>5586</v>
      </c>
      <c r="N2382" s="123"/>
      <c r="O2382" s="123"/>
    </row>
    <row r="2383" spans="1:15" ht="16" x14ac:dyDescent="0.45">
      <c r="A2383" s="123" t="s">
        <v>3273</v>
      </c>
      <c r="B2383" s="123" t="s">
        <v>7650</v>
      </c>
      <c r="C2383" s="123" t="s">
        <v>3260</v>
      </c>
      <c r="D2383" s="123" t="s">
        <v>185</v>
      </c>
      <c r="E2383" s="123" t="s">
        <v>2524</v>
      </c>
      <c r="F2383" s="123" t="s">
        <v>2798</v>
      </c>
      <c r="G2383" s="123" t="s">
        <v>2524</v>
      </c>
      <c r="H2383" s="123" t="s">
        <v>2524</v>
      </c>
      <c r="I2383" s="123" t="s">
        <v>2524</v>
      </c>
      <c r="J2383" s="123" t="s">
        <v>8527</v>
      </c>
      <c r="K2383" s="123" t="s">
        <v>3273</v>
      </c>
      <c r="L2383" s="123" t="s">
        <v>2524</v>
      </c>
      <c r="M2383" s="124">
        <v>5595</v>
      </c>
      <c r="N2383" s="123"/>
      <c r="O2383" s="123"/>
    </row>
    <row r="2384" spans="1:15" ht="16" x14ac:dyDescent="0.45">
      <c r="A2384" s="123" t="s">
        <v>2181</v>
      </c>
      <c r="B2384" s="123" t="s">
        <v>7651</v>
      </c>
      <c r="C2384" s="123" t="s">
        <v>3275</v>
      </c>
      <c r="D2384" s="123" t="s">
        <v>185</v>
      </c>
      <c r="E2384" s="123" t="s">
        <v>2524</v>
      </c>
      <c r="F2384" s="123" t="s">
        <v>2798</v>
      </c>
      <c r="G2384" s="123" t="s">
        <v>404</v>
      </c>
      <c r="H2384" s="123" t="s">
        <v>8852</v>
      </c>
      <c r="I2384" s="123" t="s">
        <v>2524</v>
      </c>
      <c r="J2384" s="123" t="s">
        <v>3276</v>
      </c>
      <c r="K2384" s="123" t="s">
        <v>3274</v>
      </c>
      <c r="L2384" s="123" t="s">
        <v>2524</v>
      </c>
      <c r="M2384" s="124">
        <v>5589</v>
      </c>
      <c r="N2384" s="123"/>
      <c r="O2384" s="123"/>
    </row>
    <row r="2385" spans="1:15" ht="16" x14ac:dyDescent="0.45">
      <c r="A2385" s="123" t="s">
        <v>3279</v>
      </c>
      <c r="B2385" s="123" t="s">
        <v>7652</v>
      </c>
      <c r="C2385" s="123" t="s">
        <v>3260</v>
      </c>
      <c r="D2385" s="123" t="s">
        <v>185</v>
      </c>
      <c r="E2385" s="123" t="s">
        <v>2524</v>
      </c>
      <c r="F2385" s="123" t="s">
        <v>2798</v>
      </c>
      <c r="G2385" s="123" t="s">
        <v>2524</v>
      </c>
      <c r="H2385" s="123" t="s">
        <v>2524</v>
      </c>
      <c r="I2385" s="123" t="s">
        <v>2524</v>
      </c>
      <c r="J2385" s="123" t="s">
        <v>8528</v>
      </c>
      <c r="K2385" s="123" t="s">
        <v>3279</v>
      </c>
      <c r="L2385" s="123" t="s">
        <v>2524</v>
      </c>
      <c r="M2385" s="124">
        <v>145438</v>
      </c>
      <c r="N2385" s="123"/>
      <c r="O2385" s="123"/>
    </row>
    <row r="2386" spans="1:15" ht="16" x14ac:dyDescent="0.45">
      <c r="A2386" s="123" t="s">
        <v>2183</v>
      </c>
      <c r="B2386" s="123" t="s">
        <v>7653</v>
      </c>
      <c r="C2386" s="123" t="s">
        <v>3281</v>
      </c>
      <c r="D2386" s="123" t="s">
        <v>185</v>
      </c>
      <c r="E2386" s="123" t="s">
        <v>2524</v>
      </c>
      <c r="F2386" s="123" t="s">
        <v>2798</v>
      </c>
      <c r="G2386" s="123" t="s">
        <v>404</v>
      </c>
      <c r="H2386" s="123" t="s">
        <v>8852</v>
      </c>
      <c r="I2386" s="123" t="s">
        <v>2524</v>
      </c>
      <c r="J2386" s="123" t="s">
        <v>3282</v>
      </c>
      <c r="K2386" s="123" t="s">
        <v>2183</v>
      </c>
      <c r="L2386" s="123" t="s">
        <v>2524</v>
      </c>
      <c r="M2386" s="124">
        <v>145455</v>
      </c>
      <c r="N2386" s="123"/>
      <c r="O2386" s="123"/>
    </row>
    <row r="2387" spans="1:15" ht="16" x14ac:dyDescent="0.45">
      <c r="A2387" s="123" t="s">
        <v>3285</v>
      </c>
      <c r="B2387" s="123" t="s">
        <v>7654</v>
      </c>
      <c r="C2387" s="123" t="s">
        <v>3260</v>
      </c>
      <c r="D2387" s="123" t="s">
        <v>185</v>
      </c>
      <c r="E2387" s="123" t="s">
        <v>2524</v>
      </c>
      <c r="F2387" s="123" t="s">
        <v>2798</v>
      </c>
      <c r="G2387" s="123" t="s">
        <v>2524</v>
      </c>
      <c r="H2387" s="123" t="s">
        <v>2524</v>
      </c>
      <c r="I2387" s="123" t="s">
        <v>2524</v>
      </c>
      <c r="J2387" s="123" t="s">
        <v>8529</v>
      </c>
      <c r="K2387" s="123" t="s">
        <v>3285</v>
      </c>
      <c r="L2387" s="123" t="s">
        <v>2524</v>
      </c>
      <c r="M2387" s="124">
        <v>145442</v>
      </c>
      <c r="N2387" s="123"/>
      <c r="O2387" s="123"/>
    </row>
    <row r="2388" spans="1:15" ht="16" x14ac:dyDescent="0.45">
      <c r="A2388" s="123" t="s">
        <v>2185</v>
      </c>
      <c r="B2388" s="123" t="s">
        <v>7655</v>
      </c>
      <c r="C2388" s="123" t="s">
        <v>3287</v>
      </c>
      <c r="D2388" s="123" t="s">
        <v>185</v>
      </c>
      <c r="E2388" s="123" t="s">
        <v>2524</v>
      </c>
      <c r="F2388" s="123" t="s">
        <v>2798</v>
      </c>
      <c r="G2388" s="123" t="s">
        <v>404</v>
      </c>
      <c r="H2388" s="123" t="s">
        <v>8852</v>
      </c>
      <c r="I2388" s="123" t="s">
        <v>2524</v>
      </c>
      <c r="J2388" s="123" t="s">
        <v>3288</v>
      </c>
      <c r="K2388" s="123" t="s">
        <v>2185</v>
      </c>
      <c r="L2388" s="123" t="s">
        <v>2524</v>
      </c>
      <c r="M2388" s="124">
        <v>145459</v>
      </c>
      <c r="N2388" s="123"/>
      <c r="O2388" s="123"/>
    </row>
    <row r="2389" spans="1:15" ht="16" x14ac:dyDescent="0.45">
      <c r="A2389" s="123" t="s">
        <v>3291</v>
      </c>
      <c r="B2389" s="123" t="s">
        <v>7656</v>
      </c>
      <c r="C2389" s="123" t="s">
        <v>3260</v>
      </c>
      <c r="D2389" s="123" t="s">
        <v>185</v>
      </c>
      <c r="E2389" s="123" t="s">
        <v>2524</v>
      </c>
      <c r="F2389" s="123" t="s">
        <v>2798</v>
      </c>
      <c r="G2389" s="123" t="s">
        <v>2524</v>
      </c>
      <c r="H2389" s="123" t="s">
        <v>2524</v>
      </c>
      <c r="I2389" s="123" t="s">
        <v>2524</v>
      </c>
      <c r="J2389" s="123" t="s">
        <v>8530</v>
      </c>
      <c r="K2389" s="123" t="s">
        <v>3291</v>
      </c>
      <c r="L2389" s="123" t="s">
        <v>2524</v>
      </c>
      <c r="M2389" s="124">
        <v>145446</v>
      </c>
      <c r="N2389" s="123"/>
      <c r="O2389" s="123"/>
    </row>
    <row r="2390" spans="1:15" ht="16" x14ac:dyDescent="0.45">
      <c r="A2390" s="123" t="s">
        <v>2187</v>
      </c>
      <c r="B2390" s="123" t="s">
        <v>7657</v>
      </c>
      <c r="C2390" s="123" t="s">
        <v>3293</v>
      </c>
      <c r="D2390" s="123" t="s">
        <v>185</v>
      </c>
      <c r="E2390" s="123" t="s">
        <v>2524</v>
      </c>
      <c r="F2390" s="123" t="s">
        <v>2798</v>
      </c>
      <c r="G2390" s="123" t="s">
        <v>404</v>
      </c>
      <c r="H2390" s="123" t="s">
        <v>8852</v>
      </c>
      <c r="I2390" s="123" t="s">
        <v>2524</v>
      </c>
      <c r="J2390" s="123" t="s">
        <v>3294</v>
      </c>
      <c r="K2390" s="123" t="s">
        <v>2187</v>
      </c>
      <c r="L2390" s="123" t="s">
        <v>2524</v>
      </c>
      <c r="M2390" s="124">
        <v>145463</v>
      </c>
      <c r="N2390" s="123"/>
      <c r="O2390" s="123"/>
    </row>
    <row r="2391" spans="1:15" ht="16" x14ac:dyDescent="0.45">
      <c r="A2391" s="123" t="s">
        <v>3297</v>
      </c>
      <c r="B2391" s="123" t="s">
        <v>7658</v>
      </c>
      <c r="C2391" s="123" t="s">
        <v>3260</v>
      </c>
      <c r="D2391" s="123" t="s">
        <v>185</v>
      </c>
      <c r="E2391" s="123" t="s">
        <v>2524</v>
      </c>
      <c r="F2391" s="123" t="s">
        <v>2798</v>
      </c>
      <c r="G2391" s="123" t="s">
        <v>2524</v>
      </c>
      <c r="H2391" s="123" t="s">
        <v>2524</v>
      </c>
      <c r="I2391" s="123" t="s">
        <v>2524</v>
      </c>
      <c r="J2391" s="123" t="s">
        <v>8531</v>
      </c>
      <c r="K2391" s="123" t="s">
        <v>3297</v>
      </c>
      <c r="L2391" s="123" t="s">
        <v>2524</v>
      </c>
      <c r="M2391" s="124">
        <v>145450</v>
      </c>
      <c r="N2391" s="123"/>
      <c r="O2391" s="123"/>
    </row>
    <row r="2392" spans="1:15" ht="16" x14ac:dyDescent="0.45">
      <c r="A2392" s="123" t="s">
        <v>2189</v>
      </c>
      <c r="B2392" s="123" t="s">
        <v>7659</v>
      </c>
      <c r="C2392" s="123" t="s">
        <v>3299</v>
      </c>
      <c r="D2392" s="123" t="s">
        <v>185</v>
      </c>
      <c r="E2392" s="123" t="s">
        <v>2524</v>
      </c>
      <c r="F2392" s="123" t="s">
        <v>2798</v>
      </c>
      <c r="G2392" s="123" t="s">
        <v>404</v>
      </c>
      <c r="H2392" s="123" t="s">
        <v>8852</v>
      </c>
      <c r="I2392" s="123" t="s">
        <v>2524</v>
      </c>
      <c r="J2392" s="123" t="s">
        <v>3300</v>
      </c>
      <c r="K2392" s="123" t="s">
        <v>2189</v>
      </c>
      <c r="L2392" s="123" t="s">
        <v>2524</v>
      </c>
      <c r="M2392" s="124">
        <v>145467</v>
      </c>
      <c r="N2392" s="123"/>
      <c r="O2392" s="123"/>
    </row>
    <row r="2393" spans="1:15" ht="16" x14ac:dyDescent="0.45">
      <c r="A2393" s="123" t="s">
        <v>63</v>
      </c>
      <c r="B2393" s="123" t="s">
        <v>7660</v>
      </c>
      <c r="C2393" s="123" t="s">
        <v>7661</v>
      </c>
      <c r="D2393" s="123" t="s">
        <v>185</v>
      </c>
      <c r="E2393" s="123" t="s">
        <v>2524</v>
      </c>
      <c r="F2393" s="123" t="s">
        <v>2798</v>
      </c>
      <c r="G2393" s="123" t="s">
        <v>2524</v>
      </c>
      <c r="H2393" s="123" t="s">
        <v>2524</v>
      </c>
      <c r="I2393" s="123" t="s">
        <v>2524</v>
      </c>
      <c r="J2393" s="123" t="s">
        <v>1860</v>
      </c>
      <c r="K2393" s="123" t="s">
        <v>63</v>
      </c>
      <c r="L2393" s="123" t="s">
        <v>2524</v>
      </c>
      <c r="M2393" s="124">
        <v>88508</v>
      </c>
      <c r="N2393" s="123"/>
      <c r="O2393" s="123"/>
    </row>
    <row r="2394" spans="1:15" ht="16" x14ac:dyDescent="0.45">
      <c r="A2394" s="123" t="s">
        <v>5380</v>
      </c>
      <c r="B2394" s="123" t="s">
        <v>7662</v>
      </c>
      <c r="C2394" s="123" t="s">
        <v>7661</v>
      </c>
      <c r="D2394" s="123" t="s">
        <v>185</v>
      </c>
      <c r="E2394" s="123" t="s">
        <v>2524</v>
      </c>
      <c r="F2394" s="123" t="s">
        <v>366</v>
      </c>
      <c r="G2394" s="123" t="s">
        <v>2524</v>
      </c>
      <c r="H2394" s="123" t="s">
        <v>2524</v>
      </c>
      <c r="I2394" s="123" t="s">
        <v>2524</v>
      </c>
      <c r="J2394" s="123" t="s">
        <v>2524</v>
      </c>
      <c r="K2394" s="123" t="s">
        <v>5380</v>
      </c>
      <c r="L2394" s="123" t="s">
        <v>2524</v>
      </c>
      <c r="M2394" s="124">
        <v>158516</v>
      </c>
      <c r="N2394" s="123"/>
      <c r="O2394" s="123"/>
    </row>
    <row r="2395" spans="1:15" ht="16" x14ac:dyDescent="0.45">
      <c r="A2395" s="123" t="s">
        <v>65</v>
      </c>
      <c r="B2395" s="123" t="s">
        <v>7663</v>
      </c>
      <c r="C2395" s="123" t="s">
        <v>7664</v>
      </c>
      <c r="D2395" s="123" t="s">
        <v>185</v>
      </c>
      <c r="E2395" s="123" t="s">
        <v>2524</v>
      </c>
      <c r="F2395" s="123" t="s">
        <v>2798</v>
      </c>
      <c r="G2395" s="123" t="s">
        <v>2524</v>
      </c>
      <c r="H2395" s="123" t="s">
        <v>2524</v>
      </c>
      <c r="I2395" s="123" t="s">
        <v>2524</v>
      </c>
      <c r="J2395" s="123" t="s">
        <v>1862</v>
      </c>
      <c r="K2395" s="123" t="s">
        <v>65</v>
      </c>
      <c r="L2395" s="123" t="s">
        <v>2524</v>
      </c>
      <c r="M2395" s="124">
        <v>88536</v>
      </c>
      <c r="N2395" s="123"/>
      <c r="O2395" s="123"/>
    </row>
    <row r="2396" spans="1:15" ht="16" x14ac:dyDescent="0.45">
      <c r="A2396" s="123" t="s">
        <v>5381</v>
      </c>
      <c r="B2396" s="123" t="s">
        <v>7665</v>
      </c>
      <c r="C2396" s="123" t="s">
        <v>7664</v>
      </c>
      <c r="D2396" s="123" t="s">
        <v>185</v>
      </c>
      <c r="E2396" s="123" t="s">
        <v>2524</v>
      </c>
      <c r="F2396" s="123" t="s">
        <v>366</v>
      </c>
      <c r="G2396" s="123" t="s">
        <v>2524</v>
      </c>
      <c r="H2396" s="123" t="s">
        <v>2524</v>
      </c>
      <c r="I2396" s="123" t="s">
        <v>2524</v>
      </c>
      <c r="J2396" s="123" t="s">
        <v>2524</v>
      </c>
      <c r="K2396" s="123" t="s">
        <v>7666</v>
      </c>
      <c r="L2396" s="123" t="s">
        <v>2524</v>
      </c>
      <c r="M2396" s="124">
        <v>158506</v>
      </c>
      <c r="N2396" s="123"/>
      <c r="O2396" s="123"/>
    </row>
    <row r="2397" spans="1:15" ht="16" x14ac:dyDescent="0.45">
      <c r="A2397" s="123" t="s">
        <v>8678</v>
      </c>
      <c r="B2397" s="123" t="s">
        <v>8678</v>
      </c>
      <c r="C2397" s="123" t="s">
        <v>8800</v>
      </c>
      <c r="D2397" s="123" t="s">
        <v>185</v>
      </c>
      <c r="E2397" s="123" t="s">
        <v>2524</v>
      </c>
      <c r="F2397" s="123" t="s">
        <v>2798</v>
      </c>
      <c r="G2397" s="123" t="s">
        <v>2524</v>
      </c>
      <c r="H2397" s="123" t="s">
        <v>2524</v>
      </c>
      <c r="I2397" s="123" t="s">
        <v>2524</v>
      </c>
      <c r="J2397" s="123" t="s">
        <v>2524</v>
      </c>
      <c r="K2397" s="123" t="s">
        <v>8678</v>
      </c>
      <c r="L2397" s="123" t="s">
        <v>2524</v>
      </c>
      <c r="M2397" s="124">
        <v>8180609</v>
      </c>
      <c r="N2397" s="123"/>
      <c r="O2397" s="123"/>
    </row>
    <row r="2398" spans="1:15" ht="16" x14ac:dyDescent="0.45">
      <c r="A2398" s="123" t="s">
        <v>8679</v>
      </c>
      <c r="B2398" s="123" t="s">
        <v>8679</v>
      </c>
      <c r="C2398" s="123" t="s">
        <v>8801</v>
      </c>
      <c r="D2398" s="123" t="s">
        <v>185</v>
      </c>
      <c r="E2398" s="123" t="s">
        <v>2524</v>
      </c>
      <c r="F2398" s="123" t="s">
        <v>2798</v>
      </c>
      <c r="G2398" s="123" t="s">
        <v>2524</v>
      </c>
      <c r="H2398" s="123" t="s">
        <v>2524</v>
      </c>
      <c r="I2398" s="123" t="s">
        <v>2524</v>
      </c>
      <c r="J2398" s="123" t="s">
        <v>2524</v>
      </c>
      <c r="K2398" s="123" t="s">
        <v>8679</v>
      </c>
      <c r="L2398" s="123" t="s">
        <v>2524</v>
      </c>
      <c r="M2398" s="124">
        <v>8180604</v>
      </c>
      <c r="N2398" s="123"/>
      <c r="O2398" s="123"/>
    </row>
    <row r="2399" spans="1:15" ht="16" x14ac:dyDescent="0.45">
      <c r="A2399" s="123" t="s">
        <v>64</v>
      </c>
      <c r="B2399" s="123" t="s">
        <v>7667</v>
      </c>
      <c r="C2399" s="123" t="s">
        <v>7668</v>
      </c>
      <c r="D2399" s="123" t="s">
        <v>185</v>
      </c>
      <c r="E2399" s="123" t="s">
        <v>2524</v>
      </c>
      <c r="F2399" s="123" t="s">
        <v>2798</v>
      </c>
      <c r="G2399" s="123" t="s">
        <v>2524</v>
      </c>
      <c r="H2399" s="123" t="s">
        <v>2524</v>
      </c>
      <c r="I2399" s="123" t="s">
        <v>2524</v>
      </c>
      <c r="J2399" s="123" t="s">
        <v>1859</v>
      </c>
      <c r="K2399" s="123" t="s">
        <v>64</v>
      </c>
      <c r="L2399" s="123" t="s">
        <v>2524</v>
      </c>
      <c r="M2399" s="124">
        <v>88522</v>
      </c>
      <c r="N2399" s="123"/>
      <c r="O2399" s="123"/>
    </row>
    <row r="2400" spans="1:15" ht="16" x14ac:dyDescent="0.45">
      <c r="A2400" s="123" t="s">
        <v>5382</v>
      </c>
      <c r="B2400" s="123" t="s">
        <v>7669</v>
      </c>
      <c r="C2400" s="123" t="s">
        <v>7668</v>
      </c>
      <c r="D2400" s="123" t="s">
        <v>185</v>
      </c>
      <c r="E2400" s="123" t="s">
        <v>2524</v>
      </c>
      <c r="F2400" s="123" t="s">
        <v>366</v>
      </c>
      <c r="G2400" s="123" t="s">
        <v>2524</v>
      </c>
      <c r="H2400" s="123" t="s">
        <v>2524</v>
      </c>
      <c r="I2400" s="123" t="s">
        <v>2524</v>
      </c>
      <c r="J2400" s="123" t="s">
        <v>2524</v>
      </c>
      <c r="K2400" s="123" t="s">
        <v>5382</v>
      </c>
      <c r="L2400" s="123" t="s">
        <v>2524</v>
      </c>
      <c r="M2400" s="124">
        <v>158511</v>
      </c>
      <c r="N2400" s="123"/>
      <c r="O2400" s="123"/>
    </row>
    <row r="2401" spans="1:15" ht="16" x14ac:dyDescent="0.45">
      <c r="A2401" s="123" t="s">
        <v>66</v>
      </c>
      <c r="B2401" s="123" t="s">
        <v>7670</v>
      </c>
      <c r="C2401" s="123" t="s">
        <v>7671</v>
      </c>
      <c r="D2401" s="123" t="s">
        <v>185</v>
      </c>
      <c r="E2401" s="123" t="s">
        <v>2524</v>
      </c>
      <c r="F2401" s="123" t="s">
        <v>2798</v>
      </c>
      <c r="G2401" s="123" t="s">
        <v>2524</v>
      </c>
      <c r="H2401" s="123" t="s">
        <v>2524</v>
      </c>
      <c r="I2401" s="123" t="s">
        <v>2524</v>
      </c>
      <c r="J2401" s="123" t="s">
        <v>1861</v>
      </c>
      <c r="K2401" s="123" t="s">
        <v>66</v>
      </c>
      <c r="L2401" s="123" t="s">
        <v>2524</v>
      </c>
      <c r="M2401" s="124">
        <v>88550</v>
      </c>
      <c r="N2401" s="123"/>
      <c r="O2401" s="123"/>
    </row>
    <row r="2402" spans="1:15" ht="16" x14ac:dyDescent="0.45">
      <c r="A2402" s="123" t="s">
        <v>5383</v>
      </c>
      <c r="B2402" s="123" t="s">
        <v>7672</v>
      </c>
      <c r="C2402" s="123" t="s">
        <v>7671</v>
      </c>
      <c r="D2402" s="123" t="s">
        <v>185</v>
      </c>
      <c r="E2402" s="123" t="s">
        <v>2524</v>
      </c>
      <c r="F2402" s="123" t="s">
        <v>366</v>
      </c>
      <c r="G2402" s="123" t="s">
        <v>2524</v>
      </c>
      <c r="H2402" s="123" t="s">
        <v>2524</v>
      </c>
      <c r="I2402" s="123" t="s">
        <v>2524</v>
      </c>
      <c r="J2402" s="123" t="s">
        <v>2524</v>
      </c>
      <c r="K2402" s="123" t="s">
        <v>5383</v>
      </c>
      <c r="L2402" s="123" t="s">
        <v>2524</v>
      </c>
      <c r="M2402" s="124">
        <v>158501</v>
      </c>
      <c r="N2402" s="123"/>
      <c r="O2402" s="123"/>
    </row>
    <row r="2403" spans="1:15" ht="16" x14ac:dyDescent="0.45">
      <c r="A2403" s="123" t="s">
        <v>3259</v>
      </c>
      <c r="B2403" s="123" t="s">
        <v>7673</v>
      </c>
      <c r="C2403" s="123" t="s">
        <v>3260</v>
      </c>
      <c r="D2403" s="123" t="s">
        <v>185</v>
      </c>
      <c r="E2403" s="123" t="s">
        <v>2524</v>
      </c>
      <c r="F2403" s="123" t="s">
        <v>2798</v>
      </c>
      <c r="G2403" s="123" t="s">
        <v>2524</v>
      </c>
      <c r="H2403" s="123" t="s">
        <v>2524</v>
      </c>
      <c r="I2403" s="123" t="s">
        <v>2524</v>
      </c>
      <c r="J2403" s="123" t="s">
        <v>8532</v>
      </c>
      <c r="K2403" s="123" t="s">
        <v>3258</v>
      </c>
      <c r="L2403" s="123" t="s">
        <v>2524</v>
      </c>
      <c r="M2403" s="124">
        <v>4052</v>
      </c>
      <c r="N2403" s="123"/>
      <c r="O2403" s="123"/>
    </row>
    <row r="2404" spans="1:15" ht="16" x14ac:dyDescent="0.45">
      <c r="A2404" s="123" t="s">
        <v>2175</v>
      </c>
      <c r="B2404" s="123" t="s">
        <v>7674</v>
      </c>
      <c r="C2404" s="123" t="s">
        <v>3262</v>
      </c>
      <c r="D2404" s="123" t="s">
        <v>185</v>
      </c>
      <c r="E2404" s="123" t="s">
        <v>2524</v>
      </c>
      <c r="F2404" s="123" t="s">
        <v>2798</v>
      </c>
      <c r="G2404" s="123" t="s">
        <v>404</v>
      </c>
      <c r="H2404" s="123" t="s">
        <v>8852</v>
      </c>
      <c r="I2404" s="123" t="s">
        <v>2524</v>
      </c>
      <c r="J2404" s="123" t="s">
        <v>3264</v>
      </c>
      <c r="K2404" s="123" t="s">
        <v>3261</v>
      </c>
      <c r="L2404" s="123" t="s">
        <v>2524</v>
      </c>
      <c r="M2404" s="124">
        <v>4058</v>
      </c>
      <c r="N2404" s="123"/>
      <c r="O2404" s="123"/>
    </row>
    <row r="2405" spans="1:15" ht="16" x14ac:dyDescent="0.45">
      <c r="A2405" s="123" t="s">
        <v>2151</v>
      </c>
      <c r="B2405" s="123" t="s">
        <v>2151</v>
      </c>
      <c r="C2405" s="123" t="s">
        <v>7675</v>
      </c>
      <c r="D2405" s="123" t="s">
        <v>185</v>
      </c>
      <c r="E2405" s="123" t="s">
        <v>2524</v>
      </c>
      <c r="F2405" s="123" t="s">
        <v>2798</v>
      </c>
      <c r="G2405" s="123" t="s">
        <v>5449</v>
      </c>
      <c r="H2405" s="123" t="s">
        <v>8851</v>
      </c>
      <c r="I2405" s="123" t="s">
        <v>2524</v>
      </c>
      <c r="J2405" s="123" t="s">
        <v>3100</v>
      </c>
      <c r="K2405" s="123" t="s">
        <v>2151</v>
      </c>
      <c r="L2405" s="123" t="s">
        <v>2524</v>
      </c>
      <c r="M2405" s="124">
        <v>142696</v>
      </c>
      <c r="N2405" s="123"/>
      <c r="O2405" s="123"/>
    </row>
    <row r="2406" spans="1:15" ht="16" x14ac:dyDescent="0.45">
      <c r="A2406" s="123" t="s">
        <v>3097</v>
      </c>
      <c r="B2406" s="123" t="s">
        <v>7676</v>
      </c>
      <c r="C2406" s="123" t="s">
        <v>3098</v>
      </c>
      <c r="D2406" s="123" t="s">
        <v>185</v>
      </c>
      <c r="E2406" s="123" t="s">
        <v>2524</v>
      </c>
      <c r="F2406" s="123" t="s">
        <v>2798</v>
      </c>
      <c r="G2406" s="123" t="s">
        <v>5449</v>
      </c>
      <c r="H2406" s="123" t="s">
        <v>2524</v>
      </c>
      <c r="I2406" s="123" t="s">
        <v>2524</v>
      </c>
      <c r="J2406" s="123" t="s">
        <v>3099</v>
      </c>
      <c r="K2406" s="123" t="s">
        <v>3097</v>
      </c>
      <c r="L2406" s="123" t="s">
        <v>2524</v>
      </c>
      <c r="M2406" s="124">
        <v>142709</v>
      </c>
      <c r="N2406" s="123"/>
      <c r="O2406" s="123"/>
    </row>
    <row r="2407" spans="1:15" ht="16" x14ac:dyDescent="0.45">
      <c r="A2407" s="123" t="s">
        <v>2140</v>
      </c>
      <c r="B2407" s="123" t="s">
        <v>2140</v>
      </c>
      <c r="C2407" s="123" t="s">
        <v>7677</v>
      </c>
      <c r="D2407" s="123" t="s">
        <v>185</v>
      </c>
      <c r="E2407" s="123" t="s">
        <v>2524</v>
      </c>
      <c r="F2407" s="123" t="s">
        <v>2798</v>
      </c>
      <c r="G2407" s="123" t="s">
        <v>5449</v>
      </c>
      <c r="H2407" s="123" t="s">
        <v>8851</v>
      </c>
      <c r="I2407" s="123" t="s">
        <v>2524</v>
      </c>
      <c r="J2407" s="123" t="s">
        <v>3055</v>
      </c>
      <c r="K2407" s="123" t="s">
        <v>2140</v>
      </c>
      <c r="L2407" s="123" t="s">
        <v>2524</v>
      </c>
      <c r="M2407" s="124">
        <v>142342</v>
      </c>
      <c r="N2407" s="123"/>
      <c r="O2407" s="123"/>
    </row>
    <row r="2408" spans="1:15" ht="16" x14ac:dyDescent="0.45">
      <c r="A2408" s="123" t="s">
        <v>3053</v>
      </c>
      <c r="B2408" s="123" t="s">
        <v>7678</v>
      </c>
      <c r="C2408" s="123" t="s">
        <v>3054</v>
      </c>
      <c r="D2408" s="123" t="s">
        <v>185</v>
      </c>
      <c r="E2408" s="123" t="s">
        <v>2524</v>
      </c>
      <c r="F2408" s="123" t="s">
        <v>2798</v>
      </c>
      <c r="G2408" s="123" t="s">
        <v>5449</v>
      </c>
      <c r="H2408" s="123" t="s">
        <v>2524</v>
      </c>
      <c r="I2408" s="123" t="s">
        <v>2524</v>
      </c>
      <c r="J2408" s="123" t="s">
        <v>3052</v>
      </c>
      <c r="K2408" s="123" t="s">
        <v>3053</v>
      </c>
      <c r="L2408" s="123" t="s">
        <v>2524</v>
      </c>
      <c r="M2408" s="124">
        <v>142379</v>
      </c>
      <c r="N2408" s="123"/>
      <c r="O2408" s="123"/>
    </row>
    <row r="2409" spans="1:15" ht="16" x14ac:dyDescent="0.45">
      <c r="A2409" s="123" t="s">
        <v>214</v>
      </c>
      <c r="B2409" s="123" t="s">
        <v>7679</v>
      </c>
      <c r="C2409" s="123" t="s">
        <v>1541</v>
      </c>
      <c r="D2409" s="123" t="s">
        <v>185</v>
      </c>
      <c r="E2409" s="123" t="s">
        <v>2524</v>
      </c>
      <c r="F2409" s="123" t="s">
        <v>2798</v>
      </c>
      <c r="G2409" s="123" t="s">
        <v>2524</v>
      </c>
      <c r="H2409" s="123" t="s">
        <v>8852</v>
      </c>
      <c r="I2409" s="123" t="s">
        <v>2524</v>
      </c>
      <c r="J2409" s="123" t="s">
        <v>1948</v>
      </c>
      <c r="K2409" s="123" t="s">
        <v>214</v>
      </c>
      <c r="L2409" s="123" t="s">
        <v>2524</v>
      </c>
      <c r="M2409" s="124">
        <v>3099744</v>
      </c>
      <c r="N2409" s="123"/>
      <c r="O2409" s="123"/>
    </row>
    <row r="2410" spans="1:15" ht="16" x14ac:dyDescent="0.45">
      <c r="A2410" s="123" t="s">
        <v>1463</v>
      </c>
      <c r="B2410" s="123" t="s">
        <v>7680</v>
      </c>
      <c r="C2410" s="123" t="s">
        <v>1542</v>
      </c>
      <c r="D2410" s="123" t="s">
        <v>185</v>
      </c>
      <c r="E2410" s="123" t="s">
        <v>2524</v>
      </c>
      <c r="F2410" s="123" t="s">
        <v>2798</v>
      </c>
      <c r="G2410" s="123" t="s">
        <v>2524</v>
      </c>
      <c r="H2410" s="123" t="s">
        <v>8852</v>
      </c>
      <c r="I2410" s="123" t="s">
        <v>2524</v>
      </c>
      <c r="J2410" s="123" t="s">
        <v>1949</v>
      </c>
      <c r="K2410" s="123" t="s">
        <v>1463</v>
      </c>
      <c r="L2410" s="123" t="s">
        <v>2524</v>
      </c>
      <c r="M2410" s="124">
        <v>3225621</v>
      </c>
      <c r="N2410" s="123"/>
      <c r="O2410" s="123"/>
    </row>
    <row r="2411" spans="1:15" ht="16" x14ac:dyDescent="0.45">
      <c r="A2411" s="123" t="s">
        <v>215</v>
      </c>
      <c r="B2411" s="123" t="s">
        <v>7681</v>
      </c>
      <c r="C2411" s="123" t="s">
        <v>5387</v>
      </c>
      <c r="D2411" s="123" t="s">
        <v>185</v>
      </c>
      <c r="E2411" s="123" t="s">
        <v>2524</v>
      </c>
      <c r="F2411" s="123" t="s">
        <v>2798</v>
      </c>
      <c r="G2411" s="123" t="s">
        <v>2524</v>
      </c>
      <c r="H2411" s="123" t="s">
        <v>8852</v>
      </c>
      <c r="I2411" s="123" t="s">
        <v>2524</v>
      </c>
      <c r="J2411" s="123" t="s">
        <v>1950</v>
      </c>
      <c r="K2411" s="123" t="s">
        <v>215</v>
      </c>
      <c r="L2411" s="123" t="s">
        <v>2524</v>
      </c>
      <c r="M2411" s="124">
        <v>3099750</v>
      </c>
      <c r="N2411" s="123"/>
      <c r="O2411" s="123"/>
    </row>
    <row r="2412" spans="1:15" ht="16" x14ac:dyDescent="0.45">
      <c r="A2412" s="123" t="s">
        <v>1464</v>
      </c>
      <c r="B2412" s="123" t="s">
        <v>7682</v>
      </c>
      <c r="C2412" s="123" t="s">
        <v>1543</v>
      </c>
      <c r="D2412" s="123" t="s">
        <v>185</v>
      </c>
      <c r="E2412" s="123" t="s">
        <v>2524</v>
      </c>
      <c r="F2412" s="123" t="s">
        <v>2798</v>
      </c>
      <c r="G2412" s="123" t="s">
        <v>2524</v>
      </c>
      <c r="H2412" s="123" t="s">
        <v>8852</v>
      </c>
      <c r="I2412" s="123" t="s">
        <v>2524</v>
      </c>
      <c r="J2412" s="123" t="s">
        <v>1951</v>
      </c>
      <c r="K2412" s="123" t="s">
        <v>1464</v>
      </c>
      <c r="L2412" s="123" t="s">
        <v>2524</v>
      </c>
      <c r="M2412" s="124">
        <v>3225641</v>
      </c>
      <c r="N2412" s="123"/>
      <c r="O2412" s="123"/>
    </row>
    <row r="2413" spans="1:15" ht="16" x14ac:dyDescent="0.45">
      <c r="A2413" s="123" t="s">
        <v>3198</v>
      </c>
      <c r="B2413" s="123" t="s">
        <v>7683</v>
      </c>
      <c r="C2413" s="123" t="s">
        <v>7684</v>
      </c>
      <c r="D2413" s="123" t="s">
        <v>185</v>
      </c>
      <c r="E2413" s="123" t="s">
        <v>2524</v>
      </c>
      <c r="F2413" s="123" t="s">
        <v>2798</v>
      </c>
      <c r="G2413" s="123" t="s">
        <v>2524</v>
      </c>
      <c r="H2413" s="123" t="s">
        <v>2524</v>
      </c>
      <c r="I2413" s="123" t="s">
        <v>2524</v>
      </c>
      <c r="J2413" s="123" t="s">
        <v>3199</v>
      </c>
      <c r="K2413" s="123" t="s">
        <v>3198</v>
      </c>
      <c r="L2413" s="123" t="s">
        <v>2524</v>
      </c>
      <c r="M2413" s="124">
        <v>5776</v>
      </c>
      <c r="N2413" s="123"/>
      <c r="O2413" s="123"/>
    </row>
    <row r="2414" spans="1:15" ht="16" x14ac:dyDescent="0.45">
      <c r="A2414" s="123" t="s">
        <v>5388</v>
      </c>
      <c r="B2414" s="123" t="s">
        <v>7685</v>
      </c>
      <c r="C2414" s="123" t="s">
        <v>2524</v>
      </c>
      <c r="D2414" s="123" t="s">
        <v>185</v>
      </c>
      <c r="E2414" s="123" t="s">
        <v>2524</v>
      </c>
      <c r="F2414" s="123" t="s">
        <v>366</v>
      </c>
      <c r="G2414" s="123" t="s">
        <v>2524</v>
      </c>
      <c r="H2414" s="123" t="s">
        <v>2524</v>
      </c>
      <c r="I2414" s="123" t="s">
        <v>2524</v>
      </c>
      <c r="J2414" s="123" t="s">
        <v>2524</v>
      </c>
      <c r="K2414" s="123" t="s">
        <v>5388</v>
      </c>
      <c r="L2414" s="123" t="s">
        <v>2524</v>
      </c>
      <c r="M2414" s="124">
        <v>8312</v>
      </c>
      <c r="N2414" s="123"/>
      <c r="O2414" s="123"/>
    </row>
    <row r="2415" spans="1:15" ht="16" x14ac:dyDescent="0.45">
      <c r="A2415" s="123" t="s">
        <v>5389</v>
      </c>
      <c r="B2415" s="123" t="s">
        <v>7686</v>
      </c>
      <c r="C2415" s="123" t="s">
        <v>2524</v>
      </c>
      <c r="D2415" s="123" t="s">
        <v>185</v>
      </c>
      <c r="E2415" s="123" t="s">
        <v>2524</v>
      </c>
      <c r="F2415" s="123" t="s">
        <v>366</v>
      </c>
      <c r="G2415" s="123" t="s">
        <v>2524</v>
      </c>
      <c r="H2415" s="123" t="s">
        <v>2524</v>
      </c>
      <c r="I2415" s="123" t="s">
        <v>2524</v>
      </c>
      <c r="J2415" s="123" t="s">
        <v>2524</v>
      </c>
      <c r="K2415" s="123" t="s">
        <v>5389</v>
      </c>
      <c r="L2415" s="123" t="s">
        <v>2524</v>
      </c>
      <c r="M2415" s="124">
        <v>90232</v>
      </c>
      <c r="N2415" s="123"/>
      <c r="O2415" s="123"/>
    </row>
    <row r="2416" spans="1:15" ht="16" x14ac:dyDescent="0.45">
      <c r="A2416" s="123" t="s">
        <v>3200</v>
      </c>
      <c r="B2416" s="123" t="s">
        <v>7687</v>
      </c>
      <c r="C2416" s="123" t="s">
        <v>7688</v>
      </c>
      <c r="D2416" s="123" t="s">
        <v>185</v>
      </c>
      <c r="E2416" s="123" t="s">
        <v>2524</v>
      </c>
      <c r="F2416" s="123" t="s">
        <v>2798</v>
      </c>
      <c r="G2416" s="123" t="s">
        <v>2524</v>
      </c>
      <c r="H2416" s="123" t="s">
        <v>2524</v>
      </c>
      <c r="I2416" s="123" t="s">
        <v>2524</v>
      </c>
      <c r="J2416" s="123" t="s">
        <v>3201</v>
      </c>
      <c r="K2416" s="123" t="s">
        <v>3200</v>
      </c>
      <c r="L2416" s="123" t="s">
        <v>2524</v>
      </c>
      <c r="M2416" s="124">
        <v>5779</v>
      </c>
      <c r="N2416" s="123"/>
      <c r="O2416" s="123"/>
    </row>
    <row r="2417" spans="1:15" ht="16" x14ac:dyDescent="0.45">
      <c r="A2417" s="123" t="s">
        <v>5390</v>
      </c>
      <c r="B2417" s="123" t="s">
        <v>7689</v>
      </c>
      <c r="C2417" s="123" t="s">
        <v>2524</v>
      </c>
      <c r="D2417" s="123" t="s">
        <v>185</v>
      </c>
      <c r="E2417" s="123" t="s">
        <v>2524</v>
      </c>
      <c r="F2417" s="123" t="s">
        <v>366</v>
      </c>
      <c r="G2417" s="123" t="s">
        <v>2524</v>
      </c>
      <c r="H2417" s="123" t="s">
        <v>2524</v>
      </c>
      <c r="I2417" s="123" t="s">
        <v>2524</v>
      </c>
      <c r="J2417" s="123" t="s">
        <v>2524</v>
      </c>
      <c r="K2417" s="123" t="s">
        <v>5390</v>
      </c>
      <c r="L2417" s="123" t="s">
        <v>2524</v>
      </c>
      <c r="M2417" s="124">
        <v>8316</v>
      </c>
      <c r="N2417" s="123"/>
      <c r="O2417" s="123"/>
    </row>
    <row r="2418" spans="1:15" ht="16" x14ac:dyDescent="0.45">
      <c r="A2418" s="123" t="s">
        <v>5391</v>
      </c>
      <c r="B2418" s="123" t="s">
        <v>7690</v>
      </c>
      <c r="C2418" s="123" t="s">
        <v>2524</v>
      </c>
      <c r="D2418" s="123" t="s">
        <v>185</v>
      </c>
      <c r="E2418" s="123" t="s">
        <v>2524</v>
      </c>
      <c r="F2418" s="123" t="s">
        <v>366</v>
      </c>
      <c r="G2418" s="123" t="s">
        <v>2524</v>
      </c>
      <c r="H2418" s="123" t="s">
        <v>2524</v>
      </c>
      <c r="I2418" s="123" t="s">
        <v>2524</v>
      </c>
      <c r="J2418" s="123" t="s">
        <v>2524</v>
      </c>
      <c r="K2418" s="123" t="s">
        <v>5391</v>
      </c>
      <c r="L2418" s="123" t="s">
        <v>2524</v>
      </c>
      <c r="M2418" s="124">
        <v>90246</v>
      </c>
      <c r="N2418" s="123"/>
      <c r="O2418" s="123"/>
    </row>
    <row r="2419" spans="1:15" ht="16" x14ac:dyDescent="0.45">
      <c r="A2419" s="123" t="s">
        <v>3202</v>
      </c>
      <c r="B2419" s="123" t="s">
        <v>7691</v>
      </c>
      <c r="C2419" s="123" t="s">
        <v>7692</v>
      </c>
      <c r="D2419" s="123" t="s">
        <v>185</v>
      </c>
      <c r="E2419" s="123" t="s">
        <v>2524</v>
      </c>
      <c r="F2419" s="123" t="s">
        <v>2798</v>
      </c>
      <c r="G2419" s="123" t="s">
        <v>2524</v>
      </c>
      <c r="H2419" s="123" t="s">
        <v>2524</v>
      </c>
      <c r="I2419" s="123" t="s">
        <v>2524</v>
      </c>
      <c r="J2419" s="123" t="s">
        <v>3203</v>
      </c>
      <c r="K2419" s="123" t="s">
        <v>3202</v>
      </c>
      <c r="L2419" s="123" t="s">
        <v>2524</v>
      </c>
      <c r="M2419" s="124">
        <v>5782</v>
      </c>
      <c r="N2419" s="123"/>
      <c r="O2419" s="123"/>
    </row>
    <row r="2420" spans="1:15" ht="16" x14ac:dyDescent="0.45">
      <c r="A2420" s="123" t="s">
        <v>5392</v>
      </c>
      <c r="B2420" s="123" t="s">
        <v>7693</v>
      </c>
      <c r="C2420" s="123" t="s">
        <v>2524</v>
      </c>
      <c r="D2420" s="123" t="s">
        <v>185</v>
      </c>
      <c r="E2420" s="123" t="s">
        <v>2524</v>
      </c>
      <c r="F2420" s="123" t="s">
        <v>366</v>
      </c>
      <c r="G2420" s="123" t="s">
        <v>2524</v>
      </c>
      <c r="H2420" s="123" t="s">
        <v>2524</v>
      </c>
      <c r="I2420" s="123" t="s">
        <v>2524</v>
      </c>
      <c r="J2420" s="123" t="s">
        <v>2524</v>
      </c>
      <c r="K2420" s="123" t="s">
        <v>5392</v>
      </c>
      <c r="L2420" s="123" t="s">
        <v>2524</v>
      </c>
      <c r="M2420" s="124">
        <v>8319</v>
      </c>
      <c r="N2420" s="123"/>
      <c r="O2420" s="123"/>
    </row>
    <row r="2421" spans="1:15" ht="16" x14ac:dyDescent="0.45">
      <c r="A2421" s="123" t="s">
        <v>5393</v>
      </c>
      <c r="B2421" s="123" t="s">
        <v>7694</v>
      </c>
      <c r="C2421" s="123" t="s">
        <v>2524</v>
      </c>
      <c r="D2421" s="123" t="s">
        <v>185</v>
      </c>
      <c r="E2421" s="123" t="s">
        <v>2524</v>
      </c>
      <c r="F2421" s="123" t="s">
        <v>366</v>
      </c>
      <c r="G2421" s="123" t="s">
        <v>2524</v>
      </c>
      <c r="H2421" s="123" t="s">
        <v>2524</v>
      </c>
      <c r="I2421" s="123" t="s">
        <v>2524</v>
      </c>
      <c r="J2421" s="123" t="s">
        <v>2524</v>
      </c>
      <c r="K2421" s="123" t="s">
        <v>5393</v>
      </c>
      <c r="L2421" s="123" t="s">
        <v>2524</v>
      </c>
      <c r="M2421" s="124">
        <v>90260</v>
      </c>
      <c r="N2421" s="123"/>
      <c r="O2421" s="123"/>
    </row>
    <row r="2422" spans="1:15" ht="16" x14ac:dyDescent="0.45">
      <c r="A2422" s="123" t="s">
        <v>5394</v>
      </c>
      <c r="B2422" s="123" t="s">
        <v>7695</v>
      </c>
      <c r="C2422" s="123" t="s">
        <v>7696</v>
      </c>
      <c r="D2422" s="123" t="s">
        <v>185</v>
      </c>
      <c r="E2422" s="123" t="s">
        <v>2524</v>
      </c>
      <c r="F2422" s="123" t="s">
        <v>366</v>
      </c>
      <c r="G2422" s="123" t="s">
        <v>2524</v>
      </c>
      <c r="H2422" s="123" t="s">
        <v>2524</v>
      </c>
      <c r="I2422" s="123" t="s">
        <v>2524</v>
      </c>
      <c r="J2422" s="123" t="s">
        <v>2524</v>
      </c>
      <c r="K2422" s="123" t="s">
        <v>5394</v>
      </c>
      <c r="L2422" s="123" t="s">
        <v>2524</v>
      </c>
      <c r="M2422" s="124">
        <v>5787</v>
      </c>
      <c r="N2422" s="123"/>
      <c r="O2422" s="123"/>
    </row>
    <row r="2423" spans="1:15" ht="16" x14ac:dyDescent="0.45">
      <c r="A2423" s="123" t="s">
        <v>5395</v>
      </c>
      <c r="B2423" s="123" t="s">
        <v>7697</v>
      </c>
      <c r="C2423" s="123" t="s">
        <v>7698</v>
      </c>
      <c r="D2423" s="123" t="s">
        <v>185</v>
      </c>
      <c r="E2423" s="123" t="s">
        <v>2524</v>
      </c>
      <c r="F2423" s="123" t="s">
        <v>366</v>
      </c>
      <c r="G2423" s="123" t="s">
        <v>2524</v>
      </c>
      <c r="H2423" s="123" t="s">
        <v>2524</v>
      </c>
      <c r="I2423" s="123" t="s">
        <v>2524</v>
      </c>
      <c r="J2423" s="123" t="s">
        <v>2524</v>
      </c>
      <c r="K2423" s="123" t="s">
        <v>5395</v>
      </c>
      <c r="L2423" s="123" t="s">
        <v>2524</v>
      </c>
      <c r="M2423" s="124">
        <v>5792</v>
      </c>
      <c r="N2423" s="123"/>
      <c r="O2423" s="123"/>
    </row>
    <row r="2424" spans="1:15" ht="16" x14ac:dyDescent="0.45">
      <c r="A2424" s="123" t="s">
        <v>5396</v>
      </c>
      <c r="B2424" s="123" t="s">
        <v>7699</v>
      </c>
      <c r="C2424" s="123" t="s">
        <v>7700</v>
      </c>
      <c r="D2424" s="123" t="s">
        <v>185</v>
      </c>
      <c r="E2424" s="123" t="s">
        <v>2524</v>
      </c>
      <c r="F2424" s="123" t="s">
        <v>366</v>
      </c>
      <c r="G2424" s="123" t="s">
        <v>2524</v>
      </c>
      <c r="H2424" s="123" t="s">
        <v>2524</v>
      </c>
      <c r="I2424" s="123" t="s">
        <v>2524</v>
      </c>
      <c r="J2424" s="123" t="s">
        <v>2524</v>
      </c>
      <c r="K2424" s="123" t="s">
        <v>5396</v>
      </c>
      <c r="L2424" s="123" t="s">
        <v>2524</v>
      </c>
      <c r="M2424" s="124">
        <v>5796</v>
      </c>
      <c r="N2424" s="123"/>
      <c r="O2424" s="123"/>
    </row>
    <row r="2425" spans="1:15" ht="16" x14ac:dyDescent="0.45">
      <c r="A2425" s="123" t="s">
        <v>5397</v>
      </c>
      <c r="B2425" s="123" t="s">
        <v>7701</v>
      </c>
      <c r="C2425" s="123" t="s">
        <v>7702</v>
      </c>
      <c r="D2425" s="123" t="s">
        <v>185</v>
      </c>
      <c r="E2425" s="123" t="s">
        <v>2524</v>
      </c>
      <c r="F2425" s="123" t="s">
        <v>366</v>
      </c>
      <c r="G2425" s="123" t="s">
        <v>2524</v>
      </c>
      <c r="H2425" s="123" t="s">
        <v>2524</v>
      </c>
      <c r="I2425" s="123" t="s">
        <v>2524</v>
      </c>
      <c r="J2425" s="123" t="s">
        <v>2524</v>
      </c>
      <c r="K2425" s="123" t="s">
        <v>5397</v>
      </c>
      <c r="L2425" s="123" t="s">
        <v>2524</v>
      </c>
      <c r="M2425" s="124">
        <v>5799</v>
      </c>
      <c r="N2425" s="123"/>
      <c r="O2425" s="123"/>
    </row>
    <row r="2426" spans="1:15" ht="16" x14ac:dyDescent="0.45">
      <c r="A2426" s="123" t="s">
        <v>5398</v>
      </c>
      <c r="B2426" s="123" t="s">
        <v>7703</v>
      </c>
      <c r="C2426" s="123" t="s">
        <v>7704</v>
      </c>
      <c r="D2426" s="123" t="s">
        <v>185</v>
      </c>
      <c r="E2426" s="123" t="s">
        <v>2524</v>
      </c>
      <c r="F2426" s="123" t="s">
        <v>366</v>
      </c>
      <c r="G2426" s="123" t="s">
        <v>2524</v>
      </c>
      <c r="H2426" s="123" t="s">
        <v>2524</v>
      </c>
      <c r="I2426" s="123" t="s">
        <v>2524</v>
      </c>
      <c r="J2426" s="123" t="s">
        <v>2524</v>
      </c>
      <c r="K2426" s="123" t="s">
        <v>5398</v>
      </c>
      <c r="L2426" s="123" t="s">
        <v>2524</v>
      </c>
      <c r="M2426" s="124">
        <v>5803</v>
      </c>
      <c r="N2426" s="123"/>
      <c r="O2426" s="123"/>
    </row>
    <row r="2427" spans="1:15" ht="16" x14ac:dyDescent="0.45">
      <c r="A2427" s="123" t="s">
        <v>5399</v>
      </c>
      <c r="B2427" s="123" t="s">
        <v>7705</v>
      </c>
      <c r="C2427" s="123" t="s">
        <v>7706</v>
      </c>
      <c r="D2427" s="123" t="s">
        <v>185</v>
      </c>
      <c r="E2427" s="123" t="s">
        <v>2524</v>
      </c>
      <c r="F2427" s="123" t="s">
        <v>366</v>
      </c>
      <c r="G2427" s="123" t="s">
        <v>2524</v>
      </c>
      <c r="H2427" s="123" t="s">
        <v>2524</v>
      </c>
      <c r="I2427" s="123" t="s">
        <v>2524</v>
      </c>
      <c r="J2427" s="123" t="s">
        <v>2524</v>
      </c>
      <c r="K2427" s="123" t="s">
        <v>5399</v>
      </c>
      <c r="L2427" s="123" t="s">
        <v>2524</v>
      </c>
      <c r="M2427" s="124">
        <v>5813</v>
      </c>
      <c r="N2427" s="123"/>
      <c r="O2427" s="123"/>
    </row>
    <row r="2428" spans="1:15" ht="16" x14ac:dyDescent="0.45">
      <c r="A2428" s="123" t="s">
        <v>8680</v>
      </c>
      <c r="B2428" s="123" t="s">
        <v>8680</v>
      </c>
      <c r="C2428" s="123" t="s">
        <v>8680</v>
      </c>
      <c r="D2428" s="123" t="s">
        <v>1357</v>
      </c>
      <c r="E2428" s="123" t="s">
        <v>2524</v>
      </c>
      <c r="F2428" s="123" t="s">
        <v>366</v>
      </c>
      <c r="G2428" s="123" t="s">
        <v>2524</v>
      </c>
      <c r="H2428" s="123" t="s">
        <v>2524</v>
      </c>
      <c r="I2428" s="123" t="s">
        <v>2524</v>
      </c>
      <c r="J2428" s="123" t="s">
        <v>2524</v>
      </c>
      <c r="K2428" s="123" t="s">
        <v>8680</v>
      </c>
      <c r="L2428" s="123" t="s">
        <v>2524</v>
      </c>
      <c r="M2428" s="124">
        <v>8180622</v>
      </c>
      <c r="N2428" s="123"/>
      <c r="O2428" s="123"/>
    </row>
    <row r="2429" spans="1:15" ht="16" x14ac:dyDescent="0.45">
      <c r="A2429" s="123" t="s">
        <v>5400</v>
      </c>
      <c r="B2429" s="123" t="s">
        <v>5400</v>
      </c>
      <c r="C2429" s="123" t="s">
        <v>7707</v>
      </c>
      <c r="D2429" s="123" t="s">
        <v>185</v>
      </c>
      <c r="E2429" s="123" t="s">
        <v>2524</v>
      </c>
      <c r="F2429" s="123" t="s">
        <v>2798</v>
      </c>
      <c r="G2429" s="123" t="s">
        <v>2524</v>
      </c>
      <c r="H2429" s="123" t="s">
        <v>2524</v>
      </c>
      <c r="I2429" s="123" t="s">
        <v>2524</v>
      </c>
      <c r="J2429" s="123" t="s">
        <v>2524</v>
      </c>
      <c r="K2429" s="123" t="s">
        <v>5400</v>
      </c>
      <c r="L2429" s="123" t="s">
        <v>2524</v>
      </c>
      <c r="M2429" s="124">
        <v>2409176</v>
      </c>
      <c r="N2429" s="123"/>
      <c r="O2429" s="123"/>
    </row>
    <row r="2430" spans="1:15" ht="16" x14ac:dyDescent="0.45">
      <c r="A2430" s="123" t="s">
        <v>8681</v>
      </c>
      <c r="B2430" s="123" t="s">
        <v>8802</v>
      </c>
      <c r="C2430" s="123" t="s">
        <v>2524</v>
      </c>
      <c r="D2430" s="123" t="s">
        <v>1357</v>
      </c>
      <c r="E2430" s="123" t="s">
        <v>2524</v>
      </c>
      <c r="F2430" s="123" t="s">
        <v>366</v>
      </c>
      <c r="G2430" s="123" t="s">
        <v>102</v>
      </c>
      <c r="H2430" s="123" t="s">
        <v>2524</v>
      </c>
      <c r="I2430" s="123" t="s">
        <v>2524</v>
      </c>
      <c r="J2430" s="123" t="s">
        <v>2524</v>
      </c>
      <c r="K2430" s="123" t="s">
        <v>8802</v>
      </c>
      <c r="L2430" s="123" t="s">
        <v>2524</v>
      </c>
      <c r="M2430" s="124">
        <v>7693768</v>
      </c>
      <c r="N2430" s="123"/>
      <c r="O2430" s="123"/>
    </row>
    <row r="2431" spans="1:15" ht="16" x14ac:dyDescent="0.45">
      <c r="A2431" s="123" t="s">
        <v>8682</v>
      </c>
      <c r="B2431" s="123" t="s">
        <v>8803</v>
      </c>
      <c r="C2431" s="123" t="s">
        <v>2524</v>
      </c>
      <c r="D2431" s="123" t="s">
        <v>1357</v>
      </c>
      <c r="E2431" s="123" t="s">
        <v>2524</v>
      </c>
      <c r="F2431" s="123" t="s">
        <v>366</v>
      </c>
      <c r="G2431" s="123" t="s">
        <v>102</v>
      </c>
      <c r="H2431" s="123" t="s">
        <v>2524</v>
      </c>
      <c r="I2431" s="123" t="s">
        <v>2524</v>
      </c>
      <c r="J2431" s="123" t="s">
        <v>2524</v>
      </c>
      <c r="K2431" s="123" t="s">
        <v>8803</v>
      </c>
      <c r="L2431" s="123" t="s">
        <v>2524</v>
      </c>
      <c r="M2431" s="124">
        <v>7693778</v>
      </c>
      <c r="N2431" s="123"/>
      <c r="O2431" s="123"/>
    </row>
    <row r="2432" spans="1:15" ht="16" x14ac:dyDescent="0.45">
      <c r="A2432" s="123" t="s">
        <v>8683</v>
      </c>
      <c r="B2432" s="123" t="s">
        <v>8804</v>
      </c>
      <c r="C2432" s="123" t="s">
        <v>2524</v>
      </c>
      <c r="D2432" s="123" t="s">
        <v>1357</v>
      </c>
      <c r="E2432" s="123" t="s">
        <v>2524</v>
      </c>
      <c r="F2432" s="123" t="s">
        <v>366</v>
      </c>
      <c r="G2432" s="123" t="s">
        <v>102</v>
      </c>
      <c r="H2432" s="123" t="s">
        <v>2524</v>
      </c>
      <c r="I2432" s="123" t="s">
        <v>2524</v>
      </c>
      <c r="J2432" s="123" t="s">
        <v>2524</v>
      </c>
      <c r="K2432" s="123" t="s">
        <v>8804</v>
      </c>
      <c r="L2432" s="123" t="s">
        <v>2524</v>
      </c>
      <c r="M2432" s="124">
        <v>7693785</v>
      </c>
      <c r="N2432" s="123"/>
      <c r="O2432" s="123"/>
    </row>
    <row r="2433" spans="1:15" ht="16" x14ac:dyDescent="0.45">
      <c r="A2433" s="123" t="s">
        <v>5401</v>
      </c>
      <c r="B2433" s="123" t="s">
        <v>5401</v>
      </c>
      <c r="C2433" s="123" t="s">
        <v>2524</v>
      </c>
      <c r="D2433" s="123" t="s">
        <v>1357</v>
      </c>
      <c r="E2433" s="123" t="s">
        <v>2524</v>
      </c>
      <c r="F2433" s="123" t="s">
        <v>366</v>
      </c>
      <c r="G2433" s="123" t="s">
        <v>2524</v>
      </c>
      <c r="H2433" s="123" t="s">
        <v>2524</v>
      </c>
      <c r="I2433" s="123" t="s">
        <v>2524</v>
      </c>
      <c r="J2433" s="123" t="s">
        <v>2524</v>
      </c>
      <c r="K2433" s="123" t="s">
        <v>5401</v>
      </c>
      <c r="L2433" s="123" t="s">
        <v>2524</v>
      </c>
      <c r="M2433" s="124">
        <v>8769</v>
      </c>
      <c r="N2433" s="123"/>
      <c r="O2433" s="123"/>
    </row>
    <row r="2434" spans="1:15" ht="16" x14ac:dyDescent="0.45">
      <c r="A2434" s="123" t="s">
        <v>5402</v>
      </c>
      <c r="B2434" s="123" t="s">
        <v>5516</v>
      </c>
      <c r="C2434" s="123" t="s">
        <v>5517</v>
      </c>
      <c r="D2434" s="123" t="s">
        <v>1357</v>
      </c>
      <c r="E2434" s="123" t="s">
        <v>2524</v>
      </c>
      <c r="F2434" s="123" t="s">
        <v>366</v>
      </c>
      <c r="G2434" s="123" t="s">
        <v>2524</v>
      </c>
      <c r="H2434" s="123" t="s">
        <v>2524</v>
      </c>
      <c r="I2434" s="123" t="s">
        <v>2524</v>
      </c>
      <c r="J2434" s="123" t="s">
        <v>2524</v>
      </c>
      <c r="K2434" s="123" t="s">
        <v>8805</v>
      </c>
      <c r="L2434" s="123" t="s">
        <v>2524</v>
      </c>
      <c r="M2434" s="124">
        <v>1497339</v>
      </c>
      <c r="N2434" s="123"/>
      <c r="O2434" s="123"/>
    </row>
    <row r="2435" spans="1:15" ht="16" x14ac:dyDescent="0.45">
      <c r="A2435" s="123"/>
      <c r="B2435" s="123"/>
      <c r="C2435" s="123"/>
      <c r="D2435" s="123"/>
      <c r="E2435" s="123"/>
      <c r="F2435" s="123"/>
      <c r="G2435" s="123"/>
      <c r="H2435" s="123"/>
      <c r="I2435" s="123"/>
      <c r="J2435" s="123"/>
      <c r="K2435" s="123"/>
      <c r="L2435" s="123"/>
      <c r="M2435" s="124"/>
      <c r="N2435" s="123"/>
      <c r="O2435" s="123"/>
    </row>
    <row r="2436" spans="1:15" ht="16" x14ac:dyDescent="0.45">
      <c r="A2436" s="123"/>
      <c r="B2436" s="123"/>
      <c r="C2436" s="123"/>
      <c r="D2436" s="123"/>
      <c r="E2436" s="123"/>
      <c r="F2436" s="123"/>
      <c r="G2436" s="123"/>
      <c r="H2436" s="123"/>
      <c r="I2436" s="123"/>
      <c r="J2436" s="123"/>
      <c r="K2436" s="123"/>
      <c r="L2436" s="123"/>
      <c r="M2436" s="124"/>
      <c r="N2436" s="123"/>
      <c r="O2436" s="123"/>
    </row>
    <row r="2437" spans="1:15" ht="16" x14ac:dyDescent="0.45">
      <c r="A2437" s="123"/>
      <c r="B2437" s="123"/>
      <c r="C2437" s="123"/>
      <c r="D2437" s="123"/>
      <c r="E2437" s="123"/>
      <c r="F2437" s="123"/>
      <c r="G2437" s="123"/>
      <c r="H2437" s="123"/>
      <c r="I2437" s="123"/>
      <c r="J2437" s="123"/>
      <c r="K2437" s="123"/>
      <c r="L2437" s="123"/>
      <c r="M2437" s="124"/>
      <c r="N2437" s="123"/>
      <c r="O2437" s="123"/>
    </row>
    <row r="2438" spans="1:15" ht="16" x14ac:dyDescent="0.45">
      <c r="A2438" s="123"/>
      <c r="B2438" s="123"/>
      <c r="C2438" s="123"/>
      <c r="D2438" s="123"/>
      <c r="E2438" s="123"/>
      <c r="F2438" s="123"/>
      <c r="G2438" s="123"/>
      <c r="H2438" s="123"/>
      <c r="I2438" s="123"/>
      <c r="J2438" s="123"/>
      <c r="K2438" s="123"/>
      <c r="L2438" s="123"/>
      <c r="M2438" s="124"/>
      <c r="N2438" s="123"/>
      <c r="O2438" s="123"/>
    </row>
    <row r="2439" spans="1:15" ht="16" x14ac:dyDescent="0.45">
      <c r="A2439" s="123"/>
      <c r="B2439" s="123"/>
      <c r="C2439" s="123"/>
      <c r="D2439" s="123"/>
      <c r="E2439" s="123"/>
      <c r="F2439" s="123"/>
      <c r="G2439" s="123"/>
      <c r="H2439" s="123"/>
      <c r="I2439" s="123"/>
      <c r="J2439" s="123"/>
      <c r="K2439" s="123"/>
      <c r="L2439" s="123"/>
      <c r="M2439" s="124"/>
      <c r="N2439" s="123"/>
      <c r="O2439" s="123"/>
    </row>
    <row r="2440" spans="1:15" ht="16" x14ac:dyDescent="0.45">
      <c r="A2440" s="123"/>
      <c r="B2440" s="123"/>
      <c r="C2440" s="123"/>
      <c r="D2440" s="123"/>
      <c r="E2440" s="123"/>
      <c r="F2440" s="123"/>
      <c r="G2440" s="123"/>
      <c r="H2440" s="123"/>
      <c r="I2440" s="123"/>
      <c r="J2440" s="123"/>
      <c r="K2440" s="123"/>
      <c r="L2440" s="123"/>
      <c r="M2440" s="124"/>
      <c r="N2440" s="123"/>
      <c r="O2440" s="123"/>
    </row>
    <row r="2441" spans="1:15" ht="16" x14ac:dyDescent="0.45">
      <c r="A2441" s="123"/>
      <c r="B2441" s="123"/>
      <c r="C2441" s="123"/>
      <c r="D2441" s="123"/>
      <c r="E2441" s="123"/>
      <c r="F2441" s="123"/>
      <c r="G2441" s="123"/>
      <c r="H2441" s="123"/>
      <c r="I2441" s="123"/>
      <c r="J2441" s="123"/>
      <c r="K2441" s="123"/>
      <c r="L2441" s="123"/>
      <c r="M2441" s="124"/>
      <c r="N2441" s="123"/>
      <c r="O2441" s="123"/>
    </row>
    <row r="2442" spans="1:15" ht="16" x14ac:dyDescent="0.45">
      <c r="A2442" s="123"/>
      <c r="B2442" s="123"/>
      <c r="C2442" s="123"/>
      <c r="D2442" s="123"/>
      <c r="E2442" s="123"/>
      <c r="F2442" s="123"/>
      <c r="G2442" s="123"/>
      <c r="H2442" s="123"/>
      <c r="I2442" s="123"/>
      <c r="J2442" s="123"/>
      <c r="K2442" s="123"/>
      <c r="L2442" s="123"/>
      <c r="M2442" s="124"/>
      <c r="N2442" s="123"/>
      <c r="O2442" s="123"/>
    </row>
    <row r="2443" spans="1:15" ht="16" x14ac:dyDescent="0.45">
      <c r="A2443" s="123"/>
      <c r="B2443" s="123"/>
      <c r="C2443" s="123"/>
      <c r="D2443" s="123"/>
      <c r="E2443" s="123"/>
      <c r="F2443" s="123"/>
      <c r="G2443" s="123"/>
      <c r="H2443" s="123"/>
      <c r="I2443" s="123"/>
      <c r="J2443" s="123"/>
      <c r="K2443" s="123"/>
      <c r="L2443" s="123"/>
      <c r="M2443" s="124"/>
      <c r="N2443" s="123"/>
      <c r="O2443" s="123"/>
    </row>
    <row r="2444" spans="1:15" ht="16" x14ac:dyDescent="0.45">
      <c r="A2444" s="123"/>
      <c r="B2444" s="123"/>
      <c r="C2444" s="123"/>
      <c r="D2444" s="123"/>
      <c r="E2444" s="123"/>
      <c r="F2444" s="123"/>
      <c r="G2444" s="123"/>
      <c r="H2444" s="123"/>
      <c r="I2444" s="123"/>
      <c r="J2444" s="123"/>
      <c r="K2444" s="123"/>
      <c r="L2444" s="123"/>
      <c r="M2444" s="124"/>
      <c r="N2444" s="123"/>
      <c r="O2444" s="123"/>
    </row>
    <row r="2445" spans="1:15" ht="16" x14ac:dyDescent="0.45">
      <c r="A2445" s="123"/>
      <c r="B2445" s="123"/>
      <c r="C2445" s="123"/>
      <c r="D2445" s="123"/>
      <c r="E2445" s="123"/>
      <c r="F2445" s="123"/>
      <c r="G2445" s="123"/>
      <c r="H2445" s="123"/>
      <c r="I2445" s="123"/>
      <c r="J2445" s="123"/>
      <c r="K2445" s="123"/>
      <c r="L2445" s="123"/>
      <c r="M2445" s="124"/>
      <c r="N2445" s="123"/>
      <c r="O2445" s="123"/>
    </row>
    <row r="2446" spans="1:15" ht="16" x14ac:dyDescent="0.45">
      <c r="A2446" s="123"/>
      <c r="B2446" s="123"/>
      <c r="C2446" s="123"/>
      <c r="D2446" s="123"/>
      <c r="E2446" s="123"/>
      <c r="F2446" s="123"/>
      <c r="G2446" s="123"/>
      <c r="H2446" s="123"/>
      <c r="I2446" s="123"/>
      <c r="J2446" s="123"/>
      <c r="K2446" s="123"/>
      <c r="L2446" s="123"/>
      <c r="M2446" s="124"/>
      <c r="N2446" s="123"/>
      <c r="O2446" s="123"/>
    </row>
    <row r="2447" spans="1:15" ht="16" x14ac:dyDescent="0.45">
      <c r="A2447" s="123"/>
      <c r="B2447" s="123"/>
      <c r="C2447" s="123"/>
      <c r="D2447" s="123"/>
      <c r="E2447" s="123"/>
      <c r="F2447" s="123"/>
      <c r="G2447" s="123"/>
      <c r="H2447" s="123"/>
      <c r="I2447" s="123"/>
      <c r="J2447" s="123"/>
      <c r="K2447" s="123"/>
      <c r="L2447" s="123"/>
      <c r="M2447" s="124"/>
      <c r="N2447" s="123"/>
      <c r="O2447" s="123"/>
    </row>
    <row r="2448" spans="1:15" ht="16" x14ac:dyDescent="0.45">
      <c r="A2448" s="123"/>
      <c r="B2448" s="123"/>
      <c r="C2448" s="123"/>
      <c r="D2448" s="123"/>
      <c r="E2448" s="123"/>
      <c r="F2448" s="123"/>
      <c r="G2448" s="123"/>
      <c r="H2448" s="123"/>
      <c r="I2448" s="123"/>
      <c r="J2448" s="123"/>
      <c r="K2448" s="123"/>
      <c r="L2448" s="123"/>
      <c r="M2448" s="124"/>
      <c r="N2448" s="123"/>
      <c r="O2448" s="123"/>
    </row>
    <row r="2449" spans="1:15" ht="16" x14ac:dyDescent="0.45">
      <c r="A2449" s="123"/>
      <c r="B2449" s="123"/>
      <c r="C2449" s="123"/>
      <c r="D2449" s="123"/>
      <c r="E2449" s="123"/>
      <c r="F2449" s="123"/>
      <c r="G2449" s="123"/>
      <c r="H2449" s="123"/>
      <c r="I2449" s="123"/>
      <c r="J2449" s="123"/>
      <c r="K2449" s="123"/>
      <c r="L2449" s="123"/>
      <c r="M2449" s="124"/>
      <c r="N2449" s="123"/>
      <c r="O2449" s="123"/>
    </row>
    <row r="2450" spans="1:15" ht="16" x14ac:dyDescent="0.45">
      <c r="A2450" s="123"/>
      <c r="B2450" s="123"/>
      <c r="C2450" s="123"/>
      <c r="D2450" s="123"/>
      <c r="E2450" s="123"/>
      <c r="F2450" s="123"/>
      <c r="G2450" s="123"/>
      <c r="H2450" s="123"/>
      <c r="I2450" s="123"/>
      <c r="J2450" s="123"/>
      <c r="K2450" s="123"/>
      <c r="L2450" s="123"/>
      <c r="M2450" s="124"/>
      <c r="N2450" s="123"/>
      <c r="O2450" s="123"/>
    </row>
    <row r="2451" spans="1:15" ht="16" x14ac:dyDescent="0.45">
      <c r="A2451" s="123"/>
      <c r="B2451" s="123"/>
      <c r="C2451" s="123"/>
      <c r="D2451" s="123"/>
      <c r="E2451" s="123"/>
      <c r="F2451" s="123"/>
      <c r="G2451" s="123"/>
      <c r="H2451" s="123"/>
      <c r="I2451" s="123"/>
      <c r="J2451" s="123"/>
      <c r="K2451" s="123"/>
      <c r="L2451" s="123"/>
      <c r="M2451" s="124"/>
      <c r="N2451" s="123"/>
      <c r="O2451" s="123"/>
    </row>
    <row r="2452" spans="1:15" ht="16" x14ac:dyDescent="0.45">
      <c r="A2452" s="123"/>
      <c r="B2452" s="123"/>
      <c r="C2452" s="123"/>
      <c r="D2452" s="123"/>
      <c r="E2452" s="123"/>
      <c r="F2452" s="123"/>
      <c r="G2452" s="123"/>
      <c r="H2452" s="123"/>
      <c r="I2452" s="123"/>
      <c r="J2452" s="123"/>
      <c r="K2452" s="123"/>
      <c r="L2452" s="123"/>
      <c r="M2452" s="124"/>
      <c r="N2452" s="123"/>
      <c r="O2452" s="123"/>
    </row>
    <row r="2453" spans="1:15" ht="16" x14ac:dyDescent="0.45">
      <c r="A2453" s="123"/>
      <c r="B2453" s="123"/>
      <c r="C2453" s="123"/>
      <c r="D2453" s="123"/>
      <c r="E2453" s="123"/>
      <c r="F2453" s="123"/>
      <c r="G2453" s="123"/>
      <c r="H2453" s="123"/>
      <c r="I2453" s="123"/>
      <c r="J2453" s="123"/>
      <c r="K2453" s="123"/>
      <c r="L2453" s="123"/>
      <c r="M2453" s="124"/>
      <c r="N2453" s="123"/>
      <c r="O2453" s="123"/>
    </row>
    <row r="2454" spans="1:15" ht="16" x14ac:dyDescent="0.45">
      <c r="A2454" s="123"/>
      <c r="B2454" s="123"/>
      <c r="C2454" s="123"/>
      <c r="D2454" s="123"/>
      <c r="E2454" s="123"/>
      <c r="F2454" s="123"/>
      <c r="G2454" s="123"/>
      <c r="H2454" s="123"/>
      <c r="I2454" s="123"/>
      <c r="J2454" s="123"/>
      <c r="K2454" s="123"/>
      <c r="L2454" s="123"/>
      <c r="M2454" s="124"/>
      <c r="N2454" s="123"/>
      <c r="O2454" s="123"/>
    </row>
    <row r="2455" spans="1:15" ht="16" x14ac:dyDescent="0.45">
      <c r="A2455" s="123"/>
      <c r="B2455" s="123"/>
      <c r="C2455" s="123"/>
      <c r="D2455" s="123"/>
      <c r="E2455" s="123"/>
      <c r="F2455" s="123"/>
      <c r="G2455" s="123"/>
      <c r="H2455" s="123"/>
      <c r="I2455" s="123"/>
      <c r="J2455" s="123"/>
      <c r="K2455" s="123"/>
      <c r="L2455" s="123"/>
      <c r="M2455" s="124"/>
      <c r="N2455" s="123"/>
      <c r="O2455" s="123"/>
    </row>
    <row r="2456" spans="1:15" ht="16" x14ac:dyDescent="0.45">
      <c r="A2456" s="123"/>
      <c r="B2456" s="123"/>
      <c r="C2456" s="123"/>
      <c r="D2456" s="123"/>
      <c r="E2456" s="123"/>
      <c r="F2456" s="123"/>
      <c r="G2456" s="123"/>
      <c r="H2456" s="123"/>
      <c r="I2456" s="123"/>
      <c r="J2456" s="123"/>
      <c r="K2456" s="123"/>
      <c r="L2456" s="123"/>
      <c r="M2456" s="124"/>
      <c r="N2456" s="123"/>
      <c r="O2456" s="123"/>
    </row>
    <row r="2457" spans="1:15" ht="16" x14ac:dyDescent="0.45">
      <c r="A2457" s="123"/>
      <c r="B2457" s="123"/>
      <c r="C2457" s="123"/>
      <c r="D2457" s="123"/>
      <c r="E2457" s="123"/>
      <c r="F2457" s="123"/>
      <c r="G2457" s="123"/>
      <c r="H2457" s="123"/>
      <c r="I2457" s="123"/>
      <c r="J2457" s="123"/>
      <c r="K2457" s="123"/>
      <c r="L2457" s="123"/>
      <c r="M2457" s="124"/>
      <c r="N2457" s="123"/>
      <c r="O2457" s="123"/>
    </row>
    <row r="2458" spans="1:15" ht="16" x14ac:dyDescent="0.45">
      <c r="A2458" s="123"/>
      <c r="B2458" s="123"/>
      <c r="C2458" s="123"/>
      <c r="D2458" s="123"/>
      <c r="E2458" s="123"/>
      <c r="F2458" s="123"/>
      <c r="G2458" s="123"/>
      <c r="H2458" s="123"/>
      <c r="I2458" s="123"/>
      <c r="J2458" s="123"/>
      <c r="K2458" s="123"/>
      <c r="L2458" s="123"/>
      <c r="M2458" s="124"/>
      <c r="N2458" s="123"/>
      <c r="O2458" s="123"/>
    </row>
    <row r="2459" spans="1:15" ht="16" x14ac:dyDescent="0.45">
      <c r="A2459" s="123"/>
      <c r="B2459" s="123"/>
      <c r="C2459" s="123"/>
      <c r="D2459" s="123"/>
      <c r="E2459" s="123"/>
      <c r="F2459" s="123"/>
      <c r="G2459" s="123"/>
      <c r="H2459" s="123"/>
      <c r="I2459" s="123"/>
      <c r="J2459" s="123"/>
      <c r="K2459" s="123"/>
      <c r="L2459" s="123"/>
      <c r="M2459" s="124"/>
      <c r="N2459" s="123"/>
      <c r="O2459" s="123"/>
    </row>
    <row r="2460" spans="1:15" ht="16" x14ac:dyDescent="0.45">
      <c r="A2460" s="123"/>
      <c r="B2460" s="123"/>
      <c r="C2460" s="123"/>
      <c r="D2460" s="123"/>
      <c r="E2460" s="123"/>
      <c r="F2460" s="123"/>
      <c r="G2460" s="123"/>
      <c r="H2460" s="123"/>
      <c r="I2460" s="123"/>
      <c r="J2460" s="123"/>
      <c r="K2460" s="123"/>
      <c r="L2460" s="123"/>
      <c r="M2460" s="124"/>
      <c r="N2460" s="123"/>
      <c r="O2460" s="123"/>
    </row>
    <row r="2461" spans="1:15" ht="16" x14ac:dyDescent="0.45">
      <c r="A2461" s="123"/>
      <c r="B2461" s="123"/>
      <c r="C2461" s="123"/>
      <c r="D2461" s="123"/>
      <c r="E2461" s="123"/>
      <c r="F2461" s="123"/>
      <c r="G2461" s="123"/>
      <c r="H2461" s="123"/>
      <c r="I2461" s="123"/>
      <c r="J2461" s="123"/>
      <c r="K2461" s="123"/>
      <c r="L2461" s="123"/>
      <c r="M2461" s="124"/>
      <c r="N2461" s="123"/>
      <c r="O2461" s="123"/>
    </row>
    <row r="2462" spans="1:15" ht="16" x14ac:dyDescent="0.45">
      <c r="A2462" s="123"/>
      <c r="B2462" s="123"/>
      <c r="C2462" s="123"/>
      <c r="D2462" s="123"/>
      <c r="E2462" s="123"/>
      <c r="F2462" s="123"/>
      <c r="G2462" s="123"/>
      <c r="H2462" s="123"/>
      <c r="I2462" s="123"/>
      <c r="J2462" s="123"/>
      <c r="K2462" s="123"/>
      <c r="L2462" s="123"/>
      <c r="M2462" s="124"/>
      <c r="N2462" s="123"/>
      <c r="O2462" s="123"/>
    </row>
    <row r="2463" spans="1:15" ht="16" x14ac:dyDescent="0.45">
      <c r="A2463" s="123"/>
      <c r="B2463" s="123"/>
      <c r="C2463" s="123"/>
      <c r="D2463" s="123"/>
      <c r="E2463" s="123"/>
      <c r="F2463" s="123"/>
      <c r="G2463" s="123"/>
      <c r="H2463" s="123"/>
      <c r="I2463" s="123"/>
      <c r="J2463" s="123"/>
      <c r="K2463" s="123"/>
      <c r="L2463" s="123"/>
      <c r="M2463" s="124"/>
      <c r="N2463" s="123"/>
      <c r="O2463" s="123"/>
    </row>
    <row r="2464" spans="1:15" ht="16" x14ac:dyDescent="0.45">
      <c r="A2464" s="123"/>
      <c r="B2464" s="123"/>
      <c r="C2464" s="123"/>
      <c r="D2464" s="123"/>
      <c r="E2464" s="123"/>
      <c r="F2464" s="123"/>
      <c r="G2464" s="123"/>
      <c r="H2464" s="123"/>
      <c r="I2464" s="123"/>
      <c r="J2464" s="123"/>
      <c r="K2464" s="123"/>
      <c r="L2464" s="123"/>
      <c r="M2464" s="124"/>
      <c r="N2464" s="123"/>
      <c r="O2464" s="123"/>
    </row>
    <row r="2465" spans="1:15" ht="16" x14ac:dyDescent="0.45">
      <c r="A2465" s="123"/>
      <c r="B2465" s="123"/>
      <c r="C2465" s="123"/>
      <c r="D2465" s="123"/>
      <c r="E2465" s="123"/>
      <c r="F2465" s="123"/>
      <c r="G2465" s="123"/>
      <c r="H2465" s="123"/>
      <c r="I2465" s="123"/>
      <c r="J2465" s="123"/>
      <c r="K2465" s="123"/>
      <c r="L2465" s="123"/>
      <c r="M2465" s="124"/>
      <c r="N2465" s="123"/>
      <c r="O2465" s="123"/>
    </row>
    <row r="2466" spans="1:15" ht="16" x14ac:dyDescent="0.45">
      <c r="A2466" s="123"/>
      <c r="B2466" s="123"/>
      <c r="C2466" s="123"/>
      <c r="D2466" s="123"/>
      <c r="E2466" s="123"/>
      <c r="F2466" s="123"/>
      <c r="G2466" s="123"/>
      <c r="H2466" s="123"/>
      <c r="I2466" s="123"/>
      <c r="J2466" s="123"/>
      <c r="K2466" s="123"/>
      <c r="L2466" s="123"/>
      <c r="M2466" s="124"/>
      <c r="N2466" s="123"/>
      <c r="O2466" s="123"/>
    </row>
    <row r="2467" spans="1:15" ht="16" x14ac:dyDescent="0.45">
      <c r="A2467" s="123"/>
      <c r="B2467" s="123"/>
      <c r="C2467" s="123"/>
      <c r="D2467" s="123"/>
      <c r="E2467" s="123"/>
      <c r="F2467" s="123"/>
      <c r="G2467" s="123"/>
      <c r="H2467" s="123"/>
      <c r="I2467" s="123"/>
      <c r="J2467" s="123"/>
      <c r="K2467" s="123"/>
      <c r="L2467" s="123"/>
      <c r="M2467" s="124"/>
      <c r="N2467" s="123"/>
      <c r="O2467" s="123"/>
    </row>
    <row r="2468" spans="1:15" ht="16" x14ac:dyDescent="0.45">
      <c r="A2468" s="123"/>
      <c r="B2468" s="123"/>
      <c r="C2468" s="123"/>
      <c r="D2468" s="123"/>
      <c r="E2468" s="123"/>
      <c r="F2468" s="123"/>
      <c r="G2468" s="123"/>
      <c r="H2468" s="123"/>
      <c r="I2468" s="123"/>
      <c r="J2468" s="123"/>
      <c r="K2468" s="123"/>
      <c r="L2468" s="123"/>
      <c r="M2468" s="124"/>
      <c r="N2468" s="123"/>
      <c r="O2468" s="123"/>
    </row>
    <row r="2469" spans="1:15" ht="16" x14ac:dyDescent="0.45">
      <c r="A2469" s="123"/>
      <c r="B2469" s="123"/>
      <c r="C2469" s="123"/>
      <c r="D2469" s="123"/>
      <c r="E2469" s="123"/>
      <c r="F2469" s="123"/>
      <c r="G2469" s="123"/>
      <c r="H2469" s="123"/>
      <c r="I2469" s="123"/>
      <c r="J2469" s="123"/>
      <c r="K2469" s="123"/>
      <c r="L2469" s="123"/>
      <c r="M2469" s="124"/>
      <c r="N2469" s="123"/>
      <c r="O2469" s="123"/>
    </row>
    <row r="2470" spans="1:15" ht="16" x14ac:dyDescent="0.45">
      <c r="A2470" s="123"/>
      <c r="B2470" s="123"/>
      <c r="C2470" s="123"/>
      <c r="D2470" s="123"/>
      <c r="E2470" s="123"/>
      <c r="F2470" s="123"/>
      <c r="G2470" s="123"/>
      <c r="H2470" s="123"/>
      <c r="I2470" s="123"/>
      <c r="J2470" s="123"/>
      <c r="K2470" s="123"/>
      <c r="L2470" s="123"/>
      <c r="M2470" s="124"/>
      <c r="N2470" s="123"/>
      <c r="O2470" s="123"/>
    </row>
    <row r="2471" spans="1:15" ht="16" x14ac:dyDescent="0.45">
      <c r="A2471" s="123"/>
      <c r="B2471" s="123"/>
      <c r="C2471" s="123"/>
      <c r="D2471" s="123"/>
      <c r="E2471" s="123"/>
      <c r="F2471" s="123"/>
      <c r="G2471" s="123"/>
      <c r="H2471" s="123"/>
      <c r="I2471" s="123"/>
      <c r="J2471" s="123"/>
      <c r="K2471" s="123"/>
      <c r="L2471" s="123"/>
      <c r="M2471" s="124"/>
      <c r="N2471" s="123"/>
      <c r="O2471" s="123"/>
    </row>
    <row r="2472" spans="1:15" ht="16" x14ac:dyDescent="0.45">
      <c r="A2472" s="123"/>
      <c r="B2472" s="123"/>
      <c r="C2472" s="123"/>
      <c r="D2472" s="123"/>
      <c r="E2472" s="123"/>
      <c r="F2472" s="123"/>
      <c r="G2472" s="123"/>
      <c r="H2472" s="123"/>
      <c r="I2472" s="123"/>
      <c r="J2472" s="123"/>
      <c r="K2472" s="123"/>
      <c r="L2472" s="123"/>
      <c r="M2472" s="124"/>
      <c r="N2472" s="123"/>
      <c r="O2472" s="123"/>
    </row>
    <row r="2473" spans="1:15" ht="16" x14ac:dyDescent="0.45">
      <c r="A2473" s="123"/>
      <c r="B2473" s="123"/>
      <c r="C2473" s="123"/>
      <c r="D2473" s="123"/>
      <c r="E2473" s="123"/>
      <c r="F2473" s="123"/>
      <c r="G2473" s="123"/>
      <c r="H2473" s="123"/>
      <c r="I2473" s="123"/>
      <c r="J2473" s="123"/>
      <c r="K2473" s="123"/>
      <c r="L2473" s="123"/>
      <c r="M2473" s="124"/>
      <c r="N2473" s="123"/>
      <c r="O2473" s="123"/>
    </row>
    <row r="2474" spans="1:15" ht="16" x14ac:dyDescent="0.45">
      <c r="A2474" s="123"/>
      <c r="B2474" s="123"/>
      <c r="C2474" s="123"/>
      <c r="D2474" s="123"/>
      <c r="E2474" s="123"/>
      <c r="F2474" s="123"/>
      <c r="G2474" s="123"/>
      <c r="H2474" s="123"/>
      <c r="I2474" s="123"/>
      <c r="J2474" s="123"/>
      <c r="K2474" s="123"/>
      <c r="L2474" s="123"/>
      <c r="M2474" s="124"/>
      <c r="N2474" s="123"/>
      <c r="O2474" s="123"/>
    </row>
    <row r="2475" spans="1:15" ht="16" x14ac:dyDescent="0.45">
      <c r="A2475" s="123"/>
      <c r="B2475" s="123"/>
      <c r="C2475" s="123"/>
      <c r="D2475" s="123"/>
      <c r="E2475" s="123"/>
      <c r="F2475" s="123"/>
      <c r="G2475" s="123"/>
      <c r="H2475" s="123"/>
      <c r="I2475" s="123"/>
      <c r="J2475" s="123"/>
      <c r="K2475" s="123"/>
      <c r="L2475" s="123"/>
      <c r="M2475" s="124"/>
      <c r="N2475" s="123"/>
      <c r="O2475" s="123"/>
    </row>
  </sheetData>
  <sheetProtection algorithmName="SHA-512" hashValue="wj2Qh2uBO+muKrYKQcUBNc5W3rUCp58q5fnT39b/5coK4YomT6Fft7LMJZA50AXNUctWKH2UA6HNE0X1FoBoiw==" saltValue="dQU6zjIP1mG7Th888qIMvQ==" spinCount="100000" sheet="1" objects="1" scenarios="1"/>
  <pageMargins left="0.7" right="0.7" top="0.75" bottom="0.75" header="0.3" footer="0.3"/>
  <pageSetup paperSize="9" orientation="portrait" verticalDpi="0" r:id="rId1"/>
  <headerFooter>
    <oddHeader>&amp;L&amp;"Segoe UI,Standaard"&amp;8Documentnr.:
GEG-00356&amp;C&amp;"Segoe UI,Vet"&amp;10&amp;UMastertabel LKB&amp;R&amp;"Segoe UI,Standaard"&amp;8Werkblad:
&amp;A</oddHeader>
    <oddFooter>&amp;L&amp;"Segoe UI,Standaard"&amp;8Datum laatste wijziging werkblad: 2020 11 02
Document gedownload met Charlotte De Meester - CMS aan Friday, 10-Oct-2025 11:25:59 (UTC/GMT +02:00 - Europe/Brussels)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Blad13"/>
  <dimension ref="A1:B441"/>
  <sheetViews>
    <sheetView view="pageLayout" topLeftCell="A52" zoomScaleNormal="100" workbookViewId="0">
      <selection activeCell="E9" sqref="E9"/>
    </sheetView>
  </sheetViews>
  <sheetFormatPr defaultColWidth="9" defaultRowHeight="16" x14ac:dyDescent="0.45"/>
  <cols>
    <col min="1" max="1" width="18.33203125" style="123" bestFit="1" customWidth="1"/>
    <col min="2" max="2" width="9" style="124"/>
    <col min="3" max="16384" width="9" style="123"/>
  </cols>
  <sheetData>
    <row r="1" spans="1:2" x14ac:dyDescent="0.45">
      <c r="A1" s="123" t="s">
        <v>2196</v>
      </c>
      <c r="B1" s="124" t="s">
        <v>7835</v>
      </c>
    </row>
    <row r="2" spans="1:2" x14ac:dyDescent="0.45">
      <c r="A2" s="123" t="s">
        <v>2195</v>
      </c>
      <c r="B2" s="124" t="s">
        <v>7836</v>
      </c>
    </row>
    <row r="3" spans="1:2" x14ac:dyDescent="0.45">
      <c r="A3" s="123" t="s">
        <v>2203</v>
      </c>
      <c r="B3" s="124">
        <v>1010</v>
      </c>
    </row>
    <row r="4" spans="1:2" x14ac:dyDescent="0.45">
      <c r="A4" s="123" t="s">
        <v>2204</v>
      </c>
      <c r="B4" s="124">
        <v>1012</v>
      </c>
    </row>
    <row r="5" spans="1:2" x14ac:dyDescent="0.45">
      <c r="A5" s="123" t="s">
        <v>2205</v>
      </c>
      <c r="B5" s="124">
        <v>1014</v>
      </c>
    </row>
    <row r="6" spans="1:2" x14ac:dyDescent="0.45">
      <c r="A6" s="123" t="s">
        <v>2126</v>
      </c>
      <c r="B6" s="124" t="s">
        <v>7837</v>
      </c>
    </row>
    <row r="7" spans="1:2" x14ac:dyDescent="0.45">
      <c r="A7" s="123" t="s">
        <v>2127</v>
      </c>
      <c r="B7" s="124" t="s">
        <v>7838</v>
      </c>
    </row>
    <row r="8" spans="1:2" x14ac:dyDescent="0.45">
      <c r="A8" s="123" t="s">
        <v>2114</v>
      </c>
      <c r="B8" s="124" t="s">
        <v>7839</v>
      </c>
    </row>
    <row r="9" spans="1:2" x14ac:dyDescent="0.45">
      <c r="A9" s="123" t="s">
        <v>2525</v>
      </c>
      <c r="B9" s="124" t="s">
        <v>7839</v>
      </c>
    </row>
    <row r="10" spans="1:2" x14ac:dyDescent="0.45">
      <c r="A10" s="123" t="s">
        <v>2174</v>
      </c>
      <c r="B10" s="124" t="s">
        <v>7840</v>
      </c>
    </row>
    <row r="11" spans="1:2" x14ac:dyDescent="0.45">
      <c r="A11" s="123" t="s">
        <v>2176</v>
      </c>
      <c r="B11" s="124" t="s">
        <v>7841</v>
      </c>
    </row>
    <row r="12" spans="1:2" x14ac:dyDescent="0.45">
      <c r="A12" s="123" t="s">
        <v>2180</v>
      </c>
      <c r="B12" s="124" t="s">
        <v>7842</v>
      </c>
    </row>
    <row r="13" spans="1:2" x14ac:dyDescent="0.45">
      <c r="A13" s="123" t="s">
        <v>2137</v>
      </c>
      <c r="B13" s="124" t="s">
        <v>7843</v>
      </c>
    </row>
    <row r="14" spans="1:2" x14ac:dyDescent="0.45">
      <c r="A14" s="123" t="s">
        <v>2138</v>
      </c>
      <c r="B14" s="124" t="s">
        <v>7844</v>
      </c>
    </row>
    <row r="15" spans="1:2" x14ac:dyDescent="0.45">
      <c r="A15" s="123" t="s">
        <v>2025</v>
      </c>
      <c r="B15" s="124" t="s">
        <v>7845</v>
      </c>
    </row>
    <row r="16" spans="1:2" x14ac:dyDescent="0.45">
      <c r="A16" s="123" t="s">
        <v>2128</v>
      </c>
      <c r="B16" s="124" t="s">
        <v>7846</v>
      </c>
    </row>
    <row r="17" spans="1:2" x14ac:dyDescent="0.45">
      <c r="A17" s="123" t="s">
        <v>2129</v>
      </c>
      <c r="B17" s="124" t="s">
        <v>7847</v>
      </c>
    </row>
    <row r="18" spans="1:2" x14ac:dyDescent="0.45">
      <c r="A18" s="123" t="s">
        <v>2124</v>
      </c>
      <c r="B18" s="124" t="s">
        <v>7848</v>
      </c>
    </row>
    <row r="19" spans="1:2" x14ac:dyDescent="0.45">
      <c r="A19" s="123" t="s">
        <v>2125</v>
      </c>
      <c r="B19" s="124" t="s">
        <v>7849</v>
      </c>
    </row>
    <row r="20" spans="1:2" x14ac:dyDescent="0.45">
      <c r="A20" s="123" t="s">
        <v>2120</v>
      </c>
      <c r="B20" s="124" t="s">
        <v>7850</v>
      </c>
    </row>
    <row r="21" spans="1:2" x14ac:dyDescent="0.45">
      <c r="A21" s="123" t="s">
        <v>2122</v>
      </c>
      <c r="B21" s="124" t="s">
        <v>7851</v>
      </c>
    </row>
    <row r="22" spans="1:2" x14ac:dyDescent="0.45">
      <c r="A22" s="123" t="s">
        <v>2123</v>
      </c>
      <c r="B22" s="124" t="s">
        <v>7852</v>
      </c>
    </row>
    <row r="23" spans="1:2" x14ac:dyDescent="0.45">
      <c r="A23" s="123" t="s">
        <v>2132</v>
      </c>
      <c r="B23" s="124" t="s">
        <v>7853</v>
      </c>
    </row>
    <row r="24" spans="1:2" x14ac:dyDescent="0.45">
      <c r="A24" s="123" t="s">
        <v>2133</v>
      </c>
      <c r="B24" s="124" t="s">
        <v>7854</v>
      </c>
    </row>
    <row r="25" spans="1:2" x14ac:dyDescent="0.45">
      <c r="A25" s="123" t="s">
        <v>2134</v>
      </c>
      <c r="B25" s="124" t="s">
        <v>7855</v>
      </c>
    </row>
    <row r="26" spans="1:2" x14ac:dyDescent="0.45">
      <c r="A26" s="123" t="s">
        <v>2135</v>
      </c>
      <c r="B26" s="124" t="s">
        <v>7856</v>
      </c>
    </row>
    <row r="27" spans="1:2" x14ac:dyDescent="0.45">
      <c r="A27" s="123" t="s">
        <v>97</v>
      </c>
      <c r="B27" s="124">
        <v>11891</v>
      </c>
    </row>
    <row r="28" spans="1:2" x14ac:dyDescent="0.45">
      <c r="A28" s="123" t="s">
        <v>2121</v>
      </c>
      <c r="B28" s="124" t="s">
        <v>7857</v>
      </c>
    </row>
    <row r="29" spans="1:2" x14ac:dyDescent="0.45">
      <c r="A29" s="123" t="s">
        <v>2163</v>
      </c>
      <c r="B29" s="124" t="s">
        <v>7858</v>
      </c>
    </row>
    <row r="30" spans="1:2" x14ac:dyDescent="0.45">
      <c r="A30" s="123" t="s">
        <v>2130</v>
      </c>
      <c r="B30" s="124" t="s">
        <v>7859</v>
      </c>
    </row>
    <row r="31" spans="1:2" x14ac:dyDescent="0.45">
      <c r="A31" s="123" t="s">
        <v>2190</v>
      </c>
      <c r="B31" s="124" t="s">
        <v>7860</v>
      </c>
    </row>
    <row r="32" spans="1:2" x14ac:dyDescent="0.45">
      <c r="A32" s="123" t="s">
        <v>2849</v>
      </c>
      <c r="B32" s="124">
        <v>12528</v>
      </c>
    </row>
    <row r="33" spans="1:2" x14ac:dyDescent="0.45">
      <c r="A33" s="123" t="s">
        <v>2209</v>
      </c>
      <c r="B33" s="124" t="s">
        <v>7861</v>
      </c>
    </row>
    <row r="34" spans="1:2" x14ac:dyDescent="0.45">
      <c r="A34" s="123" t="s">
        <v>2208</v>
      </c>
      <c r="B34" s="124" t="s">
        <v>7862</v>
      </c>
    </row>
    <row r="35" spans="1:2" x14ac:dyDescent="0.45">
      <c r="A35" s="123" t="s">
        <v>2131</v>
      </c>
      <c r="B35" s="124" t="s">
        <v>7863</v>
      </c>
    </row>
    <row r="36" spans="1:2" x14ac:dyDescent="0.45">
      <c r="A36" s="123" t="s">
        <v>2831</v>
      </c>
      <c r="B36" s="124" t="s">
        <v>7980</v>
      </c>
    </row>
    <row r="37" spans="1:2" x14ac:dyDescent="0.45">
      <c r="A37" s="123" t="s">
        <v>2136</v>
      </c>
      <c r="B37" s="124" t="s">
        <v>7864</v>
      </c>
    </row>
    <row r="38" spans="1:2" x14ac:dyDescent="0.45">
      <c r="A38" s="123" t="s">
        <v>2178</v>
      </c>
      <c r="B38" s="124" t="s">
        <v>7865</v>
      </c>
    </row>
    <row r="39" spans="1:2" x14ac:dyDescent="0.45">
      <c r="A39" s="123" t="s">
        <v>96</v>
      </c>
      <c r="B39" s="124">
        <v>13102</v>
      </c>
    </row>
    <row r="40" spans="1:2" x14ac:dyDescent="0.45">
      <c r="A40" s="123" t="s">
        <v>85</v>
      </c>
      <c r="B40" s="124">
        <v>1320</v>
      </c>
    </row>
    <row r="41" spans="1:2" x14ac:dyDescent="0.45">
      <c r="A41" s="123" t="s">
        <v>1287</v>
      </c>
      <c r="B41" s="124" t="s">
        <v>7866</v>
      </c>
    </row>
    <row r="42" spans="1:2" x14ac:dyDescent="0.45">
      <c r="A42" s="123" t="s">
        <v>2159</v>
      </c>
      <c r="B42" s="124" t="s">
        <v>7867</v>
      </c>
    </row>
    <row r="43" spans="1:2" x14ac:dyDescent="0.45">
      <c r="A43" s="123" t="s">
        <v>106</v>
      </c>
      <c r="B43" s="124" t="s">
        <v>2222</v>
      </c>
    </row>
    <row r="44" spans="1:2" x14ac:dyDescent="0.45">
      <c r="A44" s="123" t="s">
        <v>1401</v>
      </c>
      <c r="B44" s="124" t="s">
        <v>2222</v>
      </c>
    </row>
    <row r="45" spans="1:2" x14ac:dyDescent="0.45">
      <c r="A45" s="123" t="s">
        <v>104</v>
      </c>
      <c r="B45" s="124" t="s">
        <v>2223</v>
      </c>
    </row>
    <row r="46" spans="1:2" x14ac:dyDescent="0.45">
      <c r="A46" s="123" t="s">
        <v>1402</v>
      </c>
      <c r="B46" s="124" t="s">
        <v>2223</v>
      </c>
    </row>
    <row r="47" spans="1:2" x14ac:dyDescent="0.45">
      <c r="A47" s="123" t="s">
        <v>2140</v>
      </c>
      <c r="B47" s="124" t="s">
        <v>7868</v>
      </c>
    </row>
    <row r="48" spans="1:2" x14ac:dyDescent="0.45">
      <c r="A48" s="123" t="s">
        <v>2843</v>
      </c>
      <c r="B48" s="124">
        <v>13862</v>
      </c>
    </row>
    <row r="49" spans="1:2" x14ac:dyDescent="0.45">
      <c r="A49" s="123" t="s">
        <v>2117</v>
      </c>
      <c r="B49" s="124" t="s">
        <v>2920</v>
      </c>
    </row>
    <row r="50" spans="1:2" x14ac:dyDescent="0.45">
      <c r="A50" s="123" t="s">
        <v>2175</v>
      </c>
      <c r="B50" s="124" t="s">
        <v>7869</v>
      </c>
    </row>
    <row r="51" spans="1:2" x14ac:dyDescent="0.45">
      <c r="A51" s="123" t="s">
        <v>2763</v>
      </c>
      <c r="B51" s="124">
        <v>15367</v>
      </c>
    </row>
    <row r="52" spans="1:2" x14ac:dyDescent="0.45">
      <c r="A52" s="123" t="s">
        <v>2770</v>
      </c>
      <c r="B52" s="124">
        <v>15369</v>
      </c>
    </row>
    <row r="53" spans="1:2" x14ac:dyDescent="0.45">
      <c r="A53" s="123" t="s">
        <v>2771</v>
      </c>
      <c r="B53" s="124">
        <v>15371</v>
      </c>
    </row>
    <row r="54" spans="1:2" x14ac:dyDescent="0.45">
      <c r="A54" s="123" t="s">
        <v>2772</v>
      </c>
      <c r="B54" s="124">
        <v>15373</v>
      </c>
    </row>
    <row r="55" spans="1:2" x14ac:dyDescent="0.45">
      <c r="A55" s="123" t="s">
        <v>3157</v>
      </c>
      <c r="B55" s="124">
        <v>15755</v>
      </c>
    </row>
    <row r="56" spans="1:2" x14ac:dyDescent="0.45">
      <c r="A56" s="123" t="s">
        <v>3161</v>
      </c>
      <c r="B56" s="124">
        <v>15756</v>
      </c>
    </row>
    <row r="57" spans="1:2" x14ac:dyDescent="0.45">
      <c r="A57" s="123" t="s">
        <v>3165</v>
      </c>
      <c r="B57" s="124">
        <v>15757</v>
      </c>
    </row>
    <row r="58" spans="1:2" x14ac:dyDescent="0.45">
      <c r="A58" s="123" t="s">
        <v>3170</v>
      </c>
      <c r="B58" s="124">
        <v>15758</v>
      </c>
    </row>
    <row r="59" spans="1:2" x14ac:dyDescent="0.45">
      <c r="A59" s="123" t="s">
        <v>3189</v>
      </c>
      <c r="B59" s="124">
        <v>15759</v>
      </c>
    </row>
    <row r="60" spans="1:2" x14ac:dyDescent="0.45">
      <c r="A60" s="123" t="s">
        <v>3185</v>
      </c>
      <c r="B60" s="124">
        <v>15760</v>
      </c>
    </row>
    <row r="61" spans="1:2" x14ac:dyDescent="0.45">
      <c r="A61" s="123" t="s">
        <v>8171</v>
      </c>
      <c r="B61" s="124">
        <v>15973</v>
      </c>
    </row>
    <row r="62" spans="1:2" x14ac:dyDescent="0.45">
      <c r="A62" s="123" t="s">
        <v>8172</v>
      </c>
      <c r="B62" s="124">
        <v>15975</v>
      </c>
    </row>
    <row r="63" spans="1:2" x14ac:dyDescent="0.45">
      <c r="A63" s="123" t="s">
        <v>8173</v>
      </c>
      <c r="B63" s="124">
        <v>15977</v>
      </c>
    </row>
    <row r="64" spans="1:2" x14ac:dyDescent="0.45">
      <c r="A64" s="123" t="s">
        <v>8174</v>
      </c>
      <c r="B64" s="124">
        <v>15979</v>
      </c>
    </row>
    <row r="65" spans="1:2" x14ac:dyDescent="0.45">
      <c r="A65" s="123" t="s">
        <v>8630</v>
      </c>
      <c r="B65" s="124">
        <v>16259</v>
      </c>
    </row>
    <row r="66" spans="1:2" x14ac:dyDescent="0.45">
      <c r="A66" s="123" t="s">
        <v>8608</v>
      </c>
      <c r="B66" s="124">
        <v>16276</v>
      </c>
    </row>
    <row r="67" spans="1:2" x14ac:dyDescent="0.45">
      <c r="A67" s="123" t="s">
        <v>8618</v>
      </c>
      <c r="B67" s="124">
        <v>16277</v>
      </c>
    </row>
    <row r="68" spans="1:2" x14ac:dyDescent="0.45">
      <c r="A68" s="123" t="s">
        <v>2173</v>
      </c>
      <c r="B68" s="124">
        <v>168</v>
      </c>
    </row>
    <row r="69" spans="1:2" x14ac:dyDescent="0.45">
      <c r="A69" s="123" t="s">
        <v>2194</v>
      </c>
      <c r="B69" s="124">
        <v>170</v>
      </c>
    </row>
    <row r="70" spans="1:2" x14ac:dyDescent="0.45">
      <c r="A70" s="123" t="s">
        <v>8695</v>
      </c>
      <c r="B70" s="124">
        <v>17044</v>
      </c>
    </row>
    <row r="71" spans="1:2" x14ac:dyDescent="0.45">
      <c r="A71" s="123" t="s">
        <v>8696</v>
      </c>
      <c r="B71" s="124">
        <v>17046</v>
      </c>
    </row>
    <row r="72" spans="1:2" x14ac:dyDescent="0.45">
      <c r="A72" s="123" t="s">
        <v>8697</v>
      </c>
      <c r="B72" s="124">
        <v>17048</v>
      </c>
    </row>
    <row r="73" spans="1:2" x14ac:dyDescent="0.45">
      <c r="A73" s="123" t="s">
        <v>8698</v>
      </c>
      <c r="B73" s="124">
        <v>17050</v>
      </c>
    </row>
    <row r="74" spans="1:2" x14ac:dyDescent="0.45">
      <c r="A74" s="123" t="s">
        <v>8700</v>
      </c>
      <c r="B74" s="124">
        <v>17052</v>
      </c>
    </row>
    <row r="75" spans="1:2" x14ac:dyDescent="0.45">
      <c r="A75" s="123" t="s">
        <v>8699</v>
      </c>
      <c r="B75" s="124">
        <v>17054</v>
      </c>
    </row>
    <row r="76" spans="1:2" x14ac:dyDescent="0.45">
      <c r="A76" s="123" t="s">
        <v>8701</v>
      </c>
      <c r="B76" s="124">
        <v>17056</v>
      </c>
    </row>
    <row r="77" spans="1:2" x14ac:dyDescent="0.45">
      <c r="A77" s="123" t="s">
        <v>8702</v>
      </c>
      <c r="B77" s="124">
        <v>17058</v>
      </c>
    </row>
    <row r="78" spans="1:2" x14ac:dyDescent="0.45">
      <c r="A78" s="123" t="s">
        <v>8756</v>
      </c>
      <c r="B78" s="124">
        <v>17060</v>
      </c>
    </row>
    <row r="79" spans="1:2" x14ac:dyDescent="0.45">
      <c r="A79" s="123" t="s">
        <v>8758</v>
      </c>
      <c r="B79" s="124">
        <v>17062</v>
      </c>
    </row>
    <row r="80" spans="1:2" x14ac:dyDescent="0.45">
      <c r="A80" s="123" t="s">
        <v>8703</v>
      </c>
      <c r="B80" s="124">
        <v>17064</v>
      </c>
    </row>
    <row r="81" spans="1:2" x14ac:dyDescent="0.45">
      <c r="A81" s="123" t="s">
        <v>8704</v>
      </c>
      <c r="B81" s="124">
        <v>17066</v>
      </c>
    </row>
    <row r="82" spans="1:2" x14ac:dyDescent="0.45">
      <c r="A82" s="123" t="s">
        <v>8712</v>
      </c>
      <c r="B82" s="124">
        <v>17068</v>
      </c>
    </row>
    <row r="83" spans="1:2" x14ac:dyDescent="0.45">
      <c r="A83" s="123" t="s">
        <v>2217</v>
      </c>
      <c r="B83" s="124">
        <v>172</v>
      </c>
    </row>
    <row r="84" spans="1:2" x14ac:dyDescent="0.45">
      <c r="A84" s="123" t="s">
        <v>2214</v>
      </c>
      <c r="B84" s="124">
        <v>174</v>
      </c>
    </row>
    <row r="85" spans="1:2" x14ac:dyDescent="0.45">
      <c r="A85" s="123" t="s">
        <v>2216</v>
      </c>
      <c r="B85" s="124" t="s">
        <v>7870</v>
      </c>
    </row>
    <row r="86" spans="1:2" x14ac:dyDescent="0.45">
      <c r="A86" s="123" t="s">
        <v>2528</v>
      </c>
      <c r="B86" s="124">
        <v>209</v>
      </c>
    </row>
    <row r="87" spans="1:2" x14ac:dyDescent="0.45">
      <c r="A87" s="123" t="s">
        <v>48</v>
      </c>
      <c r="B87" s="124">
        <v>211</v>
      </c>
    </row>
    <row r="88" spans="1:2" x14ac:dyDescent="0.45">
      <c r="A88" s="123" t="s">
        <v>115</v>
      </c>
      <c r="B88" s="124">
        <v>213</v>
      </c>
    </row>
    <row r="89" spans="1:2" x14ac:dyDescent="0.45">
      <c r="A89" s="123" t="s">
        <v>2221</v>
      </c>
      <c r="B89" s="124" t="s">
        <v>7871</v>
      </c>
    </row>
    <row r="90" spans="1:2" x14ac:dyDescent="0.45">
      <c r="A90" s="123" t="s">
        <v>47</v>
      </c>
      <c r="B90" s="124">
        <v>215</v>
      </c>
    </row>
    <row r="91" spans="1:2" x14ac:dyDescent="0.45">
      <c r="A91" s="123" t="s">
        <v>163</v>
      </c>
      <c r="B91" s="124">
        <v>216</v>
      </c>
    </row>
    <row r="92" spans="1:2" x14ac:dyDescent="0.45">
      <c r="A92" s="123" t="s">
        <v>5227</v>
      </c>
      <c r="B92" s="124">
        <v>219</v>
      </c>
    </row>
    <row r="93" spans="1:2" x14ac:dyDescent="0.45">
      <c r="A93" s="123" t="s">
        <v>73</v>
      </c>
      <c r="B93" s="124">
        <v>221</v>
      </c>
    </row>
    <row r="94" spans="1:2" x14ac:dyDescent="0.45">
      <c r="A94" s="123" t="s">
        <v>68</v>
      </c>
      <c r="B94" s="124">
        <v>223</v>
      </c>
    </row>
    <row r="95" spans="1:2" x14ac:dyDescent="0.45">
      <c r="A95" s="123" t="s">
        <v>2219</v>
      </c>
      <c r="B95" s="124">
        <v>224</v>
      </c>
    </row>
    <row r="96" spans="1:2" x14ac:dyDescent="0.45">
      <c r="A96" s="123" t="s">
        <v>120</v>
      </c>
      <c r="B96" s="124">
        <v>225</v>
      </c>
    </row>
    <row r="97" spans="1:2" x14ac:dyDescent="0.45">
      <c r="A97" s="123" t="s">
        <v>70</v>
      </c>
      <c r="B97" s="124">
        <v>226</v>
      </c>
    </row>
    <row r="98" spans="1:2" x14ac:dyDescent="0.45">
      <c r="A98" s="123" t="s">
        <v>170</v>
      </c>
      <c r="B98" s="124">
        <v>227</v>
      </c>
    </row>
    <row r="99" spans="1:2" x14ac:dyDescent="0.45">
      <c r="A99" s="123" t="s">
        <v>4621</v>
      </c>
      <c r="B99" s="124">
        <v>230</v>
      </c>
    </row>
    <row r="100" spans="1:2" x14ac:dyDescent="0.45">
      <c r="A100" s="123" t="s">
        <v>2529</v>
      </c>
      <c r="B100" s="124">
        <v>232</v>
      </c>
    </row>
    <row r="101" spans="1:2" x14ac:dyDescent="0.45">
      <c r="A101" s="123" t="s">
        <v>5131</v>
      </c>
      <c r="B101" s="124">
        <v>233</v>
      </c>
    </row>
    <row r="102" spans="1:2" x14ac:dyDescent="0.45">
      <c r="A102" s="123" t="s">
        <v>5132</v>
      </c>
      <c r="B102" s="124">
        <v>234</v>
      </c>
    </row>
    <row r="103" spans="1:2" x14ac:dyDescent="0.45">
      <c r="A103" s="123" t="s">
        <v>4978</v>
      </c>
      <c r="B103" s="124">
        <v>235</v>
      </c>
    </row>
    <row r="104" spans="1:2" x14ac:dyDescent="0.45">
      <c r="A104" s="123" t="s">
        <v>4979</v>
      </c>
      <c r="B104" s="124">
        <v>237</v>
      </c>
    </row>
    <row r="105" spans="1:2" x14ac:dyDescent="0.45">
      <c r="A105" s="123" t="s">
        <v>4980</v>
      </c>
      <c r="B105" s="124">
        <v>239</v>
      </c>
    </row>
    <row r="106" spans="1:2" x14ac:dyDescent="0.45">
      <c r="A106" s="123" t="s">
        <v>82</v>
      </c>
      <c r="B106" s="124">
        <v>24</v>
      </c>
    </row>
    <row r="107" spans="1:2" x14ac:dyDescent="0.45">
      <c r="A107" s="123" t="s">
        <v>4981</v>
      </c>
      <c r="B107" s="124">
        <v>241</v>
      </c>
    </row>
    <row r="108" spans="1:2" x14ac:dyDescent="0.45">
      <c r="A108" s="123" t="s">
        <v>4982</v>
      </c>
      <c r="B108" s="124">
        <v>243</v>
      </c>
    </row>
    <row r="109" spans="1:2" x14ac:dyDescent="0.45">
      <c r="A109" s="123" t="s">
        <v>4983</v>
      </c>
      <c r="B109" s="124">
        <v>245</v>
      </c>
    </row>
    <row r="110" spans="1:2" x14ac:dyDescent="0.45">
      <c r="A110" s="123" t="s">
        <v>4984</v>
      </c>
      <c r="B110" s="124">
        <v>247</v>
      </c>
    </row>
    <row r="111" spans="1:2" x14ac:dyDescent="0.45">
      <c r="A111" s="123" t="s">
        <v>4985</v>
      </c>
      <c r="B111" s="124">
        <v>249</v>
      </c>
    </row>
    <row r="112" spans="1:2" x14ac:dyDescent="0.45">
      <c r="A112" s="123" t="s">
        <v>81</v>
      </c>
      <c r="B112" s="124">
        <v>25</v>
      </c>
    </row>
    <row r="113" spans="1:2" x14ac:dyDescent="0.45">
      <c r="A113" s="123" t="s">
        <v>122</v>
      </c>
      <c r="B113" s="124">
        <v>251</v>
      </c>
    </row>
    <row r="114" spans="1:2" x14ac:dyDescent="0.45">
      <c r="A114" s="123" t="s">
        <v>123</v>
      </c>
      <c r="B114" s="124">
        <v>252</v>
      </c>
    </row>
    <row r="115" spans="1:2" x14ac:dyDescent="0.45">
      <c r="A115" s="123" t="s">
        <v>124</v>
      </c>
      <c r="B115" s="124">
        <v>253</v>
      </c>
    </row>
    <row r="116" spans="1:2" x14ac:dyDescent="0.45">
      <c r="A116" s="123" t="s">
        <v>125</v>
      </c>
      <c r="B116" s="124">
        <v>254</v>
      </c>
    </row>
    <row r="117" spans="1:2" x14ac:dyDescent="0.45">
      <c r="A117" s="123" t="s">
        <v>126</v>
      </c>
      <c r="B117" s="124">
        <v>255</v>
      </c>
    </row>
    <row r="118" spans="1:2" x14ac:dyDescent="0.45">
      <c r="A118" s="123" t="s">
        <v>127</v>
      </c>
      <c r="B118" s="124">
        <v>256</v>
      </c>
    </row>
    <row r="119" spans="1:2" x14ac:dyDescent="0.45">
      <c r="A119" s="123" t="s">
        <v>128</v>
      </c>
      <c r="B119" s="124">
        <v>257</v>
      </c>
    </row>
    <row r="120" spans="1:2" x14ac:dyDescent="0.45">
      <c r="A120" s="123" t="s">
        <v>129</v>
      </c>
      <c r="B120" s="124">
        <v>258</v>
      </c>
    </row>
    <row r="121" spans="1:2" x14ac:dyDescent="0.45">
      <c r="A121" s="123" t="s">
        <v>59</v>
      </c>
      <c r="B121" s="124">
        <v>259</v>
      </c>
    </row>
    <row r="122" spans="1:2" x14ac:dyDescent="0.45">
      <c r="A122" s="123" t="s">
        <v>131</v>
      </c>
      <c r="B122" s="124">
        <v>26</v>
      </c>
    </row>
    <row r="123" spans="1:2" x14ac:dyDescent="0.45">
      <c r="A123" s="123" t="s">
        <v>101</v>
      </c>
      <c r="B123" s="124" t="s">
        <v>1489</v>
      </c>
    </row>
    <row r="124" spans="1:2" x14ac:dyDescent="0.45">
      <c r="A124" s="123" t="s">
        <v>2182</v>
      </c>
      <c r="B124" s="124">
        <v>261</v>
      </c>
    </row>
    <row r="125" spans="1:2" x14ac:dyDescent="0.45">
      <c r="A125" s="123" t="s">
        <v>2183</v>
      </c>
      <c r="B125" s="124">
        <v>262</v>
      </c>
    </row>
    <row r="126" spans="1:2" x14ac:dyDescent="0.45">
      <c r="A126" s="123" t="s">
        <v>2184</v>
      </c>
      <c r="B126" s="124">
        <v>263</v>
      </c>
    </row>
    <row r="127" spans="1:2" x14ac:dyDescent="0.45">
      <c r="A127" s="123" t="s">
        <v>2185</v>
      </c>
      <c r="B127" s="124">
        <v>264</v>
      </c>
    </row>
    <row r="128" spans="1:2" x14ac:dyDescent="0.45">
      <c r="A128" s="123" t="s">
        <v>2186</v>
      </c>
      <c r="B128" s="124">
        <v>265</v>
      </c>
    </row>
    <row r="129" spans="1:2" x14ac:dyDescent="0.45">
      <c r="A129" s="123" t="s">
        <v>2187</v>
      </c>
      <c r="B129" s="124">
        <v>266</v>
      </c>
    </row>
    <row r="130" spans="1:2" x14ac:dyDescent="0.45">
      <c r="A130" s="123" t="s">
        <v>2188</v>
      </c>
      <c r="B130" s="124">
        <v>267</v>
      </c>
    </row>
    <row r="131" spans="1:2" x14ac:dyDescent="0.45">
      <c r="A131" s="123" t="s">
        <v>2189</v>
      </c>
      <c r="B131" s="124">
        <v>268</v>
      </c>
    </row>
    <row r="132" spans="1:2" x14ac:dyDescent="0.45">
      <c r="A132" s="123" t="s">
        <v>132</v>
      </c>
      <c r="B132" s="124">
        <v>27</v>
      </c>
    </row>
    <row r="133" spans="1:2" x14ac:dyDescent="0.45">
      <c r="A133" s="123" t="s">
        <v>133</v>
      </c>
      <c r="B133" s="124">
        <v>28</v>
      </c>
    </row>
    <row r="134" spans="1:2" x14ac:dyDescent="0.45">
      <c r="A134" s="123" t="s">
        <v>2530</v>
      </c>
      <c r="B134" s="124">
        <v>29</v>
      </c>
    </row>
    <row r="135" spans="1:2" x14ac:dyDescent="0.45">
      <c r="A135" s="123" t="s">
        <v>2213</v>
      </c>
      <c r="B135" s="124">
        <v>2949</v>
      </c>
    </row>
    <row r="136" spans="1:2" x14ac:dyDescent="0.45">
      <c r="A136" s="123" t="s">
        <v>62</v>
      </c>
      <c r="B136" s="124">
        <v>2950</v>
      </c>
    </row>
    <row r="137" spans="1:2" x14ac:dyDescent="0.45">
      <c r="A137" s="123" t="s">
        <v>135</v>
      </c>
      <c r="B137" s="124">
        <v>30</v>
      </c>
    </row>
    <row r="138" spans="1:2" x14ac:dyDescent="0.45">
      <c r="A138" s="123" t="s">
        <v>2171</v>
      </c>
      <c r="B138" s="124" t="s">
        <v>7872</v>
      </c>
    </row>
    <row r="139" spans="1:2" x14ac:dyDescent="0.45">
      <c r="A139" s="123" t="s">
        <v>2167</v>
      </c>
      <c r="B139" s="124" t="s">
        <v>7873</v>
      </c>
    </row>
    <row r="140" spans="1:2" x14ac:dyDescent="0.45">
      <c r="A140" s="123" t="s">
        <v>136</v>
      </c>
      <c r="B140" s="124">
        <v>31</v>
      </c>
    </row>
    <row r="141" spans="1:2" x14ac:dyDescent="0.45">
      <c r="A141" s="123" t="s">
        <v>137</v>
      </c>
      <c r="B141" s="124">
        <v>32</v>
      </c>
    </row>
    <row r="142" spans="1:2" x14ac:dyDescent="0.45">
      <c r="A142" s="123" t="s">
        <v>2206</v>
      </c>
      <c r="B142" s="124" t="s">
        <v>7874</v>
      </c>
    </row>
    <row r="143" spans="1:2" x14ac:dyDescent="0.45">
      <c r="A143" s="123" t="s">
        <v>2192</v>
      </c>
      <c r="B143" s="124" t="s">
        <v>7875</v>
      </c>
    </row>
    <row r="144" spans="1:2" x14ac:dyDescent="0.45">
      <c r="A144" s="123" t="s">
        <v>138</v>
      </c>
      <c r="B144" s="124">
        <v>33</v>
      </c>
    </row>
    <row r="145" spans="1:2" x14ac:dyDescent="0.45">
      <c r="A145" s="123" t="s">
        <v>139</v>
      </c>
      <c r="B145" s="124">
        <v>34</v>
      </c>
    </row>
    <row r="146" spans="1:2" x14ac:dyDescent="0.45">
      <c r="A146" s="123" t="s">
        <v>2169</v>
      </c>
      <c r="B146" s="124" t="s">
        <v>7876</v>
      </c>
    </row>
    <row r="147" spans="1:2" x14ac:dyDescent="0.45">
      <c r="A147" s="123" t="s">
        <v>140</v>
      </c>
      <c r="B147" s="124">
        <v>35</v>
      </c>
    </row>
    <row r="148" spans="1:2" x14ac:dyDescent="0.45">
      <c r="A148" s="123" t="s">
        <v>141</v>
      </c>
      <c r="B148" s="124">
        <v>36</v>
      </c>
    </row>
    <row r="149" spans="1:2" x14ac:dyDescent="0.45">
      <c r="A149" s="123" t="s">
        <v>142</v>
      </c>
      <c r="B149" s="124">
        <v>37</v>
      </c>
    </row>
    <row r="150" spans="1:2" x14ac:dyDescent="0.45">
      <c r="A150" s="123" t="s">
        <v>143</v>
      </c>
      <c r="B150" s="124">
        <v>38</v>
      </c>
    </row>
    <row r="151" spans="1:2" x14ac:dyDescent="0.45">
      <c r="A151" s="123" t="s">
        <v>2165</v>
      </c>
      <c r="B151" s="124" t="s">
        <v>7877</v>
      </c>
    </row>
    <row r="152" spans="1:2" x14ac:dyDescent="0.45">
      <c r="A152" s="123" t="s">
        <v>130</v>
      </c>
      <c r="B152" s="124">
        <v>39</v>
      </c>
    </row>
    <row r="153" spans="1:2" x14ac:dyDescent="0.45">
      <c r="A153" s="123" t="s">
        <v>100</v>
      </c>
      <c r="B153" s="124" t="s">
        <v>1490</v>
      </c>
    </row>
    <row r="154" spans="1:2" x14ac:dyDescent="0.45">
      <c r="A154" s="123" t="s">
        <v>235</v>
      </c>
      <c r="B154" s="124" t="s">
        <v>1490</v>
      </c>
    </row>
    <row r="155" spans="1:2" x14ac:dyDescent="0.45">
      <c r="A155" s="123" t="s">
        <v>2226</v>
      </c>
      <c r="B155" s="124" t="s">
        <v>2225</v>
      </c>
    </row>
    <row r="156" spans="1:2" x14ac:dyDescent="0.45">
      <c r="A156" s="123" t="s">
        <v>1403</v>
      </c>
      <c r="B156" s="124" t="s">
        <v>2225</v>
      </c>
    </row>
    <row r="157" spans="1:2" x14ac:dyDescent="0.45">
      <c r="A157" s="123" t="s">
        <v>99</v>
      </c>
      <c r="B157" s="124" t="s">
        <v>7878</v>
      </c>
    </row>
    <row r="158" spans="1:2" x14ac:dyDescent="0.45">
      <c r="A158" s="123" t="s">
        <v>2536</v>
      </c>
      <c r="B158" s="124" t="s">
        <v>2261</v>
      </c>
    </row>
    <row r="159" spans="1:2" x14ac:dyDescent="0.45">
      <c r="A159" s="123" t="s">
        <v>2534</v>
      </c>
      <c r="B159" s="124" t="s">
        <v>7879</v>
      </c>
    </row>
    <row r="160" spans="1:2" x14ac:dyDescent="0.45">
      <c r="A160" s="123" t="s">
        <v>2535</v>
      </c>
      <c r="B160" s="124" t="s">
        <v>2260</v>
      </c>
    </row>
    <row r="161" spans="1:2" x14ac:dyDescent="0.45">
      <c r="A161" s="123" t="s">
        <v>108</v>
      </c>
      <c r="B161" s="124" t="s">
        <v>7880</v>
      </c>
    </row>
    <row r="162" spans="1:2" x14ac:dyDescent="0.45">
      <c r="A162" s="123" t="s">
        <v>109</v>
      </c>
      <c r="B162" s="124" t="s">
        <v>7881</v>
      </c>
    </row>
    <row r="163" spans="1:2" x14ac:dyDescent="0.45">
      <c r="A163" s="123" t="s">
        <v>111</v>
      </c>
      <c r="B163" s="124" t="s">
        <v>7882</v>
      </c>
    </row>
    <row r="164" spans="1:2" x14ac:dyDescent="0.45">
      <c r="A164" s="123" t="s">
        <v>107</v>
      </c>
      <c r="B164" s="124" t="s">
        <v>7883</v>
      </c>
    </row>
    <row r="165" spans="1:2" x14ac:dyDescent="0.45">
      <c r="A165" s="123" t="s">
        <v>110</v>
      </c>
      <c r="B165" s="124" t="s">
        <v>7884</v>
      </c>
    </row>
    <row r="166" spans="1:2" x14ac:dyDescent="0.45">
      <c r="A166" s="123" t="s">
        <v>2191</v>
      </c>
      <c r="B166" s="124" t="s">
        <v>7885</v>
      </c>
    </row>
    <row r="167" spans="1:2" x14ac:dyDescent="0.45">
      <c r="A167" s="123" t="s">
        <v>155</v>
      </c>
      <c r="B167" s="124" t="s">
        <v>7886</v>
      </c>
    </row>
    <row r="168" spans="1:2" x14ac:dyDescent="0.45">
      <c r="A168" s="123" t="s">
        <v>2527</v>
      </c>
      <c r="B168" s="124" t="s">
        <v>7887</v>
      </c>
    </row>
    <row r="169" spans="1:2" x14ac:dyDescent="0.45">
      <c r="A169" s="123" t="s">
        <v>5170</v>
      </c>
      <c r="B169" s="124" t="s">
        <v>7888</v>
      </c>
    </row>
    <row r="170" spans="1:2" x14ac:dyDescent="0.45">
      <c r="A170" s="123" t="s">
        <v>406</v>
      </c>
      <c r="B170" s="124" t="s">
        <v>1491</v>
      </c>
    </row>
    <row r="171" spans="1:2" x14ac:dyDescent="0.45">
      <c r="A171" s="123" t="s">
        <v>226</v>
      </c>
      <c r="B171" s="124" t="s">
        <v>1491</v>
      </c>
    </row>
    <row r="172" spans="1:2" x14ac:dyDescent="0.45">
      <c r="A172" s="123" t="s">
        <v>2537</v>
      </c>
      <c r="B172" s="124" t="s">
        <v>2262</v>
      </c>
    </row>
    <row r="173" spans="1:2" x14ac:dyDescent="0.45">
      <c r="A173" s="123" t="s">
        <v>2220</v>
      </c>
      <c r="B173" s="124" t="s">
        <v>7889</v>
      </c>
    </row>
    <row r="174" spans="1:2" x14ac:dyDescent="0.45">
      <c r="A174" s="123" t="s">
        <v>2207</v>
      </c>
      <c r="B174" s="124" t="s">
        <v>7890</v>
      </c>
    </row>
    <row r="175" spans="1:2" x14ac:dyDescent="0.45">
      <c r="A175" s="123" t="s">
        <v>50</v>
      </c>
      <c r="B175" s="124" t="s">
        <v>7891</v>
      </c>
    </row>
    <row r="176" spans="1:2" x14ac:dyDescent="0.45">
      <c r="A176" s="123" t="s">
        <v>52</v>
      </c>
      <c r="B176" s="124" t="s">
        <v>7892</v>
      </c>
    </row>
    <row r="177" spans="1:2" x14ac:dyDescent="0.45">
      <c r="A177" s="123" t="s">
        <v>49</v>
      </c>
      <c r="B177" s="124" t="s">
        <v>7893</v>
      </c>
    </row>
    <row r="178" spans="1:2" x14ac:dyDescent="0.45">
      <c r="A178" s="123" t="s">
        <v>51</v>
      </c>
      <c r="B178" s="124" t="s">
        <v>7894</v>
      </c>
    </row>
    <row r="179" spans="1:2" x14ac:dyDescent="0.45">
      <c r="A179" s="123" t="s">
        <v>2211</v>
      </c>
      <c r="B179" s="124" t="s">
        <v>7895</v>
      </c>
    </row>
    <row r="180" spans="1:2" x14ac:dyDescent="0.45">
      <c r="A180" s="123" t="s">
        <v>46</v>
      </c>
      <c r="B180" s="124" t="s">
        <v>1493</v>
      </c>
    </row>
    <row r="181" spans="1:2" x14ac:dyDescent="0.45">
      <c r="A181" s="123" t="s">
        <v>2526</v>
      </c>
      <c r="B181" s="124" t="s">
        <v>7896</v>
      </c>
    </row>
    <row r="182" spans="1:2" x14ac:dyDescent="0.45">
      <c r="A182" s="123" t="s">
        <v>2193</v>
      </c>
      <c r="B182" s="124" t="s">
        <v>7897</v>
      </c>
    </row>
    <row r="183" spans="1:2" x14ac:dyDescent="0.45">
      <c r="A183" s="123" t="s">
        <v>2172</v>
      </c>
      <c r="B183" s="124" t="s">
        <v>7898</v>
      </c>
    </row>
    <row r="184" spans="1:2" x14ac:dyDescent="0.45">
      <c r="A184" s="123" t="s">
        <v>149</v>
      </c>
      <c r="B184" s="124" t="s">
        <v>2224</v>
      </c>
    </row>
    <row r="185" spans="1:2" x14ac:dyDescent="0.45">
      <c r="A185" s="123" t="s">
        <v>1404</v>
      </c>
      <c r="B185" s="124" t="s">
        <v>2224</v>
      </c>
    </row>
    <row r="186" spans="1:2" x14ac:dyDescent="0.45">
      <c r="A186" s="123" t="s">
        <v>2210</v>
      </c>
      <c r="B186" s="124" t="s">
        <v>2246</v>
      </c>
    </row>
    <row r="187" spans="1:2" x14ac:dyDescent="0.45">
      <c r="A187" s="123" t="s">
        <v>1405</v>
      </c>
      <c r="B187" s="124" t="s">
        <v>2246</v>
      </c>
    </row>
    <row r="188" spans="1:2" x14ac:dyDescent="0.45">
      <c r="A188" s="123" t="s">
        <v>258</v>
      </c>
      <c r="B188" s="124" t="s">
        <v>2250</v>
      </c>
    </row>
    <row r="189" spans="1:2" x14ac:dyDescent="0.45">
      <c r="A189" s="123" t="s">
        <v>259</v>
      </c>
      <c r="B189" s="124" t="s">
        <v>2249</v>
      </c>
    </row>
    <row r="190" spans="1:2" x14ac:dyDescent="0.45">
      <c r="A190" s="123" t="s">
        <v>7778</v>
      </c>
      <c r="B190" s="124" t="s">
        <v>3397</v>
      </c>
    </row>
    <row r="191" spans="1:2" x14ac:dyDescent="0.45">
      <c r="A191" s="123" t="s">
        <v>3717</v>
      </c>
      <c r="B191" s="124" t="s">
        <v>3720</v>
      </c>
    </row>
    <row r="192" spans="1:2" x14ac:dyDescent="0.45">
      <c r="A192" s="123" t="s">
        <v>2179</v>
      </c>
      <c r="B192" s="124">
        <v>552</v>
      </c>
    </row>
    <row r="193" spans="1:2" x14ac:dyDescent="0.45">
      <c r="A193" s="123" t="s">
        <v>237</v>
      </c>
      <c r="B193" s="124" t="s">
        <v>2263</v>
      </c>
    </row>
    <row r="194" spans="1:2" x14ac:dyDescent="0.45">
      <c r="A194" s="123" t="s">
        <v>3181</v>
      </c>
      <c r="B194" s="124" t="s">
        <v>7979</v>
      </c>
    </row>
    <row r="195" spans="1:2" x14ac:dyDescent="0.45">
      <c r="A195" s="123" t="s">
        <v>223</v>
      </c>
      <c r="B195" s="124" t="s">
        <v>2248</v>
      </c>
    </row>
    <row r="196" spans="1:2" x14ac:dyDescent="0.45">
      <c r="A196" s="123" t="s">
        <v>222</v>
      </c>
      <c r="B196" s="124" t="s">
        <v>2247</v>
      </c>
    </row>
    <row r="197" spans="1:2" x14ac:dyDescent="0.45">
      <c r="A197" s="123" t="s">
        <v>221</v>
      </c>
      <c r="B197" s="124" t="s">
        <v>7899</v>
      </c>
    </row>
    <row r="198" spans="1:2" x14ac:dyDescent="0.45">
      <c r="A198" s="123" t="s">
        <v>7</v>
      </c>
      <c r="B198" s="124">
        <v>6540</v>
      </c>
    </row>
    <row r="199" spans="1:2" x14ac:dyDescent="0.45">
      <c r="A199" s="123" t="s">
        <v>8</v>
      </c>
      <c r="B199" s="124">
        <v>6542</v>
      </c>
    </row>
    <row r="200" spans="1:2" x14ac:dyDescent="0.45">
      <c r="A200" s="123" t="s">
        <v>9</v>
      </c>
      <c r="B200" s="124">
        <v>6544</v>
      </c>
    </row>
    <row r="201" spans="1:2" x14ac:dyDescent="0.45">
      <c r="A201" s="123" t="s">
        <v>10</v>
      </c>
      <c r="B201" s="124">
        <v>6546</v>
      </c>
    </row>
    <row r="202" spans="1:2" x14ac:dyDescent="0.45">
      <c r="A202" s="123" t="s">
        <v>11</v>
      </c>
      <c r="B202" s="124">
        <v>6548</v>
      </c>
    </row>
    <row r="203" spans="1:2" x14ac:dyDescent="0.45">
      <c r="A203" s="123" t="s">
        <v>12</v>
      </c>
      <c r="B203" s="124">
        <v>6550</v>
      </c>
    </row>
    <row r="204" spans="1:2" x14ac:dyDescent="0.45">
      <c r="A204" s="123" t="s">
        <v>13</v>
      </c>
      <c r="B204" s="124">
        <v>6552</v>
      </c>
    </row>
    <row r="205" spans="1:2" x14ac:dyDescent="0.45">
      <c r="A205" s="123" t="s">
        <v>14</v>
      </c>
      <c r="B205" s="124">
        <v>6554</v>
      </c>
    </row>
    <row r="206" spans="1:2" x14ac:dyDescent="0.45">
      <c r="A206" s="123" t="s">
        <v>15</v>
      </c>
      <c r="B206" s="124">
        <v>6556</v>
      </c>
    </row>
    <row r="207" spans="1:2" x14ac:dyDescent="0.45">
      <c r="A207" s="123" t="s">
        <v>16</v>
      </c>
      <c r="B207" s="124">
        <v>6558</v>
      </c>
    </row>
    <row r="208" spans="1:2" x14ac:dyDescent="0.45">
      <c r="A208" s="123" t="s">
        <v>1391</v>
      </c>
      <c r="B208" s="124">
        <v>6560</v>
      </c>
    </row>
    <row r="209" spans="1:2" x14ac:dyDescent="0.45">
      <c r="A209" s="123" t="s">
        <v>1392</v>
      </c>
      <c r="B209" s="124">
        <v>6562</v>
      </c>
    </row>
    <row r="210" spans="1:2" x14ac:dyDescent="0.45">
      <c r="A210" s="123" t="s">
        <v>17</v>
      </c>
      <c r="B210" s="124">
        <v>6564</v>
      </c>
    </row>
    <row r="211" spans="1:2" x14ac:dyDescent="0.45">
      <c r="A211" s="123" t="s">
        <v>1311</v>
      </c>
      <c r="B211" s="124">
        <v>6564</v>
      </c>
    </row>
    <row r="212" spans="1:2" x14ac:dyDescent="0.45">
      <c r="A212" s="123" t="s">
        <v>18</v>
      </c>
      <c r="B212" s="124">
        <v>6566</v>
      </c>
    </row>
    <row r="213" spans="1:2" x14ac:dyDescent="0.45">
      <c r="A213" s="123" t="s">
        <v>1312</v>
      </c>
      <c r="B213" s="124">
        <v>6566</v>
      </c>
    </row>
    <row r="214" spans="1:2" x14ac:dyDescent="0.45">
      <c r="A214" s="123" t="s">
        <v>1394</v>
      </c>
      <c r="B214" s="124">
        <v>6568</v>
      </c>
    </row>
    <row r="215" spans="1:2" x14ac:dyDescent="0.45">
      <c r="A215" s="123" t="s">
        <v>1393</v>
      </c>
      <c r="B215" s="124">
        <v>6570</v>
      </c>
    </row>
    <row r="216" spans="1:2" x14ac:dyDescent="0.45">
      <c r="A216" s="123" t="s">
        <v>19</v>
      </c>
      <c r="B216" s="124">
        <v>6572</v>
      </c>
    </row>
    <row r="217" spans="1:2" x14ac:dyDescent="0.45">
      <c r="A217" s="123" t="s">
        <v>1316</v>
      </c>
      <c r="B217" s="124">
        <v>6572</v>
      </c>
    </row>
    <row r="218" spans="1:2" x14ac:dyDescent="0.45">
      <c r="A218" s="123" t="s">
        <v>20</v>
      </c>
      <c r="B218" s="124">
        <v>6574</v>
      </c>
    </row>
    <row r="219" spans="1:2" x14ac:dyDescent="0.45">
      <c r="A219" s="123" t="s">
        <v>1317</v>
      </c>
      <c r="B219" s="124">
        <v>6574</v>
      </c>
    </row>
    <row r="220" spans="1:2" x14ac:dyDescent="0.45">
      <c r="A220" s="123" t="s">
        <v>1395</v>
      </c>
      <c r="B220" s="124">
        <v>6576</v>
      </c>
    </row>
    <row r="221" spans="1:2" x14ac:dyDescent="0.45">
      <c r="A221" s="123" t="s">
        <v>1396</v>
      </c>
      <c r="B221" s="124">
        <v>6578</v>
      </c>
    </row>
    <row r="222" spans="1:2" x14ac:dyDescent="0.45">
      <c r="A222" s="123" t="s">
        <v>21</v>
      </c>
      <c r="B222" s="124">
        <v>6580</v>
      </c>
    </row>
    <row r="223" spans="1:2" x14ac:dyDescent="0.45">
      <c r="A223" s="123" t="s">
        <v>1320</v>
      </c>
      <c r="B223" s="124">
        <v>6580</v>
      </c>
    </row>
    <row r="224" spans="1:2" x14ac:dyDescent="0.45">
      <c r="A224" s="123" t="s">
        <v>22</v>
      </c>
      <c r="B224" s="124">
        <v>6582</v>
      </c>
    </row>
    <row r="225" spans="1:2" x14ac:dyDescent="0.45">
      <c r="A225" s="123" t="s">
        <v>1321</v>
      </c>
      <c r="B225" s="124">
        <v>6582</v>
      </c>
    </row>
    <row r="226" spans="1:2" x14ac:dyDescent="0.45">
      <c r="A226" s="123" t="s">
        <v>1397</v>
      </c>
      <c r="B226" s="124">
        <v>6584</v>
      </c>
    </row>
    <row r="227" spans="1:2" x14ac:dyDescent="0.45">
      <c r="A227" s="123" t="s">
        <v>1398</v>
      </c>
      <c r="B227" s="124">
        <v>6586</v>
      </c>
    </row>
    <row r="228" spans="1:2" x14ac:dyDescent="0.45">
      <c r="A228" s="123" t="s">
        <v>23</v>
      </c>
      <c r="B228" s="124">
        <v>6588</v>
      </c>
    </row>
    <row r="229" spans="1:2" x14ac:dyDescent="0.45">
      <c r="A229" s="123" t="s">
        <v>1324</v>
      </c>
      <c r="B229" s="124">
        <v>6588</v>
      </c>
    </row>
    <row r="230" spans="1:2" x14ac:dyDescent="0.45">
      <c r="A230" s="123" t="s">
        <v>24</v>
      </c>
      <c r="B230" s="124">
        <v>6590</v>
      </c>
    </row>
    <row r="231" spans="1:2" x14ac:dyDescent="0.45">
      <c r="A231" s="123" t="s">
        <v>1325</v>
      </c>
      <c r="B231" s="124">
        <v>6590</v>
      </c>
    </row>
    <row r="232" spans="1:2" x14ac:dyDescent="0.45">
      <c r="A232" s="123" t="s">
        <v>1399</v>
      </c>
      <c r="B232" s="124">
        <v>6592</v>
      </c>
    </row>
    <row r="233" spans="1:2" x14ac:dyDescent="0.45">
      <c r="A233" s="123" t="s">
        <v>1400</v>
      </c>
      <c r="B233" s="124">
        <v>6594</v>
      </c>
    </row>
    <row r="234" spans="1:2" x14ac:dyDescent="0.45">
      <c r="A234" s="123" t="s">
        <v>25</v>
      </c>
      <c r="B234" s="124">
        <v>6596</v>
      </c>
    </row>
    <row r="235" spans="1:2" x14ac:dyDescent="0.45">
      <c r="A235" s="123" t="s">
        <v>1328</v>
      </c>
      <c r="B235" s="124">
        <v>6596</v>
      </c>
    </row>
    <row r="236" spans="1:2" x14ac:dyDescent="0.45">
      <c r="A236" s="123" t="s">
        <v>26</v>
      </c>
      <c r="B236" s="124">
        <v>6598</v>
      </c>
    </row>
    <row r="237" spans="1:2" x14ac:dyDescent="0.45">
      <c r="A237" s="123" t="s">
        <v>1329</v>
      </c>
      <c r="B237" s="124">
        <v>6598</v>
      </c>
    </row>
    <row r="238" spans="1:2" x14ac:dyDescent="0.45">
      <c r="A238" s="123" t="s">
        <v>195</v>
      </c>
      <c r="B238" s="124">
        <v>6600</v>
      </c>
    </row>
    <row r="239" spans="1:2" x14ac:dyDescent="0.45">
      <c r="A239" s="123" t="s">
        <v>196</v>
      </c>
      <c r="B239" s="124">
        <v>6601</v>
      </c>
    </row>
    <row r="240" spans="1:2" x14ac:dyDescent="0.45">
      <c r="A240" s="123" t="s">
        <v>1337</v>
      </c>
      <c r="B240" s="124">
        <v>6602</v>
      </c>
    </row>
    <row r="241" spans="1:2" x14ac:dyDescent="0.45">
      <c r="A241" s="123" t="s">
        <v>1482</v>
      </c>
      <c r="B241" s="124">
        <v>6603</v>
      </c>
    </row>
    <row r="242" spans="1:2" x14ac:dyDescent="0.45">
      <c r="A242" s="123" t="s">
        <v>343</v>
      </c>
      <c r="B242" s="124">
        <v>6604</v>
      </c>
    </row>
    <row r="243" spans="1:2" x14ac:dyDescent="0.45">
      <c r="A243" s="123" t="s">
        <v>344</v>
      </c>
      <c r="B243" s="124">
        <v>6605</v>
      </c>
    </row>
    <row r="244" spans="1:2" x14ac:dyDescent="0.45">
      <c r="A244" s="123" t="s">
        <v>1338</v>
      </c>
      <c r="B244" s="124">
        <v>6606</v>
      </c>
    </row>
    <row r="245" spans="1:2" x14ac:dyDescent="0.45">
      <c r="A245" s="123" t="s">
        <v>1483</v>
      </c>
      <c r="B245" s="124">
        <v>6607</v>
      </c>
    </row>
    <row r="246" spans="1:2" x14ac:dyDescent="0.45">
      <c r="A246" s="123" t="s">
        <v>345</v>
      </c>
      <c r="B246" s="124">
        <v>6608</v>
      </c>
    </row>
    <row r="247" spans="1:2" x14ac:dyDescent="0.45">
      <c r="A247" s="123" t="s">
        <v>346</v>
      </c>
      <c r="B247" s="124">
        <v>6609</v>
      </c>
    </row>
    <row r="248" spans="1:2" x14ac:dyDescent="0.45">
      <c r="A248" s="123" t="s">
        <v>1339</v>
      </c>
      <c r="B248" s="124">
        <v>6610</v>
      </c>
    </row>
    <row r="249" spans="1:2" x14ac:dyDescent="0.45">
      <c r="A249" s="123" t="s">
        <v>1484</v>
      </c>
      <c r="B249" s="124">
        <v>6611</v>
      </c>
    </row>
    <row r="250" spans="1:2" x14ac:dyDescent="0.45">
      <c r="A250" s="123" t="s">
        <v>2731</v>
      </c>
      <c r="B250" s="124">
        <v>6612</v>
      </c>
    </row>
    <row r="251" spans="1:2" x14ac:dyDescent="0.45">
      <c r="A251" s="123" t="s">
        <v>8175</v>
      </c>
      <c r="B251" s="124">
        <v>6612</v>
      </c>
    </row>
    <row r="252" spans="1:2" x14ac:dyDescent="0.45">
      <c r="A252" s="123" t="s">
        <v>1340</v>
      </c>
      <c r="B252" s="124">
        <v>6612</v>
      </c>
    </row>
    <row r="253" spans="1:2" x14ac:dyDescent="0.45">
      <c r="A253" s="123" t="s">
        <v>2732</v>
      </c>
      <c r="B253" s="124">
        <v>6613</v>
      </c>
    </row>
    <row r="254" spans="1:2" x14ac:dyDescent="0.45">
      <c r="A254" s="123" t="s">
        <v>8176</v>
      </c>
      <c r="B254" s="124">
        <v>6613</v>
      </c>
    </row>
    <row r="255" spans="1:2" x14ac:dyDescent="0.45">
      <c r="A255" s="123" t="s">
        <v>1341</v>
      </c>
      <c r="B255" s="124">
        <v>6613</v>
      </c>
    </row>
    <row r="256" spans="1:2" x14ac:dyDescent="0.45">
      <c r="A256" s="123" t="s">
        <v>178</v>
      </c>
      <c r="B256" s="124">
        <v>6626</v>
      </c>
    </row>
    <row r="257" spans="1:2" x14ac:dyDescent="0.45">
      <c r="A257" s="123" t="s">
        <v>177</v>
      </c>
      <c r="B257" s="124">
        <v>6627</v>
      </c>
    </row>
    <row r="258" spans="1:2" x14ac:dyDescent="0.45">
      <c r="A258" s="123" t="s">
        <v>228</v>
      </c>
      <c r="B258" s="124">
        <v>6630</v>
      </c>
    </row>
    <row r="259" spans="1:2" x14ac:dyDescent="0.45">
      <c r="A259" s="123" t="s">
        <v>150</v>
      </c>
      <c r="B259" s="124">
        <v>6631</v>
      </c>
    </row>
    <row r="260" spans="1:2" x14ac:dyDescent="0.45">
      <c r="A260" s="123" t="s">
        <v>2234</v>
      </c>
      <c r="B260" s="124">
        <v>6632</v>
      </c>
    </row>
    <row r="261" spans="1:2" x14ac:dyDescent="0.45">
      <c r="A261" s="123" t="s">
        <v>44</v>
      </c>
      <c r="B261" s="124">
        <v>6633</v>
      </c>
    </row>
    <row r="262" spans="1:2" x14ac:dyDescent="0.45">
      <c r="A262" s="123" t="s">
        <v>2235</v>
      </c>
      <c r="B262" s="124">
        <v>6634</v>
      </c>
    </row>
    <row r="263" spans="1:2" x14ac:dyDescent="0.45">
      <c r="A263" s="123" t="s">
        <v>1631</v>
      </c>
      <c r="B263" s="124">
        <v>6635</v>
      </c>
    </row>
    <row r="264" spans="1:2" x14ac:dyDescent="0.45">
      <c r="A264" s="123" t="s">
        <v>260</v>
      </c>
      <c r="B264" s="124">
        <v>6638</v>
      </c>
    </row>
    <row r="265" spans="1:2" x14ac:dyDescent="0.45">
      <c r="A265" s="123" t="s">
        <v>261</v>
      </c>
      <c r="B265" s="124">
        <v>6639</v>
      </c>
    </row>
    <row r="266" spans="1:2" x14ac:dyDescent="0.45">
      <c r="A266" s="123" t="s">
        <v>262</v>
      </c>
      <c r="B266" s="124">
        <v>6641</v>
      </c>
    </row>
    <row r="267" spans="1:2" x14ac:dyDescent="0.45">
      <c r="A267" s="123" t="s">
        <v>263</v>
      </c>
      <c r="B267" s="124">
        <v>6644</v>
      </c>
    </row>
    <row r="268" spans="1:2" x14ac:dyDescent="0.45">
      <c r="A268" s="123" t="s">
        <v>264</v>
      </c>
      <c r="B268" s="124">
        <v>6646</v>
      </c>
    </row>
    <row r="269" spans="1:2" x14ac:dyDescent="0.45">
      <c r="A269" s="123" t="s">
        <v>265</v>
      </c>
      <c r="B269" s="124">
        <v>6648</v>
      </c>
    </row>
    <row r="270" spans="1:2" x14ac:dyDescent="0.45">
      <c r="A270" s="123" t="s">
        <v>266</v>
      </c>
      <c r="B270" s="124">
        <v>6650</v>
      </c>
    </row>
    <row r="271" spans="1:2" x14ac:dyDescent="0.45">
      <c r="A271" s="123" t="s">
        <v>267</v>
      </c>
      <c r="B271" s="124">
        <v>6652</v>
      </c>
    </row>
    <row r="272" spans="1:2" x14ac:dyDescent="0.45">
      <c r="A272" s="123" t="s">
        <v>1420</v>
      </c>
      <c r="B272" s="124">
        <v>6654</v>
      </c>
    </row>
    <row r="273" spans="1:2" x14ac:dyDescent="0.45">
      <c r="A273" s="123" t="s">
        <v>1426</v>
      </c>
      <c r="B273" s="124">
        <v>6656</v>
      </c>
    </row>
    <row r="274" spans="1:2" x14ac:dyDescent="0.45">
      <c r="A274" s="123" t="s">
        <v>1434</v>
      </c>
      <c r="B274" s="124">
        <v>6658</v>
      </c>
    </row>
    <row r="275" spans="1:2" x14ac:dyDescent="0.45">
      <c r="A275" s="123" t="s">
        <v>1589</v>
      </c>
      <c r="B275" s="124">
        <v>6660</v>
      </c>
    </row>
    <row r="276" spans="1:2" x14ac:dyDescent="0.45">
      <c r="A276" s="123" t="s">
        <v>1435</v>
      </c>
      <c r="B276" s="124">
        <v>6662</v>
      </c>
    </row>
    <row r="277" spans="1:2" x14ac:dyDescent="0.45">
      <c r="A277" s="123" t="s">
        <v>1591</v>
      </c>
      <c r="B277" s="124">
        <v>6664</v>
      </c>
    </row>
    <row r="278" spans="1:2" x14ac:dyDescent="0.45">
      <c r="A278" s="123" t="s">
        <v>1436</v>
      </c>
      <c r="B278" s="124">
        <v>6666</v>
      </c>
    </row>
    <row r="279" spans="1:2" x14ac:dyDescent="0.45">
      <c r="A279" s="123" t="s">
        <v>1437</v>
      </c>
      <c r="B279" s="124">
        <v>6668</v>
      </c>
    </row>
    <row r="280" spans="1:2" x14ac:dyDescent="0.45">
      <c r="A280" s="123" t="s">
        <v>1438</v>
      </c>
      <c r="B280" s="124">
        <v>6670</v>
      </c>
    </row>
    <row r="281" spans="1:2" x14ac:dyDescent="0.45">
      <c r="A281" s="123" t="s">
        <v>1439</v>
      </c>
      <c r="B281" s="124">
        <v>6672</v>
      </c>
    </row>
    <row r="282" spans="1:2" x14ac:dyDescent="0.45">
      <c r="A282" s="123" t="s">
        <v>1440</v>
      </c>
      <c r="B282" s="124">
        <v>6674</v>
      </c>
    </row>
    <row r="283" spans="1:2" x14ac:dyDescent="0.45">
      <c r="A283" s="123" t="s">
        <v>1593</v>
      </c>
      <c r="B283" s="124">
        <v>6676</v>
      </c>
    </row>
    <row r="284" spans="1:2" x14ac:dyDescent="0.45">
      <c r="A284" s="123" t="s">
        <v>1441</v>
      </c>
      <c r="B284" s="124">
        <v>6678</v>
      </c>
    </row>
    <row r="285" spans="1:2" x14ac:dyDescent="0.45">
      <c r="A285" s="123" t="s">
        <v>1595</v>
      </c>
      <c r="B285" s="124">
        <v>6680</v>
      </c>
    </row>
    <row r="286" spans="1:2" x14ac:dyDescent="0.45">
      <c r="A286" s="123" t="s">
        <v>1415</v>
      </c>
      <c r="B286" s="124">
        <v>6682</v>
      </c>
    </row>
    <row r="287" spans="1:2" x14ac:dyDescent="0.45">
      <c r="A287" s="123" t="s">
        <v>1416</v>
      </c>
      <c r="B287" s="124">
        <v>6684</v>
      </c>
    </row>
    <row r="288" spans="1:2" x14ac:dyDescent="0.45">
      <c r="A288" s="123" t="s">
        <v>1417</v>
      </c>
      <c r="B288" s="124">
        <v>6686</v>
      </c>
    </row>
    <row r="289" spans="1:2" x14ac:dyDescent="0.45">
      <c r="A289" s="123" t="s">
        <v>2531</v>
      </c>
      <c r="B289" s="124">
        <v>6688</v>
      </c>
    </row>
    <row r="290" spans="1:2" x14ac:dyDescent="0.45">
      <c r="A290" s="123" t="s">
        <v>1442</v>
      </c>
      <c r="B290" s="124">
        <v>6690</v>
      </c>
    </row>
    <row r="291" spans="1:2" x14ac:dyDescent="0.45">
      <c r="A291" s="123" t="s">
        <v>1443</v>
      </c>
      <c r="B291" s="124">
        <v>6692</v>
      </c>
    </row>
    <row r="292" spans="1:2" x14ac:dyDescent="0.45">
      <c r="A292" s="123" t="s">
        <v>2119</v>
      </c>
      <c r="B292" s="124">
        <v>6891</v>
      </c>
    </row>
    <row r="293" spans="1:2" x14ac:dyDescent="0.45">
      <c r="A293" s="123" t="s">
        <v>229</v>
      </c>
      <c r="B293" s="124">
        <v>6938</v>
      </c>
    </row>
    <row r="294" spans="1:2" x14ac:dyDescent="0.45">
      <c r="A294" s="123" t="s">
        <v>230</v>
      </c>
      <c r="B294" s="124">
        <v>6940</v>
      </c>
    </row>
    <row r="295" spans="1:2" x14ac:dyDescent="0.45">
      <c r="A295" s="123" t="s">
        <v>326</v>
      </c>
      <c r="B295" s="124">
        <v>6942</v>
      </c>
    </row>
    <row r="296" spans="1:2" x14ac:dyDescent="0.45">
      <c r="A296" s="123" t="s">
        <v>161</v>
      </c>
      <c r="B296" s="124">
        <v>6947</v>
      </c>
    </row>
    <row r="297" spans="1:2" x14ac:dyDescent="0.45">
      <c r="A297" s="123" t="s">
        <v>61</v>
      </c>
      <c r="B297" s="124">
        <v>6948</v>
      </c>
    </row>
    <row r="298" spans="1:2" x14ac:dyDescent="0.45">
      <c r="A298" s="123" t="s">
        <v>1444</v>
      </c>
      <c r="B298" s="124">
        <v>6949</v>
      </c>
    </row>
    <row r="299" spans="1:2" x14ac:dyDescent="0.45">
      <c r="A299" s="123" t="s">
        <v>1445</v>
      </c>
      <c r="B299" s="124">
        <v>6951</v>
      </c>
    </row>
    <row r="300" spans="1:2" x14ac:dyDescent="0.45">
      <c r="A300" s="123" t="s">
        <v>1446</v>
      </c>
      <c r="B300" s="124">
        <v>6953</v>
      </c>
    </row>
    <row r="301" spans="1:2" x14ac:dyDescent="0.45">
      <c r="A301" s="123" t="s">
        <v>1447</v>
      </c>
      <c r="B301" s="124">
        <v>6955</v>
      </c>
    </row>
    <row r="302" spans="1:2" x14ac:dyDescent="0.45">
      <c r="A302" s="123" t="s">
        <v>1448</v>
      </c>
      <c r="B302" s="124">
        <v>6957</v>
      </c>
    </row>
    <row r="303" spans="1:2" x14ac:dyDescent="0.45">
      <c r="A303" s="123" t="s">
        <v>1449</v>
      </c>
      <c r="B303" s="124">
        <v>6959</v>
      </c>
    </row>
    <row r="304" spans="1:2" x14ac:dyDescent="0.45">
      <c r="A304" s="123" t="s">
        <v>1450</v>
      </c>
      <c r="B304" s="124">
        <v>6961</v>
      </c>
    </row>
    <row r="305" spans="1:2" x14ac:dyDescent="0.45">
      <c r="A305" s="123" t="s">
        <v>1451</v>
      </c>
      <c r="B305" s="124">
        <v>6963</v>
      </c>
    </row>
    <row r="306" spans="1:2" x14ac:dyDescent="0.45">
      <c r="A306" s="123" t="s">
        <v>1452</v>
      </c>
      <c r="B306" s="124">
        <v>6965</v>
      </c>
    </row>
    <row r="307" spans="1:2" x14ac:dyDescent="0.45">
      <c r="A307" s="123" t="s">
        <v>1453</v>
      </c>
      <c r="B307" s="124">
        <v>6967</v>
      </c>
    </row>
    <row r="308" spans="1:2" x14ac:dyDescent="0.45">
      <c r="A308" s="123" t="s">
        <v>1454</v>
      </c>
      <c r="B308" s="124">
        <v>6969</v>
      </c>
    </row>
    <row r="309" spans="1:2" x14ac:dyDescent="0.45">
      <c r="A309" s="123" t="s">
        <v>1455</v>
      </c>
      <c r="B309" s="124">
        <v>6971</v>
      </c>
    </row>
    <row r="310" spans="1:2" x14ac:dyDescent="0.45">
      <c r="A310" s="123" t="s">
        <v>1456</v>
      </c>
      <c r="B310" s="124">
        <v>6974</v>
      </c>
    </row>
    <row r="311" spans="1:2" x14ac:dyDescent="0.45">
      <c r="A311" s="123" t="s">
        <v>1457</v>
      </c>
      <c r="B311" s="124">
        <v>6976</v>
      </c>
    </row>
    <row r="312" spans="1:2" x14ac:dyDescent="0.45">
      <c r="A312" s="123" t="s">
        <v>1458</v>
      </c>
      <c r="B312" s="124">
        <v>6978</v>
      </c>
    </row>
    <row r="313" spans="1:2" x14ac:dyDescent="0.45">
      <c r="A313" s="123" t="s">
        <v>1459</v>
      </c>
      <c r="B313" s="124">
        <v>6979</v>
      </c>
    </row>
    <row r="314" spans="1:2" x14ac:dyDescent="0.45">
      <c r="A314" s="123" t="s">
        <v>1460</v>
      </c>
      <c r="B314" s="124">
        <v>6981</v>
      </c>
    </row>
    <row r="315" spans="1:2" x14ac:dyDescent="0.45">
      <c r="A315" s="123" t="s">
        <v>1461</v>
      </c>
      <c r="B315" s="124">
        <v>6985</v>
      </c>
    </row>
    <row r="316" spans="1:2" x14ac:dyDescent="0.45">
      <c r="A316" s="123" t="s">
        <v>1462</v>
      </c>
      <c r="B316" s="124">
        <v>6986</v>
      </c>
    </row>
    <row r="317" spans="1:2" x14ac:dyDescent="0.45">
      <c r="A317" s="123" t="s">
        <v>1463</v>
      </c>
      <c r="B317" s="124">
        <v>6988</v>
      </c>
    </row>
    <row r="318" spans="1:2" x14ac:dyDescent="0.45">
      <c r="A318" s="123" t="s">
        <v>1464</v>
      </c>
      <c r="B318" s="124">
        <v>6990</v>
      </c>
    </row>
    <row r="319" spans="1:2" x14ac:dyDescent="0.45">
      <c r="A319" s="123" t="s">
        <v>1465</v>
      </c>
      <c r="B319" s="124">
        <v>6992</v>
      </c>
    </row>
    <row r="320" spans="1:2" x14ac:dyDescent="0.45">
      <c r="A320" s="123" t="s">
        <v>1466</v>
      </c>
      <c r="B320" s="124">
        <v>6994</v>
      </c>
    </row>
    <row r="321" spans="1:2" x14ac:dyDescent="0.45">
      <c r="A321" s="123" t="s">
        <v>1467</v>
      </c>
      <c r="B321" s="124">
        <v>6996</v>
      </c>
    </row>
    <row r="322" spans="1:2" x14ac:dyDescent="0.45">
      <c r="A322" s="123" t="s">
        <v>1468</v>
      </c>
      <c r="B322" s="124">
        <v>6998</v>
      </c>
    </row>
    <row r="323" spans="1:2" x14ac:dyDescent="0.45">
      <c r="A323" s="123" t="s">
        <v>1469</v>
      </c>
      <c r="B323" s="124">
        <v>6999</v>
      </c>
    </row>
    <row r="324" spans="1:2" x14ac:dyDescent="0.45">
      <c r="A324" s="123" t="s">
        <v>1470</v>
      </c>
      <c r="B324" s="124">
        <v>7002</v>
      </c>
    </row>
    <row r="325" spans="1:2" x14ac:dyDescent="0.45">
      <c r="A325" s="123" t="s">
        <v>1471</v>
      </c>
      <c r="B325" s="124">
        <v>7004</v>
      </c>
    </row>
    <row r="326" spans="1:2" x14ac:dyDescent="0.45">
      <c r="A326" s="123" t="s">
        <v>1472</v>
      </c>
      <c r="B326" s="124">
        <v>7006</v>
      </c>
    </row>
    <row r="327" spans="1:2" x14ac:dyDescent="0.45">
      <c r="A327" s="123" t="s">
        <v>2532</v>
      </c>
      <c r="B327" s="124">
        <v>7008</v>
      </c>
    </row>
    <row r="328" spans="1:2" x14ac:dyDescent="0.45">
      <c r="A328" s="123" t="s">
        <v>1474</v>
      </c>
      <c r="B328" s="124">
        <v>7010</v>
      </c>
    </row>
    <row r="329" spans="1:2" x14ac:dyDescent="0.45">
      <c r="A329" s="123" t="s">
        <v>1475</v>
      </c>
      <c r="B329" s="124">
        <v>7012</v>
      </c>
    </row>
    <row r="330" spans="1:2" x14ac:dyDescent="0.45">
      <c r="A330" s="123" t="s">
        <v>1476</v>
      </c>
      <c r="B330" s="124">
        <v>7014</v>
      </c>
    </row>
    <row r="331" spans="1:2" x14ac:dyDescent="0.45">
      <c r="A331" s="123" t="s">
        <v>1477</v>
      </c>
      <c r="B331" s="124">
        <v>7016</v>
      </c>
    </row>
    <row r="332" spans="1:2" x14ac:dyDescent="0.45">
      <c r="A332" s="123" t="s">
        <v>1478</v>
      </c>
      <c r="B332" s="124">
        <v>7018</v>
      </c>
    </row>
    <row r="333" spans="1:2" x14ac:dyDescent="0.45">
      <c r="A333" s="123" t="s">
        <v>2533</v>
      </c>
      <c r="B333" s="124">
        <v>7020</v>
      </c>
    </row>
    <row r="334" spans="1:2" x14ac:dyDescent="0.45">
      <c r="A334" s="123" t="s">
        <v>1480</v>
      </c>
      <c r="B334" s="124">
        <v>7022</v>
      </c>
    </row>
    <row r="335" spans="1:2" x14ac:dyDescent="0.45">
      <c r="A335" s="123" t="s">
        <v>1481</v>
      </c>
      <c r="B335" s="124">
        <v>7024</v>
      </c>
    </row>
    <row r="336" spans="1:2" x14ac:dyDescent="0.45">
      <c r="A336" s="123" t="s">
        <v>1585</v>
      </c>
      <c r="B336" s="124">
        <v>7026</v>
      </c>
    </row>
    <row r="337" spans="1:2" x14ac:dyDescent="0.45">
      <c r="A337" s="123" t="s">
        <v>2538</v>
      </c>
      <c r="B337" s="124">
        <v>7027</v>
      </c>
    </row>
    <row r="338" spans="1:2" x14ac:dyDescent="0.45">
      <c r="A338" s="123" t="s">
        <v>314</v>
      </c>
      <c r="B338" s="124">
        <v>7033</v>
      </c>
    </row>
    <row r="339" spans="1:2" x14ac:dyDescent="0.45">
      <c r="A339" s="123" t="s">
        <v>315</v>
      </c>
      <c r="B339" s="124">
        <v>7033</v>
      </c>
    </row>
    <row r="340" spans="1:2" x14ac:dyDescent="0.45">
      <c r="A340" s="123" t="s">
        <v>316</v>
      </c>
      <c r="B340" s="124">
        <v>7033</v>
      </c>
    </row>
    <row r="341" spans="1:2" x14ac:dyDescent="0.45">
      <c r="A341" s="123" t="s">
        <v>1622</v>
      </c>
      <c r="B341" s="124">
        <v>7034</v>
      </c>
    </row>
    <row r="342" spans="1:2" x14ac:dyDescent="0.45">
      <c r="A342" s="123" t="s">
        <v>1623</v>
      </c>
      <c r="B342" s="124">
        <v>7035</v>
      </c>
    </row>
    <row r="343" spans="1:2" x14ac:dyDescent="0.45">
      <c r="A343" s="123" t="s">
        <v>1624</v>
      </c>
      <c r="B343" s="124">
        <v>7036</v>
      </c>
    </row>
    <row r="344" spans="1:2" x14ac:dyDescent="0.45">
      <c r="A344" s="123" t="s">
        <v>1625</v>
      </c>
      <c r="B344" s="124">
        <v>7037</v>
      </c>
    </row>
    <row r="345" spans="1:2" x14ac:dyDescent="0.45">
      <c r="A345" s="123" t="s">
        <v>231</v>
      </c>
      <c r="B345" s="124">
        <v>7038</v>
      </c>
    </row>
    <row r="346" spans="1:2" x14ac:dyDescent="0.45">
      <c r="A346" s="123" t="s">
        <v>232</v>
      </c>
      <c r="B346" s="124">
        <v>7040</v>
      </c>
    </row>
    <row r="347" spans="1:2" x14ac:dyDescent="0.45">
      <c r="A347" s="123" t="s">
        <v>233</v>
      </c>
      <c r="B347" s="124">
        <v>7042</v>
      </c>
    </row>
    <row r="348" spans="1:2" x14ac:dyDescent="0.45">
      <c r="A348" s="123" t="s">
        <v>199</v>
      </c>
      <c r="B348" s="124">
        <v>7044</v>
      </c>
    </row>
    <row r="349" spans="1:2" x14ac:dyDescent="0.45">
      <c r="A349" s="123" t="s">
        <v>198</v>
      </c>
      <c r="B349" s="124">
        <v>7046</v>
      </c>
    </row>
    <row r="350" spans="1:2" x14ac:dyDescent="0.45">
      <c r="A350" s="123" t="s">
        <v>208</v>
      </c>
      <c r="B350" s="124">
        <v>7048</v>
      </c>
    </row>
    <row r="351" spans="1:2" x14ac:dyDescent="0.45">
      <c r="A351" s="123" t="s">
        <v>209</v>
      </c>
      <c r="B351" s="124">
        <v>7050</v>
      </c>
    </row>
    <row r="352" spans="1:2" x14ac:dyDescent="0.45">
      <c r="A352" s="123" t="s">
        <v>210</v>
      </c>
      <c r="B352" s="124">
        <v>7052</v>
      </c>
    </row>
    <row r="353" spans="1:2" x14ac:dyDescent="0.45">
      <c r="A353" s="123" t="s">
        <v>211</v>
      </c>
      <c r="B353" s="124">
        <v>7054</v>
      </c>
    </row>
    <row r="354" spans="1:2" x14ac:dyDescent="0.45">
      <c r="A354" s="123" t="s">
        <v>212</v>
      </c>
      <c r="B354" s="124">
        <v>7056</v>
      </c>
    </row>
    <row r="355" spans="1:2" x14ac:dyDescent="0.45">
      <c r="A355" s="123" t="s">
        <v>213</v>
      </c>
      <c r="B355" s="124">
        <v>7058</v>
      </c>
    </row>
    <row r="356" spans="1:2" x14ac:dyDescent="0.45">
      <c r="A356" s="123" t="s">
        <v>214</v>
      </c>
      <c r="B356" s="124">
        <v>7060</v>
      </c>
    </row>
    <row r="357" spans="1:2" x14ac:dyDescent="0.45">
      <c r="A357" s="123" t="s">
        <v>215</v>
      </c>
      <c r="B357" s="124">
        <v>7062</v>
      </c>
    </row>
    <row r="358" spans="1:2" x14ac:dyDescent="0.45">
      <c r="A358" s="123" t="s">
        <v>204</v>
      </c>
      <c r="B358" s="124">
        <v>7064</v>
      </c>
    </row>
    <row r="359" spans="1:2" x14ac:dyDescent="0.45">
      <c r="A359" s="123" t="s">
        <v>205</v>
      </c>
      <c r="B359" s="124">
        <v>7066</v>
      </c>
    </row>
    <row r="360" spans="1:2" x14ac:dyDescent="0.45">
      <c r="A360" s="123" t="s">
        <v>202</v>
      </c>
      <c r="B360" s="124">
        <v>7068</v>
      </c>
    </row>
    <row r="361" spans="1:2" x14ac:dyDescent="0.45">
      <c r="A361" s="123" t="s">
        <v>203</v>
      </c>
      <c r="B361" s="124">
        <v>7070</v>
      </c>
    </row>
    <row r="362" spans="1:2" x14ac:dyDescent="0.45">
      <c r="A362" s="123" t="s">
        <v>206</v>
      </c>
      <c r="B362" s="124">
        <v>7072</v>
      </c>
    </row>
    <row r="363" spans="1:2" x14ac:dyDescent="0.45">
      <c r="A363" s="123" t="s">
        <v>207</v>
      </c>
      <c r="B363" s="124">
        <v>7074</v>
      </c>
    </row>
    <row r="364" spans="1:2" x14ac:dyDescent="0.45">
      <c r="A364" s="123" t="s">
        <v>200</v>
      </c>
      <c r="B364" s="124">
        <v>7076</v>
      </c>
    </row>
    <row r="365" spans="1:2" x14ac:dyDescent="0.45">
      <c r="A365" s="123" t="s">
        <v>201</v>
      </c>
      <c r="B365" s="124">
        <v>7078</v>
      </c>
    </row>
    <row r="366" spans="1:2" x14ac:dyDescent="0.45">
      <c r="A366" s="123" t="s">
        <v>1239</v>
      </c>
      <c r="B366" s="124">
        <v>7080</v>
      </c>
    </row>
    <row r="367" spans="1:2" x14ac:dyDescent="0.45">
      <c r="A367" s="123" t="s">
        <v>1240</v>
      </c>
      <c r="B367" s="124">
        <v>7082</v>
      </c>
    </row>
    <row r="368" spans="1:2" x14ac:dyDescent="0.45">
      <c r="A368" s="123" t="s">
        <v>220</v>
      </c>
      <c r="B368" s="124">
        <v>7084</v>
      </c>
    </row>
    <row r="369" spans="1:2" x14ac:dyDescent="0.45">
      <c r="A369" s="123" t="s">
        <v>216</v>
      </c>
      <c r="B369" s="124">
        <v>7086</v>
      </c>
    </row>
    <row r="370" spans="1:2" x14ac:dyDescent="0.45">
      <c r="A370" s="123" t="s">
        <v>217</v>
      </c>
      <c r="B370" s="124">
        <v>7088</v>
      </c>
    </row>
    <row r="371" spans="1:2" x14ac:dyDescent="0.45">
      <c r="A371" s="123" t="s">
        <v>311</v>
      </c>
      <c r="B371" s="124">
        <v>7090</v>
      </c>
    </row>
    <row r="372" spans="1:2" x14ac:dyDescent="0.45">
      <c r="A372" s="123" t="s">
        <v>312</v>
      </c>
      <c r="B372" s="124">
        <v>7092</v>
      </c>
    </row>
    <row r="373" spans="1:2" x14ac:dyDescent="0.45">
      <c r="A373" s="123" t="s">
        <v>218</v>
      </c>
      <c r="B373" s="124">
        <v>7094</v>
      </c>
    </row>
    <row r="374" spans="1:2" x14ac:dyDescent="0.45">
      <c r="A374" s="123" t="s">
        <v>219</v>
      </c>
      <c r="B374" s="124">
        <v>7096</v>
      </c>
    </row>
    <row r="375" spans="1:2" x14ac:dyDescent="0.45">
      <c r="A375" s="123" t="s">
        <v>313</v>
      </c>
      <c r="B375" s="124">
        <v>7098</v>
      </c>
    </row>
    <row r="376" spans="1:2" x14ac:dyDescent="0.45">
      <c r="A376" s="123" t="s">
        <v>368</v>
      </c>
      <c r="B376" s="124">
        <v>7099</v>
      </c>
    </row>
    <row r="377" spans="1:2" x14ac:dyDescent="0.45">
      <c r="A377" s="123" t="s">
        <v>238</v>
      </c>
      <c r="B377" s="124">
        <v>7102</v>
      </c>
    </row>
    <row r="378" spans="1:2" x14ac:dyDescent="0.45">
      <c r="A378" s="123" t="s">
        <v>239</v>
      </c>
      <c r="B378" s="124">
        <v>7104</v>
      </c>
    </row>
    <row r="379" spans="1:2" x14ac:dyDescent="0.45">
      <c r="A379" s="123" t="s">
        <v>227</v>
      </c>
      <c r="B379" s="124">
        <v>7111</v>
      </c>
    </row>
    <row r="380" spans="1:2" x14ac:dyDescent="0.45">
      <c r="A380" s="123" t="s">
        <v>183</v>
      </c>
      <c r="B380" s="124">
        <v>7112</v>
      </c>
    </row>
    <row r="381" spans="1:2" x14ac:dyDescent="0.45">
      <c r="A381" s="123" t="s">
        <v>184</v>
      </c>
      <c r="B381" s="124">
        <v>7114</v>
      </c>
    </row>
    <row r="382" spans="1:2" x14ac:dyDescent="0.45">
      <c r="A382" s="123" t="s">
        <v>186</v>
      </c>
      <c r="B382" s="124">
        <v>7116</v>
      </c>
    </row>
    <row r="383" spans="1:2" x14ac:dyDescent="0.45">
      <c r="A383" s="123" t="s">
        <v>187</v>
      </c>
      <c r="B383" s="124">
        <v>7118</v>
      </c>
    </row>
    <row r="384" spans="1:2" x14ac:dyDescent="0.45">
      <c r="A384" s="123" t="s">
        <v>188</v>
      </c>
      <c r="B384" s="124">
        <v>7120</v>
      </c>
    </row>
    <row r="385" spans="1:2" x14ac:dyDescent="0.45">
      <c r="A385" s="123" t="s">
        <v>189</v>
      </c>
      <c r="B385" s="124">
        <v>7122</v>
      </c>
    </row>
    <row r="386" spans="1:2" x14ac:dyDescent="0.45">
      <c r="A386" s="123" t="s">
        <v>192</v>
      </c>
      <c r="B386" s="124">
        <v>7124</v>
      </c>
    </row>
    <row r="387" spans="1:2" x14ac:dyDescent="0.45">
      <c r="A387" s="123" t="s">
        <v>193</v>
      </c>
      <c r="B387" s="124">
        <v>7126</v>
      </c>
    </row>
    <row r="388" spans="1:2" x14ac:dyDescent="0.45">
      <c r="A388" s="123" t="s">
        <v>190</v>
      </c>
      <c r="B388" s="124">
        <v>7128</v>
      </c>
    </row>
    <row r="389" spans="1:2" x14ac:dyDescent="0.45">
      <c r="A389" s="123" t="s">
        <v>191</v>
      </c>
      <c r="B389" s="124">
        <v>7130</v>
      </c>
    </row>
    <row r="390" spans="1:2" x14ac:dyDescent="0.45">
      <c r="A390" s="123" t="s">
        <v>3355</v>
      </c>
      <c r="B390" s="124">
        <v>7132</v>
      </c>
    </row>
    <row r="391" spans="1:2" x14ac:dyDescent="0.45">
      <c r="A391" s="123" t="s">
        <v>2270</v>
      </c>
      <c r="B391" s="124">
        <v>7272</v>
      </c>
    </row>
    <row r="392" spans="1:2" x14ac:dyDescent="0.45">
      <c r="A392" s="123" t="s">
        <v>2271</v>
      </c>
      <c r="B392" s="124">
        <v>7274</v>
      </c>
    </row>
    <row r="393" spans="1:2" x14ac:dyDescent="0.45">
      <c r="A393" s="123" t="s">
        <v>289</v>
      </c>
      <c r="B393" s="124">
        <v>7530</v>
      </c>
    </row>
    <row r="394" spans="1:2" x14ac:dyDescent="0.45">
      <c r="A394" s="123" t="s">
        <v>2164</v>
      </c>
      <c r="B394" s="124" t="s">
        <v>7900</v>
      </c>
    </row>
    <row r="395" spans="1:2" x14ac:dyDescent="0.45">
      <c r="A395" s="123" t="s">
        <v>2166</v>
      </c>
      <c r="B395" s="124" t="s">
        <v>7901</v>
      </c>
    </row>
    <row r="396" spans="1:2" x14ac:dyDescent="0.45">
      <c r="A396" s="123" t="s">
        <v>2212</v>
      </c>
      <c r="B396" s="124" t="s">
        <v>7902</v>
      </c>
    </row>
    <row r="397" spans="1:2" x14ac:dyDescent="0.45">
      <c r="A397" s="123" t="s">
        <v>5140</v>
      </c>
      <c r="B397" s="124" t="s">
        <v>7903</v>
      </c>
    </row>
    <row r="398" spans="1:2" x14ac:dyDescent="0.45">
      <c r="A398" s="123" t="s">
        <v>3308</v>
      </c>
      <c r="B398" s="124" t="s">
        <v>7904</v>
      </c>
    </row>
    <row r="399" spans="1:2" x14ac:dyDescent="0.45">
      <c r="A399" s="123" t="s">
        <v>2113</v>
      </c>
      <c r="B399" s="124" t="s">
        <v>7905</v>
      </c>
    </row>
    <row r="400" spans="1:2" x14ac:dyDescent="0.45">
      <c r="A400" s="123" t="s">
        <v>2152</v>
      </c>
      <c r="B400" s="124" t="s">
        <v>7906</v>
      </c>
    </row>
    <row r="401" spans="1:2" x14ac:dyDescent="0.45">
      <c r="A401" s="123" t="s">
        <v>256</v>
      </c>
      <c r="B401" s="124">
        <v>8797</v>
      </c>
    </row>
    <row r="402" spans="1:2" x14ac:dyDescent="0.45">
      <c r="A402" s="123" t="s">
        <v>2115</v>
      </c>
      <c r="B402" s="124" t="s">
        <v>7907</v>
      </c>
    </row>
    <row r="403" spans="1:2" x14ac:dyDescent="0.45">
      <c r="A403" s="123" t="s">
        <v>2112</v>
      </c>
      <c r="B403" s="124" t="s">
        <v>7907</v>
      </c>
    </row>
    <row r="404" spans="1:2" x14ac:dyDescent="0.45">
      <c r="A404" s="123" t="s">
        <v>2116</v>
      </c>
      <c r="B404" s="124" t="s">
        <v>2915</v>
      </c>
    </row>
    <row r="405" spans="1:2" x14ac:dyDescent="0.45">
      <c r="A405" s="123" t="s">
        <v>2168</v>
      </c>
      <c r="B405" s="124" t="s">
        <v>7908</v>
      </c>
    </row>
    <row r="406" spans="1:2" x14ac:dyDescent="0.45">
      <c r="A406" s="123" t="s">
        <v>2170</v>
      </c>
      <c r="B406" s="124" t="s">
        <v>7909</v>
      </c>
    </row>
    <row r="407" spans="1:2" x14ac:dyDescent="0.45">
      <c r="A407" s="123" t="s">
        <v>2118</v>
      </c>
      <c r="B407" s="124" t="s">
        <v>7910</v>
      </c>
    </row>
    <row r="408" spans="1:2" x14ac:dyDescent="0.45">
      <c r="A408" s="123" t="s">
        <v>1857</v>
      </c>
      <c r="B408" s="124" t="s">
        <v>2842</v>
      </c>
    </row>
    <row r="409" spans="1:2" x14ac:dyDescent="0.45">
      <c r="A409" s="123" t="s">
        <v>2154</v>
      </c>
      <c r="B409" s="124" t="s">
        <v>7911</v>
      </c>
    </row>
    <row r="410" spans="1:2" x14ac:dyDescent="0.45">
      <c r="A410" s="123" t="s">
        <v>3177</v>
      </c>
      <c r="B410" s="124" t="s">
        <v>7978</v>
      </c>
    </row>
    <row r="411" spans="1:2" x14ac:dyDescent="0.45">
      <c r="A411" s="123" t="s">
        <v>2218</v>
      </c>
      <c r="B411" s="124" t="s">
        <v>7912</v>
      </c>
    </row>
    <row r="412" spans="1:2" x14ac:dyDescent="0.45">
      <c r="A412" s="123" t="s">
        <v>2215</v>
      </c>
      <c r="B412" s="124" t="s">
        <v>7913</v>
      </c>
    </row>
    <row r="413" spans="1:2" x14ac:dyDescent="0.45">
      <c r="A413" s="123" t="s">
        <v>2160</v>
      </c>
      <c r="B413" s="124" t="s">
        <v>7914</v>
      </c>
    </row>
    <row r="414" spans="1:2" x14ac:dyDescent="0.45">
      <c r="A414" s="123" t="s">
        <v>2161</v>
      </c>
      <c r="B414" s="124" t="s">
        <v>7915</v>
      </c>
    </row>
    <row r="415" spans="1:2" x14ac:dyDescent="0.45">
      <c r="A415" s="123" t="s">
        <v>2151</v>
      </c>
      <c r="B415" s="124" t="s">
        <v>7916</v>
      </c>
    </row>
    <row r="416" spans="1:2" x14ac:dyDescent="0.45">
      <c r="A416" s="123" t="s">
        <v>2142</v>
      </c>
      <c r="B416" s="124" t="s">
        <v>7917</v>
      </c>
    </row>
    <row r="417" spans="1:2" x14ac:dyDescent="0.45">
      <c r="A417" s="123" t="s">
        <v>2146</v>
      </c>
      <c r="B417" s="124" t="s">
        <v>7918</v>
      </c>
    </row>
    <row r="418" spans="1:2" x14ac:dyDescent="0.45">
      <c r="A418" s="123" t="s">
        <v>2139</v>
      </c>
      <c r="B418" s="124" t="s">
        <v>7919</v>
      </c>
    </row>
    <row r="419" spans="1:2" x14ac:dyDescent="0.45">
      <c r="A419" s="123" t="s">
        <v>2143</v>
      </c>
      <c r="B419" s="124" t="s">
        <v>7920</v>
      </c>
    </row>
    <row r="420" spans="1:2" x14ac:dyDescent="0.45">
      <c r="A420" s="123" t="s">
        <v>2155</v>
      </c>
      <c r="B420" s="124" t="s">
        <v>7921</v>
      </c>
    </row>
    <row r="421" spans="1:2" x14ac:dyDescent="0.45">
      <c r="A421" s="123" t="s">
        <v>2148</v>
      </c>
      <c r="B421" s="124" t="s">
        <v>7922</v>
      </c>
    </row>
    <row r="422" spans="1:2" x14ac:dyDescent="0.45">
      <c r="A422" s="123" t="s">
        <v>2153</v>
      </c>
      <c r="B422" s="124" t="s">
        <v>7923</v>
      </c>
    </row>
    <row r="423" spans="1:2" x14ac:dyDescent="0.45">
      <c r="A423" s="123" t="s">
        <v>2150</v>
      </c>
      <c r="B423" s="124" t="s">
        <v>7924</v>
      </c>
    </row>
    <row r="424" spans="1:2" x14ac:dyDescent="0.45">
      <c r="A424" s="123" t="s">
        <v>2158</v>
      </c>
      <c r="B424" s="124" t="s">
        <v>7925</v>
      </c>
    </row>
    <row r="425" spans="1:2" x14ac:dyDescent="0.45">
      <c r="A425" s="123" t="s">
        <v>2149</v>
      </c>
      <c r="B425" s="124" t="s">
        <v>7926</v>
      </c>
    </row>
    <row r="426" spans="1:2" x14ac:dyDescent="0.45">
      <c r="A426" s="123" t="s">
        <v>2157</v>
      </c>
      <c r="B426" s="124" t="s">
        <v>7927</v>
      </c>
    </row>
    <row r="427" spans="1:2" x14ac:dyDescent="0.45">
      <c r="A427" s="123" t="s">
        <v>2141</v>
      </c>
      <c r="B427" s="124" t="s">
        <v>7928</v>
      </c>
    </row>
    <row r="428" spans="1:2" x14ac:dyDescent="0.45">
      <c r="A428" s="123" t="s">
        <v>4713</v>
      </c>
      <c r="B428" s="124" t="s">
        <v>7929</v>
      </c>
    </row>
    <row r="429" spans="1:2" x14ac:dyDescent="0.45">
      <c r="A429" s="123" t="s">
        <v>2145</v>
      </c>
      <c r="B429" s="124" t="s">
        <v>7930</v>
      </c>
    </row>
    <row r="430" spans="1:2" x14ac:dyDescent="0.45">
      <c r="A430" s="123" t="s">
        <v>2144</v>
      </c>
      <c r="B430" s="124" t="s">
        <v>7931</v>
      </c>
    </row>
    <row r="431" spans="1:2" x14ac:dyDescent="0.45">
      <c r="A431" s="123" t="s">
        <v>2147</v>
      </c>
      <c r="B431" s="124" t="s">
        <v>7932</v>
      </c>
    </row>
    <row r="432" spans="1:2" x14ac:dyDescent="0.45">
      <c r="A432" s="123" t="s">
        <v>2156</v>
      </c>
      <c r="B432" s="124" t="s">
        <v>7933</v>
      </c>
    </row>
    <row r="433" spans="1:2" x14ac:dyDescent="0.45">
      <c r="A433" s="123" t="s">
        <v>2202</v>
      </c>
      <c r="B433" s="124" t="s">
        <v>7934</v>
      </c>
    </row>
    <row r="434" spans="1:2" x14ac:dyDescent="0.45">
      <c r="A434" s="123" t="s">
        <v>2201</v>
      </c>
      <c r="B434" s="124" t="s">
        <v>7935</v>
      </c>
    </row>
    <row r="435" spans="1:2" x14ac:dyDescent="0.45">
      <c r="A435" s="123" t="s">
        <v>2200</v>
      </c>
      <c r="B435" s="124" t="s">
        <v>7936</v>
      </c>
    </row>
    <row r="436" spans="1:2" x14ac:dyDescent="0.45">
      <c r="A436" s="123" t="s">
        <v>2199</v>
      </c>
      <c r="B436" s="124" t="s">
        <v>7937</v>
      </c>
    </row>
    <row r="437" spans="1:2" x14ac:dyDescent="0.45">
      <c r="A437" s="123" t="s">
        <v>2198</v>
      </c>
      <c r="B437" s="124" t="s">
        <v>7938</v>
      </c>
    </row>
    <row r="438" spans="1:2" x14ac:dyDescent="0.45">
      <c r="A438" s="123" t="s">
        <v>2197</v>
      </c>
      <c r="B438" s="124" t="s">
        <v>7939</v>
      </c>
    </row>
    <row r="439" spans="1:2" x14ac:dyDescent="0.45">
      <c r="A439" s="123" t="s">
        <v>2181</v>
      </c>
      <c r="B439" s="124" t="s">
        <v>7940</v>
      </c>
    </row>
    <row r="440" spans="1:2" x14ac:dyDescent="0.45">
      <c r="A440" s="123" t="s">
        <v>2177</v>
      </c>
      <c r="B440" s="124" t="s">
        <v>7941</v>
      </c>
    </row>
    <row r="441" spans="1:2" x14ac:dyDescent="0.45">
      <c r="A441" s="123" t="s">
        <v>2162</v>
      </c>
      <c r="B441" s="124" t="s">
        <v>7942</v>
      </c>
    </row>
  </sheetData>
  <sheetProtection algorithmName="SHA-512" hashValue="iOm0wAR1WyJiDtADhe7MQFi3gofuesqnQkd107L/Ywfcq5kBuk9P0DIoZDt6rQH/4WwhRAKksghr5goOF5O9mg==" saltValue="8H5Fi7J9s5XHUdddLGsTLQ==" spinCount="100000" sheet="1" objects="1" scenarios="1"/>
  <pageMargins left="0.7" right="0.7" top="0.75" bottom="0.75" header="0.3" footer="0.3"/>
  <pageSetup paperSize="9" orientation="portrait" verticalDpi="1200" r:id="rId1"/>
  <headerFooter>
    <oddHeader>&amp;L&amp;"Segoe UI,Standaard"&amp;8Documentnr.:
GEG-00356&amp;C&amp;"Segoe UI,Vet"&amp;10&amp;UMastertabel LKB&amp;R&amp;"Segoe UI,Standaard"&amp;8Werkblad:
&amp;A</oddHeader>
    <oddFooter>&amp;L&amp;"Segoe UI,Standaard"&amp;8Datum laatste wijziging werkblad: 2018 02 22
Document gedownload met Charlotte De Meester - CMS aan Friday, 10-Oct-2025 11:25:59 (UTC/GMT +02:00 - Europe/Brussels)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401A9-DF3D-4A51-8461-E37469B7EC39}">
  <sheetPr>
    <tabColor rgb="FFFF0000"/>
  </sheetPr>
  <dimension ref="A1:C11"/>
  <sheetViews>
    <sheetView view="pageLayout" topLeftCell="A7" zoomScaleNormal="100" workbookViewId="0">
      <selection activeCell="C15" sqref="C15"/>
    </sheetView>
  </sheetViews>
  <sheetFormatPr defaultColWidth="8.08203125" defaultRowHeight="16" x14ac:dyDescent="0.35"/>
  <cols>
    <col min="1" max="2" width="18.9140625" style="212" customWidth="1"/>
    <col min="3" max="3" width="44.33203125" style="212" customWidth="1"/>
    <col min="4" max="16384" width="8.08203125" style="212"/>
  </cols>
  <sheetData>
    <row r="1" spans="1:3" s="210" customFormat="1" ht="30" customHeight="1" thickBot="1" x14ac:dyDescent="0.4">
      <c r="A1" s="286" t="s">
        <v>9401</v>
      </c>
      <c r="B1" s="287"/>
      <c r="C1" s="288"/>
    </row>
    <row r="2" spans="1:3" s="211" customFormat="1" ht="30" customHeight="1" x14ac:dyDescent="0.35">
      <c r="A2" s="213" t="s">
        <v>9402</v>
      </c>
      <c r="B2" s="214" t="s">
        <v>9403</v>
      </c>
      <c r="C2" s="214" t="s">
        <v>9404</v>
      </c>
    </row>
    <row r="3" spans="1:3" ht="96" x14ac:dyDescent="0.35">
      <c r="A3" s="216" t="s">
        <v>9406</v>
      </c>
      <c r="B3" s="215" t="s">
        <v>9296</v>
      </c>
      <c r="C3" s="216" t="s">
        <v>9407</v>
      </c>
    </row>
    <row r="4" spans="1:3" ht="210" x14ac:dyDescent="0.35">
      <c r="A4" s="215" t="s">
        <v>8136</v>
      </c>
      <c r="B4" s="215" t="s">
        <v>9318</v>
      </c>
      <c r="C4" s="217" t="s">
        <v>9408</v>
      </c>
    </row>
    <row r="5" spans="1:3" x14ac:dyDescent="0.35">
      <c r="A5" s="215" t="s">
        <v>8008</v>
      </c>
      <c r="B5" s="218" t="s">
        <v>9325</v>
      </c>
      <c r="C5" s="216" t="s">
        <v>9326</v>
      </c>
    </row>
    <row r="6" spans="1:3" ht="48" x14ac:dyDescent="0.35">
      <c r="A6" s="216" t="s">
        <v>9380</v>
      </c>
      <c r="B6" s="215" t="s">
        <v>9409</v>
      </c>
      <c r="C6" s="216" t="s">
        <v>9410</v>
      </c>
    </row>
    <row r="7" spans="1:3" ht="144" x14ac:dyDescent="0.35">
      <c r="A7" s="216" t="s">
        <v>9380</v>
      </c>
      <c r="B7" s="215" t="s">
        <v>9395</v>
      </c>
      <c r="C7" s="216" t="s">
        <v>9411</v>
      </c>
    </row>
    <row r="8" spans="1:3" ht="48" x14ac:dyDescent="0.35">
      <c r="A8" s="215" t="s">
        <v>8136</v>
      </c>
      <c r="B8" s="215" t="s">
        <v>9397</v>
      </c>
      <c r="C8" s="216" t="s">
        <v>9399</v>
      </c>
    </row>
    <row r="9" spans="1:3" ht="112" x14ac:dyDescent="0.35">
      <c r="A9" s="246" t="s">
        <v>9405</v>
      </c>
      <c r="B9" s="246" t="s">
        <v>9670</v>
      </c>
      <c r="C9" s="245" t="s">
        <v>9671</v>
      </c>
    </row>
    <row r="10" spans="1:3" ht="32" x14ac:dyDescent="0.35">
      <c r="A10" s="215" t="s">
        <v>8136</v>
      </c>
      <c r="B10" s="249" t="s">
        <v>9670</v>
      </c>
      <c r="C10" s="250" t="s">
        <v>9673</v>
      </c>
    </row>
    <row r="11" spans="1:3" x14ac:dyDescent="0.35">
      <c r="A11" s="254" t="s">
        <v>8008</v>
      </c>
      <c r="B11" s="255" t="s">
        <v>9674</v>
      </c>
      <c r="C11" s="254" t="s">
        <v>9675</v>
      </c>
    </row>
  </sheetData>
  <sheetProtection algorithmName="SHA-512" hashValue="NH10WyTIyzCF4UOuYQp3LwqT+1l4NRUbp9asTZGmpeagwPx/FB9iIo3Rh2zPAwa2+BVRoa9GmWhp57mmeI5x0Q==" saltValue="nZ+T9cnTi76/FDJtT6SxBQ==" spinCount="100000" sheet="1" objects="1" scenarios="1"/>
  <mergeCells count="1">
    <mergeCell ref="A1:C1"/>
  </mergeCells>
  <pageMargins left="0.7" right="0.7583333333333333" top="0.75" bottom="0.75" header="0.3" footer="0.3"/>
  <pageSetup paperSize="9" orientation="portrait" r:id="rId1"/>
  <headerFooter>
    <oddHeader>&amp;L&amp;"Segoe UI,Standaard"&amp;8Documentnr.:
GEG-00356&amp;C&amp;"Segoe UI,Vet"&amp;10&amp;UMastertabel LKB&amp;R&amp;"Segoe UI,Standaard"&amp;8Werkblad:
&amp;A</oddHeader>
    <oddFooter>&amp;L&amp;"Segoe UI,Standaard"&amp;8Effectiviteitsdatum: Friday, 10-Oct-2025 (UTC/GMT +02:00 - Europe/Brussels)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BA501-6AD9-461A-B984-C13C856623E0}">
  <sheetPr>
    <tabColor rgb="FFFF0000"/>
    <pageSetUpPr fitToPage="1"/>
  </sheetPr>
  <dimension ref="A1:F376"/>
  <sheetViews>
    <sheetView topLeftCell="A170" zoomScaleNormal="100" workbookViewId="0">
      <selection activeCell="E181" sqref="E181"/>
    </sheetView>
  </sheetViews>
  <sheetFormatPr defaultColWidth="8.08203125" defaultRowHeight="16" x14ac:dyDescent="0.35"/>
  <cols>
    <col min="1" max="1" width="18.9140625" style="238" customWidth="1"/>
    <col min="2" max="3" width="16.25" style="239" customWidth="1"/>
    <col min="4" max="4" width="48.75" style="237" customWidth="1"/>
    <col min="5" max="5" width="17.75" style="239" bestFit="1" customWidth="1"/>
    <col min="6" max="6" width="15.08203125" style="236" customWidth="1"/>
    <col min="7" max="16384" width="8.08203125" style="212"/>
  </cols>
  <sheetData>
    <row r="1" spans="1:6" s="210" customFormat="1" ht="30" customHeight="1" x14ac:dyDescent="0.35">
      <c r="A1" s="289" t="s">
        <v>9401</v>
      </c>
      <c r="B1" s="290"/>
      <c r="C1" s="290"/>
      <c r="D1" s="290"/>
      <c r="E1" s="290"/>
      <c r="F1" s="291"/>
    </row>
    <row r="2" spans="1:6" s="211" customFormat="1" ht="30" customHeight="1" thickBot="1" x14ac:dyDescent="0.4">
      <c r="A2" s="241" t="s">
        <v>9402</v>
      </c>
      <c r="B2" s="242" t="s">
        <v>9403</v>
      </c>
      <c r="C2" s="242" t="s">
        <v>9668</v>
      </c>
      <c r="D2" s="242" t="s">
        <v>9404</v>
      </c>
      <c r="E2" s="243" t="s">
        <v>9293</v>
      </c>
      <c r="F2" s="244" t="s">
        <v>9412</v>
      </c>
    </row>
    <row r="3" spans="1:6" ht="15.9" customHeight="1" x14ac:dyDescent="0.35">
      <c r="A3" s="234" t="s">
        <v>9414</v>
      </c>
      <c r="B3" s="235" t="s">
        <v>9413</v>
      </c>
      <c r="C3" s="228" t="s">
        <v>9415</v>
      </c>
      <c r="D3" s="229" t="s">
        <v>9416</v>
      </c>
      <c r="E3" s="221" t="s">
        <v>176</v>
      </c>
      <c r="F3" s="233" t="s">
        <v>9417</v>
      </c>
    </row>
    <row r="4" spans="1:6" ht="15.9" customHeight="1" x14ac:dyDescent="0.35">
      <c r="A4" s="224" t="s">
        <v>9414</v>
      </c>
      <c r="B4" s="225" t="s">
        <v>9418</v>
      </c>
      <c r="C4" s="222" t="s">
        <v>9415</v>
      </c>
      <c r="D4" s="216" t="s">
        <v>9419</v>
      </c>
      <c r="E4" s="221" t="s">
        <v>176</v>
      </c>
      <c r="F4" s="219" t="s">
        <v>9417</v>
      </c>
    </row>
    <row r="5" spans="1:6" ht="15.9" customHeight="1" x14ac:dyDescent="0.35">
      <c r="A5" s="224" t="s">
        <v>9421</v>
      </c>
      <c r="B5" s="225" t="s">
        <v>9420</v>
      </c>
      <c r="C5" s="222" t="s">
        <v>9415</v>
      </c>
      <c r="D5" s="216" t="s">
        <v>9422</v>
      </c>
      <c r="E5" s="221" t="s">
        <v>176</v>
      </c>
      <c r="F5" s="219" t="s">
        <v>9417</v>
      </c>
    </row>
    <row r="6" spans="1:6" x14ac:dyDescent="0.35">
      <c r="A6" s="224" t="s">
        <v>9414</v>
      </c>
      <c r="B6" s="225" t="s">
        <v>9423</v>
      </c>
      <c r="C6" s="222" t="s">
        <v>9415</v>
      </c>
      <c r="D6" s="215" t="s">
        <v>9424</v>
      </c>
      <c r="E6" s="221" t="s">
        <v>176</v>
      </c>
      <c r="F6" s="219" t="s">
        <v>9417</v>
      </c>
    </row>
    <row r="7" spans="1:6" x14ac:dyDescent="0.35">
      <c r="A7" s="224" t="s">
        <v>9414</v>
      </c>
      <c r="B7" s="225" t="s">
        <v>9425</v>
      </c>
      <c r="C7" s="222" t="s">
        <v>9415</v>
      </c>
      <c r="D7" s="215" t="s">
        <v>9426</v>
      </c>
      <c r="E7" s="221" t="s">
        <v>176</v>
      </c>
      <c r="F7" s="219" t="s">
        <v>9417</v>
      </c>
    </row>
    <row r="8" spans="1:6" ht="15.9" customHeight="1" x14ac:dyDescent="0.35">
      <c r="A8" s="224" t="s">
        <v>9421</v>
      </c>
      <c r="B8" s="225" t="s">
        <v>9427</v>
      </c>
      <c r="C8" s="222" t="s">
        <v>9415</v>
      </c>
      <c r="D8" s="232" t="s">
        <v>9428</v>
      </c>
      <c r="E8" s="221" t="s">
        <v>176</v>
      </c>
      <c r="F8" s="219" t="s">
        <v>9417</v>
      </c>
    </row>
    <row r="9" spans="1:6" ht="236.15" customHeight="1" x14ac:dyDescent="0.35">
      <c r="A9" s="224" t="s">
        <v>9430</v>
      </c>
      <c r="B9" s="225" t="s">
        <v>9429</v>
      </c>
      <c r="C9" s="222" t="s">
        <v>9415</v>
      </c>
      <c r="D9" s="232" t="s">
        <v>9431</v>
      </c>
      <c r="E9" s="221" t="s">
        <v>176</v>
      </c>
      <c r="F9" s="219" t="s">
        <v>9417</v>
      </c>
    </row>
    <row r="10" spans="1:6" x14ac:dyDescent="0.35">
      <c r="A10" s="224" t="s">
        <v>9414</v>
      </c>
      <c r="B10" s="225" t="s">
        <v>9432</v>
      </c>
      <c r="C10" s="222" t="s">
        <v>9415</v>
      </c>
      <c r="D10" s="215" t="s">
        <v>9433</v>
      </c>
      <c r="E10" s="221" t="s">
        <v>176</v>
      </c>
      <c r="F10" s="219" t="s">
        <v>9417</v>
      </c>
    </row>
    <row r="11" spans="1:6" ht="32" x14ac:dyDescent="0.35">
      <c r="A11" s="224" t="s">
        <v>9430</v>
      </c>
      <c r="B11" s="225" t="s">
        <v>9434</v>
      </c>
      <c r="C11" s="222" t="s">
        <v>9415</v>
      </c>
      <c r="D11" s="215" t="s">
        <v>9435</v>
      </c>
      <c r="E11" s="221" t="s">
        <v>176</v>
      </c>
      <c r="F11" s="219" t="s">
        <v>9417</v>
      </c>
    </row>
    <row r="12" spans="1:6" ht="32" x14ac:dyDescent="0.35">
      <c r="A12" s="224" t="s">
        <v>9437</v>
      </c>
      <c r="B12" s="225" t="s">
        <v>9436</v>
      </c>
      <c r="C12" s="222" t="s">
        <v>9415</v>
      </c>
      <c r="D12" s="215" t="s">
        <v>9438</v>
      </c>
      <c r="E12" s="221" t="s">
        <v>176</v>
      </c>
      <c r="F12" s="219" t="s">
        <v>9417</v>
      </c>
    </row>
    <row r="13" spans="1:6" x14ac:dyDescent="0.35">
      <c r="A13" s="224" t="s">
        <v>9414</v>
      </c>
      <c r="B13" s="225" t="s">
        <v>9439</v>
      </c>
      <c r="C13" s="222" t="s">
        <v>9440</v>
      </c>
      <c r="D13" s="215" t="s">
        <v>9441</v>
      </c>
      <c r="E13" s="221" t="s">
        <v>176</v>
      </c>
      <c r="F13" s="219" t="s">
        <v>9417</v>
      </c>
    </row>
    <row r="14" spans="1:6" x14ac:dyDescent="0.35">
      <c r="A14" s="224" t="s">
        <v>9414</v>
      </c>
      <c r="B14" s="225" t="s">
        <v>9442</v>
      </c>
      <c r="C14" s="222" t="s">
        <v>9440</v>
      </c>
      <c r="D14" s="215" t="s">
        <v>9443</v>
      </c>
      <c r="E14" s="221" t="s">
        <v>176</v>
      </c>
      <c r="F14" s="219" t="s">
        <v>9417</v>
      </c>
    </row>
    <row r="15" spans="1:6" x14ac:dyDescent="0.35">
      <c r="A15" s="224" t="s">
        <v>9414</v>
      </c>
      <c r="B15" s="225" t="s">
        <v>9442</v>
      </c>
      <c r="C15" s="222" t="s">
        <v>9440</v>
      </c>
      <c r="D15" s="215" t="s">
        <v>9444</v>
      </c>
      <c r="E15" s="221" t="s">
        <v>176</v>
      </c>
      <c r="F15" s="219" t="s">
        <v>9417</v>
      </c>
    </row>
    <row r="16" spans="1:6" x14ac:dyDescent="0.35">
      <c r="A16" s="224" t="s">
        <v>9414</v>
      </c>
      <c r="B16" s="225" t="s">
        <v>9445</v>
      </c>
      <c r="C16" s="222" t="s">
        <v>9440</v>
      </c>
      <c r="D16" s="215" t="s">
        <v>9446</v>
      </c>
      <c r="E16" s="221" t="s">
        <v>176</v>
      </c>
      <c r="F16" s="219" t="s">
        <v>9417</v>
      </c>
    </row>
    <row r="17" spans="1:6" x14ac:dyDescent="0.35">
      <c r="A17" s="224" t="s">
        <v>9414</v>
      </c>
      <c r="B17" s="225" t="s">
        <v>9445</v>
      </c>
      <c r="C17" s="222" t="s">
        <v>9440</v>
      </c>
      <c r="D17" s="215" t="s">
        <v>9447</v>
      </c>
      <c r="E17" s="221" t="s">
        <v>176</v>
      </c>
      <c r="F17" s="219" t="s">
        <v>9417</v>
      </c>
    </row>
    <row r="18" spans="1:6" ht="15.9" customHeight="1" x14ac:dyDescent="0.35">
      <c r="A18" s="224" t="s">
        <v>9414</v>
      </c>
      <c r="B18" s="225" t="s">
        <v>9448</v>
      </c>
      <c r="C18" s="222" t="s">
        <v>9415</v>
      </c>
      <c r="D18" s="216" t="s">
        <v>9449</v>
      </c>
      <c r="E18" s="221" t="s">
        <v>176</v>
      </c>
      <c r="F18" s="219" t="s">
        <v>9417</v>
      </c>
    </row>
    <row r="19" spans="1:6" ht="15.9" customHeight="1" x14ac:dyDescent="0.35">
      <c r="A19" s="224" t="s">
        <v>9451</v>
      </c>
      <c r="B19" s="225" t="s">
        <v>9450</v>
      </c>
      <c r="C19" s="222" t="s">
        <v>9440</v>
      </c>
      <c r="D19" s="216" t="s">
        <v>9452</v>
      </c>
      <c r="E19" s="221" t="s">
        <v>176</v>
      </c>
      <c r="F19" s="219" t="s">
        <v>176</v>
      </c>
    </row>
    <row r="20" spans="1:6" ht="32.15" customHeight="1" x14ac:dyDescent="0.35">
      <c r="A20" s="224" t="s">
        <v>9437</v>
      </c>
      <c r="B20" s="225" t="s">
        <v>9453</v>
      </c>
      <c r="C20" s="222" t="s">
        <v>9415</v>
      </c>
      <c r="D20" s="216" t="s">
        <v>9454</v>
      </c>
      <c r="E20" s="221" t="s">
        <v>176</v>
      </c>
      <c r="F20" s="219" t="s">
        <v>9417</v>
      </c>
    </row>
    <row r="21" spans="1:6" x14ac:dyDescent="0.35">
      <c r="A21" s="224" t="s">
        <v>9414</v>
      </c>
      <c r="B21" s="225" t="s">
        <v>9455</v>
      </c>
      <c r="C21" s="222" t="s">
        <v>9440</v>
      </c>
      <c r="D21" s="215" t="s">
        <v>9456</v>
      </c>
      <c r="E21" s="221" t="s">
        <v>176</v>
      </c>
      <c r="F21" s="219" t="s">
        <v>9417</v>
      </c>
    </row>
    <row r="22" spans="1:6" x14ac:dyDescent="0.35">
      <c r="A22" s="224" t="s">
        <v>9414</v>
      </c>
      <c r="B22" s="225" t="s">
        <v>9457</v>
      </c>
      <c r="C22" s="222" t="s">
        <v>9440</v>
      </c>
      <c r="D22" s="215" t="s">
        <v>9458</v>
      </c>
      <c r="E22" s="221" t="s">
        <v>176</v>
      </c>
      <c r="F22" s="219" t="s">
        <v>9417</v>
      </c>
    </row>
    <row r="23" spans="1:6" x14ac:dyDescent="0.35">
      <c r="A23" s="224" t="s">
        <v>9414</v>
      </c>
      <c r="B23" s="225" t="s">
        <v>9459</v>
      </c>
      <c r="C23" s="222" t="s">
        <v>9415</v>
      </c>
      <c r="D23" s="215" t="s">
        <v>9460</v>
      </c>
      <c r="E23" s="221" t="s">
        <v>176</v>
      </c>
      <c r="F23" s="219" t="s">
        <v>9417</v>
      </c>
    </row>
    <row r="24" spans="1:6" x14ac:dyDescent="0.35">
      <c r="A24" s="224" t="s">
        <v>9462</v>
      </c>
      <c r="B24" s="225" t="s">
        <v>9461</v>
      </c>
      <c r="C24" s="222" t="s">
        <v>9415</v>
      </c>
      <c r="D24" s="215" t="s">
        <v>9463</v>
      </c>
      <c r="E24" s="221" t="s">
        <v>176</v>
      </c>
      <c r="F24" s="219" t="s">
        <v>176</v>
      </c>
    </row>
    <row r="25" spans="1:6" x14ac:dyDescent="0.35">
      <c r="A25" s="224" t="s">
        <v>9414</v>
      </c>
      <c r="B25" s="225">
        <v>41401</v>
      </c>
      <c r="C25" s="222" t="s">
        <v>9440</v>
      </c>
      <c r="D25" s="215" t="s">
        <v>9464</v>
      </c>
      <c r="E25" s="221" t="s">
        <v>176</v>
      </c>
      <c r="F25" s="219" t="s">
        <v>9417</v>
      </c>
    </row>
    <row r="26" spans="1:6" x14ac:dyDescent="0.35">
      <c r="A26" s="224" t="s">
        <v>9414</v>
      </c>
      <c r="B26" s="225">
        <v>41407</v>
      </c>
      <c r="C26" s="222" t="s">
        <v>9415</v>
      </c>
      <c r="D26" s="215" t="s">
        <v>9465</v>
      </c>
      <c r="E26" s="221" t="s">
        <v>176</v>
      </c>
      <c r="F26" s="219" t="s">
        <v>9417</v>
      </c>
    </row>
    <row r="27" spans="1:6" x14ac:dyDescent="0.35">
      <c r="A27" s="224" t="s">
        <v>9414</v>
      </c>
      <c r="B27" s="225">
        <v>41411</v>
      </c>
      <c r="C27" s="222" t="s">
        <v>9415</v>
      </c>
      <c r="D27" s="215" t="s">
        <v>9466</v>
      </c>
      <c r="E27" s="221" t="s">
        <v>176</v>
      </c>
      <c r="F27" s="219" t="s">
        <v>9417</v>
      </c>
    </row>
    <row r="28" spans="1:6" x14ac:dyDescent="0.35">
      <c r="A28" s="224" t="s">
        <v>9414</v>
      </c>
      <c r="B28" s="225">
        <v>41418</v>
      </c>
      <c r="C28" s="222" t="s">
        <v>9415</v>
      </c>
      <c r="D28" s="215" t="s">
        <v>9467</v>
      </c>
      <c r="E28" s="221" t="s">
        <v>176</v>
      </c>
      <c r="F28" s="219" t="s">
        <v>9468</v>
      </c>
    </row>
    <row r="29" spans="1:6" x14ac:dyDescent="0.35">
      <c r="A29" s="224" t="s">
        <v>9469</v>
      </c>
      <c r="B29" s="225">
        <v>41428</v>
      </c>
      <c r="C29" s="222" t="s">
        <v>9440</v>
      </c>
      <c r="D29" s="215" t="s">
        <v>9470</v>
      </c>
      <c r="E29" s="221" t="s">
        <v>176</v>
      </c>
      <c r="F29" s="219" t="s">
        <v>9417</v>
      </c>
    </row>
    <row r="30" spans="1:6" x14ac:dyDescent="0.35">
      <c r="A30" s="224" t="s">
        <v>9414</v>
      </c>
      <c r="B30" s="225">
        <v>41428</v>
      </c>
      <c r="C30" s="222" t="s">
        <v>9440</v>
      </c>
      <c r="D30" s="215" t="s">
        <v>9471</v>
      </c>
      <c r="E30" s="221" t="s">
        <v>176</v>
      </c>
      <c r="F30" s="219" t="s">
        <v>9468</v>
      </c>
    </row>
    <row r="31" spans="1:6" ht="15.9" customHeight="1" x14ac:dyDescent="0.35">
      <c r="A31" s="224" t="s">
        <v>9414</v>
      </c>
      <c r="B31" s="225">
        <v>41430</v>
      </c>
      <c r="C31" s="222" t="s">
        <v>9415</v>
      </c>
      <c r="D31" s="232" t="s">
        <v>9472</v>
      </c>
      <c r="E31" s="221" t="s">
        <v>176</v>
      </c>
      <c r="F31" s="219" t="s">
        <v>9468</v>
      </c>
    </row>
    <row r="32" spans="1:6" ht="15.9" customHeight="1" x14ac:dyDescent="0.35">
      <c r="A32" s="224" t="s">
        <v>9414</v>
      </c>
      <c r="B32" s="225">
        <v>41435</v>
      </c>
      <c r="C32" s="222" t="s">
        <v>9473</v>
      </c>
      <c r="D32" s="232" t="s">
        <v>9474</v>
      </c>
      <c r="E32" s="221" t="s">
        <v>176</v>
      </c>
      <c r="F32" s="219" t="s">
        <v>9468</v>
      </c>
    </row>
    <row r="33" spans="1:6" ht="32.15" customHeight="1" x14ac:dyDescent="0.35">
      <c r="A33" s="224" t="s">
        <v>9475</v>
      </c>
      <c r="B33" s="225">
        <v>41446</v>
      </c>
      <c r="C33" s="222" t="s">
        <v>9415</v>
      </c>
      <c r="D33" s="216" t="s">
        <v>9476</v>
      </c>
      <c r="E33" s="221" t="s">
        <v>176</v>
      </c>
      <c r="F33" s="219" t="s">
        <v>9468</v>
      </c>
    </row>
    <row r="34" spans="1:6" ht="15.9" customHeight="1" x14ac:dyDescent="0.35">
      <c r="A34" s="224" t="s">
        <v>9414</v>
      </c>
      <c r="B34" s="225">
        <v>41449</v>
      </c>
      <c r="C34" s="222" t="s">
        <v>9440</v>
      </c>
      <c r="D34" s="216" t="s">
        <v>9477</v>
      </c>
      <c r="E34" s="221" t="s">
        <v>176</v>
      </c>
      <c r="F34" s="219" t="s">
        <v>9478</v>
      </c>
    </row>
    <row r="35" spans="1:6" ht="15.9" customHeight="1" x14ac:dyDescent="0.35">
      <c r="A35" s="224" t="s">
        <v>9414</v>
      </c>
      <c r="B35" s="225">
        <v>41452</v>
      </c>
      <c r="C35" s="222" t="s">
        <v>9440</v>
      </c>
      <c r="D35" s="216" t="s">
        <v>9479</v>
      </c>
      <c r="E35" s="221" t="s">
        <v>176</v>
      </c>
      <c r="F35" s="219" t="s">
        <v>9478</v>
      </c>
    </row>
    <row r="36" spans="1:6" ht="15.9" customHeight="1" x14ac:dyDescent="0.35">
      <c r="A36" s="224" t="s">
        <v>9414</v>
      </c>
      <c r="B36" s="225">
        <v>41486</v>
      </c>
      <c r="C36" s="222" t="s">
        <v>9415</v>
      </c>
      <c r="D36" s="216" t="s">
        <v>9480</v>
      </c>
      <c r="E36" s="221" t="s">
        <v>176</v>
      </c>
      <c r="F36" s="219" t="s">
        <v>9478</v>
      </c>
    </row>
    <row r="37" spans="1:6" ht="15.9" customHeight="1" x14ac:dyDescent="0.35">
      <c r="A37" s="224" t="s">
        <v>9414</v>
      </c>
      <c r="B37" s="225">
        <v>41487</v>
      </c>
      <c r="C37" s="222" t="s">
        <v>9440</v>
      </c>
      <c r="D37" s="216" t="s">
        <v>9481</v>
      </c>
      <c r="E37" s="221" t="s">
        <v>176</v>
      </c>
      <c r="F37" s="219" t="s">
        <v>9478</v>
      </c>
    </row>
    <row r="38" spans="1:6" ht="15.9" customHeight="1" x14ac:dyDescent="0.35">
      <c r="A38" s="224" t="s">
        <v>9469</v>
      </c>
      <c r="B38" s="225">
        <v>41508</v>
      </c>
      <c r="C38" s="222" t="s">
        <v>9440</v>
      </c>
      <c r="D38" s="216" t="s">
        <v>9482</v>
      </c>
      <c r="E38" s="221" t="s">
        <v>176</v>
      </c>
      <c r="F38" s="219" t="s">
        <v>9417</v>
      </c>
    </row>
    <row r="39" spans="1:6" ht="15.9" customHeight="1" x14ac:dyDescent="0.35">
      <c r="A39" s="224" t="s">
        <v>9414</v>
      </c>
      <c r="B39" s="225">
        <v>41508</v>
      </c>
      <c r="C39" s="222" t="s">
        <v>9440</v>
      </c>
      <c r="D39" s="216" t="s">
        <v>9483</v>
      </c>
      <c r="E39" s="221" t="s">
        <v>176</v>
      </c>
      <c r="F39" s="219" t="s">
        <v>9478</v>
      </c>
    </row>
    <row r="40" spans="1:6" ht="15.9" customHeight="1" x14ac:dyDescent="0.35">
      <c r="A40" s="224" t="s">
        <v>9414</v>
      </c>
      <c r="B40" s="225">
        <v>41572</v>
      </c>
      <c r="C40" s="222" t="s">
        <v>9440</v>
      </c>
      <c r="D40" s="216" t="s">
        <v>9484</v>
      </c>
      <c r="E40" s="221" t="s">
        <v>176</v>
      </c>
      <c r="F40" s="219" t="s">
        <v>9485</v>
      </c>
    </row>
    <row r="41" spans="1:6" ht="15.9" customHeight="1" x14ac:dyDescent="0.35">
      <c r="A41" s="224" t="s">
        <v>2280</v>
      </c>
      <c r="B41" s="225">
        <v>41572</v>
      </c>
      <c r="C41" s="222" t="s">
        <v>9440</v>
      </c>
      <c r="D41" s="216" t="s">
        <v>9484</v>
      </c>
      <c r="E41" s="221" t="s">
        <v>176</v>
      </c>
      <c r="F41" s="219" t="s">
        <v>9478</v>
      </c>
    </row>
    <row r="42" spans="1:6" ht="15.9" customHeight="1" x14ac:dyDescent="0.35">
      <c r="A42" s="224" t="s">
        <v>9451</v>
      </c>
      <c r="B42" s="225">
        <v>41576</v>
      </c>
      <c r="C42" s="222" t="s">
        <v>9440</v>
      </c>
      <c r="D42" s="216" t="s">
        <v>9486</v>
      </c>
      <c r="E42" s="221" t="s">
        <v>176</v>
      </c>
      <c r="F42" s="219" t="s">
        <v>176</v>
      </c>
    </row>
    <row r="43" spans="1:6" ht="15.9" customHeight="1" x14ac:dyDescent="0.35">
      <c r="A43" s="224" t="s">
        <v>9469</v>
      </c>
      <c r="B43" s="225">
        <v>41578</v>
      </c>
      <c r="C43" s="222" t="s">
        <v>9440</v>
      </c>
      <c r="D43" s="216" t="s">
        <v>9487</v>
      </c>
      <c r="E43" s="221" t="s">
        <v>176</v>
      </c>
      <c r="F43" s="219" t="s">
        <v>9468</v>
      </c>
    </row>
    <row r="44" spans="1:6" x14ac:dyDescent="0.35">
      <c r="A44" s="224" t="s">
        <v>9414</v>
      </c>
      <c r="B44" s="225">
        <v>41617</v>
      </c>
      <c r="C44" s="222" t="s">
        <v>9440</v>
      </c>
      <c r="D44" s="216" t="s">
        <v>9488</v>
      </c>
      <c r="E44" s="221" t="s">
        <v>176</v>
      </c>
      <c r="F44" s="219" t="s">
        <v>9485</v>
      </c>
    </row>
    <row r="45" spans="1:6" ht="15.9" customHeight="1" x14ac:dyDescent="0.35">
      <c r="A45" s="224" t="s">
        <v>9489</v>
      </c>
      <c r="B45" s="225">
        <v>41647</v>
      </c>
      <c r="C45" s="222" t="s">
        <v>9440</v>
      </c>
      <c r="D45" s="216" t="s">
        <v>9490</v>
      </c>
      <c r="E45" s="221" t="s">
        <v>176</v>
      </c>
      <c r="F45" s="219" t="s">
        <v>9491</v>
      </c>
    </row>
    <row r="46" spans="1:6" ht="15.9" customHeight="1" x14ac:dyDescent="0.35">
      <c r="A46" s="224" t="s">
        <v>9414</v>
      </c>
      <c r="B46" s="225">
        <v>41681</v>
      </c>
      <c r="C46" s="222" t="s">
        <v>9440</v>
      </c>
      <c r="D46" s="216" t="s">
        <v>9492</v>
      </c>
      <c r="E46" s="221" t="s">
        <v>176</v>
      </c>
      <c r="F46" s="219" t="s">
        <v>9491</v>
      </c>
    </row>
    <row r="47" spans="1:6" ht="15.9" customHeight="1" x14ac:dyDescent="0.35">
      <c r="A47" s="224" t="s">
        <v>9414</v>
      </c>
      <c r="B47" s="225">
        <v>41702</v>
      </c>
      <c r="C47" s="222" t="s">
        <v>9440</v>
      </c>
      <c r="D47" s="216" t="s">
        <v>9493</v>
      </c>
      <c r="E47" s="221" t="s">
        <v>176</v>
      </c>
      <c r="F47" s="219" t="s">
        <v>9491</v>
      </c>
    </row>
    <row r="48" spans="1:6" ht="15.9" customHeight="1" x14ac:dyDescent="0.35">
      <c r="A48" s="224" t="s">
        <v>9414</v>
      </c>
      <c r="B48" s="225">
        <v>41751</v>
      </c>
      <c r="C48" s="222" t="s">
        <v>9440</v>
      </c>
      <c r="D48" s="216" t="s">
        <v>9494</v>
      </c>
      <c r="E48" s="221" t="s">
        <v>176</v>
      </c>
      <c r="F48" s="219" t="s">
        <v>176</v>
      </c>
    </row>
    <row r="49" spans="1:6" ht="15.9" customHeight="1" x14ac:dyDescent="0.35">
      <c r="A49" s="224" t="s">
        <v>9489</v>
      </c>
      <c r="B49" s="225">
        <v>41752</v>
      </c>
      <c r="C49" s="222" t="s">
        <v>9440</v>
      </c>
      <c r="D49" s="216" t="s">
        <v>9495</v>
      </c>
      <c r="E49" s="221" t="s">
        <v>176</v>
      </c>
      <c r="F49" s="219" t="s">
        <v>9496</v>
      </c>
    </row>
    <row r="50" spans="1:6" ht="15.9" customHeight="1" x14ac:dyDescent="0.35">
      <c r="A50" s="224" t="s">
        <v>2280</v>
      </c>
      <c r="B50" s="225">
        <v>41752</v>
      </c>
      <c r="C50" s="222" t="s">
        <v>9440</v>
      </c>
      <c r="D50" s="216" t="s">
        <v>9497</v>
      </c>
      <c r="E50" s="221" t="s">
        <v>176</v>
      </c>
      <c r="F50" s="219" t="s">
        <v>176</v>
      </c>
    </row>
    <row r="51" spans="1:6" ht="15.9" customHeight="1" x14ac:dyDescent="0.35">
      <c r="A51" s="224" t="s">
        <v>9414</v>
      </c>
      <c r="B51" s="225">
        <v>42019</v>
      </c>
      <c r="C51" s="222" t="s">
        <v>9440</v>
      </c>
      <c r="D51" s="216" t="s">
        <v>9498</v>
      </c>
      <c r="E51" s="221" t="s">
        <v>176</v>
      </c>
      <c r="F51" s="219" t="s">
        <v>176</v>
      </c>
    </row>
    <row r="52" spans="1:6" ht="15.9" customHeight="1" x14ac:dyDescent="0.35">
      <c r="A52" s="224" t="s">
        <v>9499</v>
      </c>
      <c r="B52" s="225">
        <v>42024</v>
      </c>
      <c r="C52" s="222" t="s">
        <v>9415</v>
      </c>
      <c r="D52" s="216" t="s">
        <v>9500</v>
      </c>
      <c r="E52" s="221" t="s">
        <v>176</v>
      </c>
      <c r="F52" s="219" t="s">
        <v>176</v>
      </c>
    </row>
    <row r="53" spans="1:6" ht="15.9" customHeight="1" x14ac:dyDescent="0.35">
      <c r="A53" s="224" t="s">
        <v>9414</v>
      </c>
      <c r="B53" s="225">
        <v>42044</v>
      </c>
      <c r="C53" s="222" t="s">
        <v>9440</v>
      </c>
      <c r="D53" s="216" t="s">
        <v>9501</v>
      </c>
      <c r="E53" s="221" t="s">
        <v>176</v>
      </c>
      <c r="F53" s="219" t="s">
        <v>176</v>
      </c>
    </row>
    <row r="54" spans="1:6" ht="15.9" customHeight="1" x14ac:dyDescent="0.35">
      <c r="A54" s="224" t="s">
        <v>9414</v>
      </c>
      <c r="B54" s="225">
        <v>42095</v>
      </c>
      <c r="C54" s="222" t="s">
        <v>9440</v>
      </c>
      <c r="D54" s="216" t="s">
        <v>9502</v>
      </c>
      <c r="E54" s="221" t="s">
        <v>176</v>
      </c>
      <c r="F54" s="219" t="s">
        <v>176</v>
      </c>
    </row>
    <row r="55" spans="1:6" ht="15.9" customHeight="1" x14ac:dyDescent="0.35">
      <c r="A55" s="224" t="s">
        <v>9414</v>
      </c>
      <c r="B55" s="225">
        <v>42285</v>
      </c>
      <c r="C55" s="222" t="s">
        <v>9440</v>
      </c>
      <c r="D55" s="216" t="s">
        <v>9503</v>
      </c>
      <c r="E55" s="221" t="s">
        <v>176</v>
      </c>
      <c r="F55" s="219" t="s">
        <v>9491</v>
      </c>
    </row>
    <row r="56" spans="1:6" ht="15.9" customHeight="1" x14ac:dyDescent="0.35">
      <c r="A56" s="224" t="s">
        <v>9414</v>
      </c>
      <c r="B56" s="225">
        <v>42373</v>
      </c>
      <c r="C56" s="222" t="s">
        <v>9440</v>
      </c>
      <c r="D56" s="216" t="s">
        <v>9504</v>
      </c>
      <c r="E56" s="221" t="s">
        <v>176</v>
      </c>
      <c r="F56" s="219" t="s">
        <v>176</v>
      </c>
    </row>
    <row r="57" spans="1:6" ht="15.9" customHeight="1" x14ac:dyDescent="0.35">
      <c r="A57" s="224" t="s">
        <v>9414</v>
      </c>
      <c r="B57" s="225">
        <v>42402</v>
      </c>
      <c r="C57" s="222" t="s">
        <v>9440</v>
      </c>
      <c r="D57" s="216" t="s">
        <v>9505</v>
      </c>
      <c r="E57" s="221" t="s">
        <v>176</v>
      </c>
      <c r="F57" s="219" t="s">
        <v>9491</v>
      </c>
    </row>
    <row r="58" spans="1:6" ht="32.15" customHeight="1" x14ac:dyDescent="0.35">
      <c r="A58" s="224" t="s">
        <v>9506</v>
      </c>
      <c r="B58" s="225">
        <v>42402</v>
      </c>
      <c r="C58" s="222" t="s">
        <v>9440</v>
      </c>
      <c r="D58" s="216" t="s">
        <v>9507</v>
      </c>
      <c r="E58" s="221" t="s">
        <v>176</v>
      </c>
      <c r="F58" s="219" t="s">
        <v>9491</v>
      </c>
    </row>
    <row r="59" spans="1:6" ht="15.9" customHeight="1" x14ac:dyDescent="0.35">
      <c r="A59" s="224" t="s">
        <v>9414</v>
      </c>
      <c r="B59" s="225">
        <v>42513</v>
      </c>
      <c r="C59" s="222" t="s">
        <v>9440</v>
      </c>
      <c r="D59" s="216" t="s">
        <v>9508</v>
      </c>
      <c r="E59" s="221" t="s">
        <v>176</v>
      </c>
      <c r="F59" s="219" t="s">
        <v>176</v>
      </c>
    </row>
    <row r="60" spans="1:6" ht="15.9" customHeight="1" x14ac:dyDescent="0.35">
      <c r="A60" s="224" t="s">
        <v>9414</v>
      </c>
      <c r="B60" s="225">
        <v>42607</v>
      </c>
      <c r="C60" s="222" t="s">
        <v>9440</v>
      </c>
      <c r="D60" s="216" t="s">
        <v>9509</v>
      </c>
      <c r="E60" s="221" t="s">
        <v>176</v>
      </c>
      <c r="F60" s="219" t="s">
        <v>9496</v>
      </c>
    </row>
    <row r="61" spans="1:6" ht="15.9" customHeight="1" x14ac:dyDescent="0.35">
      <c r="A61" s="224" t="s">
        <v>2280</v>
      </c>
      <c r="B61" s="225">
        <v>42607</v>
      </c>
      <c r="C61" s="222" t="s">
        <v>9440</v>
      </c>
      <c r="D61" s="216" t="s">
        <v>9509</v>
      </c>
      <c r="E61" s="221" t="s">
        <v>176</v>
      </c>
      <c r="F61" s="219" t="s">
        <v>9496</v>
      </c>
    </row>
    <row r="62" spans="1:6" ht="15.9" customHeight="1" x14ac:dyDescent="0.35">
      <c r="A62" s="224" t="s">
        <v>9414</v>
      </c>
      <c r="B62" s="225">
        <v>42669</v>
      </c>
      <c r="C62" s="222" t="s">
        <v>9510</v>
      </c>
      <c r="D62" s="216" t="s">
        <v>9511</v>
      </c>
      <c r="E62" s="221" t="s">
        <v>176</v>
      </c>
      <c r="F62" s="219" t="s">
        <v>9512</v>
      </c>
    </row>
    <row r="63" spans="1:6" ht="15.9" customHeight="1" x14ac:dyDescent="0.35">
      <c r="A63" s="224" t="s">
        <v>9414</v>
      </c>
      <c r="B63" s="225">
        <v>42752</v>
      </c>
      <c r="C63" s="222" t="s">
        <v>9510</v>
      </c>
      <c r="D63" s="216" t="s">
        <v>9513</v>
      </c>
      <c r="E63" s="221" t="s">
        <v>176</v>
      </c>
      <c r="F63" s="219" t="s">
        <v>9512</v>
      </c>
    </row>
    <row r="64" spans="1:6" ht="15.9" customHeight="1" x14ac:dyDescent="0.35">
      <c r="A64" s="224" t="s">
        <v>9414</v>
      </c>
      <c r="B64" s="225">
        <v>42767</v>
      </c>
      <c r="C64" s="222" t="s">
        <v>9510</v>
      </c>
      <c r="D64" s="216" t="s">
        <v>9514</v>
      </c>
      <c r="E64" s="221" t="s">
        <v>176</v>
      </c>
      <c r="F64" s="219" t="s">
        <v>9512</v>
      </c>
    </row>
    <row r="65" spans="1:6" ht="15.9" customHeight="1" x14ac:dyDescent="0.35">
      <c r="A65" s="224" t="s">
        <v>9515</v>
      </c>
      <c r="B65" s="225">
        <v>42790</v>
      </c>
      <c r="C65" s="222" t="s">
        <v>9415</v>
      </c>
      <c r="D65" s="216" t="s">
        <v>9516</v>
      </c>
      <c r="E65" s="221" t="s">
        <v>176</v>
      </c>
      <c r="F65" s="219" t="s">
        <v>9512</v>
      </c>
    </row>
    <row r="66" spans="1:6" ht="32.15" customHeight="1" x14ac:dyDescent="0.35">
      <c r="A66" s="224" t="s">
        <v>9517</v>
      </c>
      <c r="B66" s="225">
        <v>42790</v>
      </c>
      <c r="C66" s="222" t="s">
        <v>9415</v>
      </c>
      <c r="D66" s="216" t="s">
        <v>9518</v>
      </c>
      <c r="E66" s="221" t="s">
        <v>176</v>
      </c>
      <c r="F66" s="219" t="s">
        <v>9512</v>
      </c>
    </row>
    <row r="67" spans="1:6" ht="48" customHeight="1" x14ac:dyDescent="0.35">
      <c r="A67" s="224" t="s">
        <v>2783</v>
      </c>
      <c r="B67" s="225">
        <v>42790</v>
      </c>
      <c r="C67" s="222" t="s">
        <v>9415</v>
      </c>
      <c r="D67" s="216" t="s">
        <v>2784</v>
      </c>
      <c r="E67" s="221" t="s">
        <v>176</v>
      </c>
      <c r="F67" s="219" t="s">
        <v>9512</v>
      </c>
    </row>
    <row r="68" spans="1:6" ht="32" x14ac:dyDescent="0.35">
      <c r="A68" s="224" t="s">
        <v>9519</v>
      </c>
      <c r="B68" s="225">
        <v>42790</v>
      </c>
      <c r="C68" s="223" t="s">
        <v>9415</v>
      </c>
      <c r="D68" s="216" t="s">
        <v>9520</v>
      </c>
      <c r="E68" s="221" t="s">
        <v>176</v>
      </c>
      <c r="F68" s="219" t="s">
        <v>9512</v>
      </c>
    </row>
    <row r="69" spans="1:6" x14ac:dyDescent="0.35">
      <c r="A69" s="224" t="s">
        <v>9522</v>
      </c>
      <c r="B69" s="226" t="s">
        <v>9521</v>
      </c>
      <c r="C69" s="222" t="s">
        <v>9415</v>
      </c>
      <c r="D69" s="216" t="s">
        <v>9523</v>
      </c>
      <c r="E69" s="221" t="s">
        <v>176</v>
      </c>
      <c r="F69" s="219" t="s">
        <v>9512</v>
      </c>
    </row>
    <row r="70" spans="1:6" ht="15.9" customHeight="1" x14ac:dyDescent="0.35">
      <c r="A70" s="224" t="s">
        <v>9525</v>
      </c>
      <c r="B70" s="226" t="s">
        <v>9524</v>
      </c>
      <c r="C70" s="222" t="s">
        <v>9415</v>
      </c>
      <c r="D70" s="216" t="s">
        <v>9526</v>
      </c>
      <c r="E70" s="221" t="s">
        <v>176</v>
      </c>
      <c r="F70" s="219" t="s">
        <v>9512</v>
      </c>
    </row>
    <row r="71" spans="1:6" ht="15.9" customHeight="1" x14ac:dyDescent="0.35">
      <c r="A71" s="224" t="s">
        <v>9528</v>
      </c>
      <c r="B71" s="226" t="s">
        <v>9527</v>
      </c>
      <c r="C71" s="222" t="s">
        <v>9415</v>
      </c>
      <c r="D71" s="216" t="s">
        <v>9529</v>
      </c>
      <c r="E71" s="221" t="s">
        <v>176</v>
      </c>
      <c r="F71" s="219" t="s">
        <v>9512</v>
      </c>
    </row>
    <row r="72" spans="1:6" ht="15.9" customHeight="1" x14ac:dyDescent="0.35">
      <c r="A72" s="224" t="s">
        <v>9528</v>
      </c>
      <c r="B72" s="226" t="s">
        <v>9530</v>
      </c>
      <c r="C72" s="222" t="s">
        <v>9415</v>
      </c>
      <c r="D72" s="216" t="s">
        <v>9531</v>
      </c>
      <c r="E72" s="221" t="s">
        <v>176</v>
      </c>
      <c r="F72" s="219" t="s">
        <v>9512</v>
      </c>
    </row>
    <row r="73" spans="1:6" x14ac:dyDescent="0.35">
      <c r="A73" s="224" t="s">
        <v>9532</v>
      </c>
      <c r="B73" s="226" t="s">
        <v>9530</v>
      </c>
      <c r="C73" s="222" t="s">
        <v>9415</v>
      </c>
      <c r="D73" s="215" t="s">
        <v>9533</v>
      </c>
      <c r="E73" s="221" t="s">
        <v>176</v>
      </c>
      <c r="F73" s="219" t="s">
        <v>9512</v>
      </c>
    </row>
    <row r="74" spans="1:6" ht="15.9" customHeight="1" x14ac:dyDescent="0.35">
      <c r="A74" s="224" t="s">
        <v>9535</v>
      </c>
      <c r="B74" s="226" t="s">
        <v>9534</v>
      </c>
      <c r="C74" s="222" t="s">
        <v>9415</v>
      </c>
      <c r="D74" s="232" t="s">
        <v>9536</v>
      </c>
      <c r="E74" s="221" t="s">
        <v>176</v>
      </c>
      <c r="F74" s="219" t="s">
        <v>9512</v>
      </c>
    </row>
    <row r="75" spans="1:6" ht="15.9" customHeight="1" x14ac:dyDescent="0.35">
      <c r="A75" s="224" t="s">
        <v>9538</v>
      </c>
      <c r="B75" s="226" t="s">
        <v>9537</v>
      </c>
      <c r="C75" s="222" t="s">
        <v>9415</v>
      </c>
      <c r="D75" s="232" t="s">
        <v>9539</v>
      </c>
      <c r="E75" s="221" t="s">
        <v>176</v>
      </c>
      <c r="F75" s="219" t="s">
        <v>9512</v>
      </c>
    </row>
    <row r="76" spans="1:6" ht="15.9" customHeight="1" x14ac:dyDescent="0.35">
      <c r="A76" s="224" t="s">
        <v>9540</v>
      </c>
      <c r="B76" s="226" t="s">
        <v>9537</v>
      </c>
      <c r="C76" s="222" t="s">
        <v>9415</v>
      </c>
      <c r="D76" s="216" t="s">
        <v>9541</v>
      </c>
      <c r="E76" s="221" t="s">
        <v>176</v>
      </c>
      <c r="F76" s="219" t="s">
        <v>9512</v>
      </c>
    </row>
    <row r="77" spans="1:6" x14ac:dyDescent="0.35">
      <c r="A77" s="224" t="s">
        <v>9540</v>
      </c>
      <c r="B77" s="226" t="s">
        <v>9542</v>
      </c>
      <c r="C77" s="222" t="s">
        <v>9415</v>
      </c>
      <c r="D77" s="215" t="s">
        <v>9543</v>
      </c>
      <c r="E77" s="221" t="s">
        <v>176</v>
      </c>
      <c r="F77" s="219" t="s">
        <v>9512</v>
      </c>
    </row>
    <row r="78" spans="1:6" x14ac:dyDescent="0.35">
      <c r="A78" s="224" t="s">
        <v>9545</v>
      </c>
      <c r="B78" s="226" t="s">
        <v>9544</v>
      </c>
      <c r="C78" s="222" t="s">
        <v>9415</v>
      </c>
      <c r="D78" s="215" t="s">
        <v>9546</v>
      </c>
      <c r="E78" s="221" t="s">
        <v>176</v>
      </c>
      <c r="F78" s="219" t="s">
        <v>9512</v>
      </c>
    </row>
    <row r="79" spans="1:6" x14ac:dyDescent="0.35">
      <c r="A79" s="224" t="s">
        <v>9545</v>
      </c>
      <c r="B79" s="226" t="s">
        <v>9547</v>
      </c>
      <c r="C79" s="222" t="s">
        <v>9415</v>
      </c>
      <c r="D79" s="215" t="s">
        <v>9548</v>
      </c>
      <c r="E79" s="221" t="s">
        <v>176</v>
      </c>
      <c r="F79" s="219" t="s">
        <v>9512</v>
      </c>
    </row>
    <row r="80" spans="1:6" x14ac:dyDescent="0.35">
      <c r="A80" s="224" t="s">
        <v>9545</v>
      </c>
      <c r="B80" s="226" t="s">
        <v>9549</v>
      </c>
      <c r="C80" s="222" t="s">
        <v>9415</v>
      </c>
      <c r="D80" s="215" t="s">
        <v>9550</v>
      </c>
      <c r="E80" s="221" t="s">
        <v>176</v>
      </c>
      <c r="F80" s="219" t="s">
        <v>9512</v>
      </c>
    </row>
    <row r="81" spans="1:6" ht="15.9" customHeight="1" x14ac:dyDescent="0.35">
      <c r="A81" s="224" t="s">
        <v>9545</v>
      </c>
      <c r="B81" s="226" t="s">
        <v>9551</v>
      </c>
      <c r="C81" s="222" t="s">
        <v>9510</v>
      </c>
      <c r="D81" s="216" t="s">
        <v>9552</v>
      </c>
      <c r="E81" s="221" t="s">
        <v>176</v>
      </c>
      <c r="F81" s="219" t="s">
        <v>9512</v>
      </c>
    </row>
    <row r="82" spans="1:6" x14ac:dyDescent="0.35">
      <c r="A82" s="224" t="s">
        <v>9545</v>
      </c>
      <c r="B82" s="226" t="s">
        <v>9553</v>
      </c>
      <c r="C82" s="222" t="s">
        <v>9415</v>
      </c>
      <c r="D82" s="215" t="s">
        <v>9554</v>
      </c>
      <c r="E82" s="221" t="s">
        <v>176</v>
      </c>
      <c r="F82" s="219" t="s">
        <v>9512</v>
      </c>
    </row>
    <row r="83" spans="1:6" ht="15.9" customHeight="1" x14ac:dyDescent="0.35">
      <c r="A83" s="224" t="s">
        <v>9555</v>
      </c>
      <c r="B83" s="225">
        <v>42796</v>
      </c>
      <c r="C83" s="222" t="s">
        <v>9415</v>
      </c>
      <c r="D83" s="216" t="s">
        <v>9556</v>
      </c>
      <c r="E83" s="221" t="s">
        <v>176</v>
      </c>
      <c r="F83" s="219" t="s">
        <v>9512</v>
      </c>
    </row>
    <row r="84" spans="1:6" ht="15.9" customHeight="1" x14ac:dyDescent="0.35">
      <c r="A84" s="224" t="s">
        <v>9545</v>
      </c>
      <c r="B84" s="225">
        <v>42796</v>
      </c>
      <c r="C84" s="222" t="s">
        <v>9415</v>
      </c>
      <c r="D84" s="216" t="s">
        <v>9557</v>
      </c>
      <c r="E84" s="221" t="s">
        <v>176</v>
      </c>
      <c r="F84" s="219" t="s">
        <v>9512</v>
      </c>
    </row>
    <row r="85" spans="1:6" ht="15.9" customHeight="1" x14ac:dyDescent="0.35">
      <c r="A85" s="224" t="s">
        <v>9558</v>
      </c>
      <c r="B85" s="225">
        <v>42821</v>
      </c>
      <c r="C85" s="222" t="s">
        <v>9415</v>
      </c>
      <c r="D85" s="216" t="s">
        <v>9559</v>
      </c>
      <c r="E85" s="221" t="s">
        <v>176</v>
      </c>
      <c r="F85" s="219" t="s">
        <v>9512</v>
      </c>
    </row>
    <row r="86" spans="1:6" ht="15.9" customHeight="1" x14ac:dyDescent="0.35">
      <c r="A86" s="224" t="s">
        <v>9558</v>
      </c>
      <c r="B86" s="225">
        <v>42821</v>
      </c>
      <c r="C86" s="222" t="s">
        <v>9415</v>
      </c>
      <c r="D86" s="216" t="s">
        <v>9560</v>
      </c>
      <c r="E86" s="221" t="s">
        <v>176</v>
      </c>
      <c r="F86" s="219" t="s">
        <v>9512</v>
      </c>
    </row>
    <row r="87" spans="1:6" ht="15.9" customHeight="1" x14ac:dyDescent="0.35">
      <c r="A87" s="224" t="s">
        <v>9558</v>
      </c>
      <c r="B87" s="225">
        <v>42821</v>
      </c>
      <c r="C87" s="222" t="s">
        <v>9415</v>
      </c>
      <c r="D87" s="216" t="s">
        <v>9561</v>
      </c>
      <c r="E87" s="221" t="s">
        <v>176</v>
      </c>
      <c r="F87" s="219" t="s">
        <v>9512</v>
      </c>
    </row>
    <row r="88" spans="1:6" ht="15.9" customHeight="1" x14ac:dyDescent="0.35">
      <c r="A88" s="224" t="s">
        <v>9555</v>
      </c>
      <c r="B88" s="225">
        <v>42821</v>
      </c>
      <c r="C88" s="222" t="s">
        <v>9415</v>
      </c>
      <c r="D88" s="216" t="s">
        <v>9562</v>
      </c>
      <c r="E88" s="221" t="s">
        <v>176</v>
      </c>
      <c r="F88" s="219" t="s">
        <v>9512</v>
      </c>
    </row>
    <row r="89" spans="1:6" ht="15.9" customHeight="1" x14ac:dyDescent="0.35">
      <c r="A89" s="224" t="s">
        <v>8008</v>
      </c>
      <c r="B89" s="225">
        <v>42828</v>
      </c>
      <c r="C89" s="222" t="s">
        <v>9415</v>
      </c>
      <c r="D89" s="216" t="s">
        <v>9563</v>
      </c>
      <c r="E89" s="221" t="s">
        <v>176</v>
      </c>
      <c r="F89" s="219" t="s">
        <v>9564</v>
      </c>
    </row>
    <row r="90" spans="1:6" ht="15.9" customHeight="1" x14ac:dyDescent="0.35">
      <c r="A90" s="224" t="s">
        <v>8008</v>
      </c>
      <c r="B90" s="225">
        <v>42829</v>
      </c>
      <c r="C90" s="222" t="s">
        <v>9415</v>
      </c>
      <c r="D90" s="216" t="s">
        <v>9565</v>
      </c>
      <c r="E90" s="221" t="s">
        <v>176</v>
      </c>
      <c r="F90" s="219" t="s">
        <v>9564</v>
      </c>
    </row>
    <row r="91" spans="1:6" ht="15.9" customHeight="1" x14ac:dyDescent="0.35">
      <c r="A91" s="224"/>
      <c r="B91" s="225"/>
      <c r="C91" s="222" t="s">
        <v>9473</v>
      </c>
      <c r="D91" s="216" t="s">
        <v>9566</v>
      </c>
      <c r="E91" s="221" t="s">
        <v>176</v>
      </c>
      <c r="F91" s="219" t="s">
        <v>9564</v>
      </c>
    </row>
    <row r="92" spans="1:6" ht="15.9" customHeight="1" x14ac:dyDescent="0.35">
      <c r="A92" s="224" t="s">
        <v>8136</v>
      </c>
      <c r="B92" s="225">
        <v>42852</v>
      </c>
      <c r="C92" s="222" t="s">
        <v>9510</v>
      </c>
      <c r="D92" s="216" t="s">
        <v>9567</v>
      </c>
      <c r="E92" s="221" t="s">
        <v>176</v>
      </c>
      <c r="F92" s="219" t="s">
        <v>9564</v>
      </c>
    </row>
    <row r="93" spans="1:6" ht="15.9" customHeight="1" x14ac:dyDescent="0.35">
      <c r="A93" s="224" t="s">
        <v>8008</v>
      </c>
      <c r="B93" s="225">
        <v>42877</v>
      </c>
      <c r="C93" s="222" t="s">
        <v>9415</v>
      </c>
      <c r="D93" s="216" t="s">
        <v>9568</v>
      </c>
      <c r="E93" s="221" t="s">
        <v>176</v>
      </c>
      <c r="F93" s="219" t="s">
        <v>9564</v>
      </c>
    </row>
    <row r="94" spans="1:6" ht="15.9" customHeight="1" x14ac:dyDescent="0.35">
      <c r="A94" s="224" t="s">
        <v>9569</v>
      </c>
      <c r="B94" s="225">
        <v>42877</v>
      </c>
      <c r="C94" s="222" t="s">
        <v>9415</v>
      </c>
      <c r="D94" s="216" t="s">
        <v>9570</v>
      </c>
      <c r="E94" s="221" t="s">
        <v>176</v>
      </c>
      <c r="F94" s="219" t="s">
        <v>9564</v>
      </c>
    </row>
    <row r="95" spans="1:6" ht="15.9" customHeight="1" x14ac:dyDescent="0.35">
      <c r="A95" s="224" t="s">
        <v>9569</v>
      </c>
      <c r="B95" s="225">
        <v>42898</v>
      </c>
      <c r="C95" s="222" t="s">
        <v>9415</v>
      </c>
      <c r="D95" s="216" t="s">
        <v>9571</v>
      </c>
      <c r="E95" s="221" t="s">
        <v>176</v>
      </c>
      <c r="F95" s="219" t="s">
        <v>9564</v>
      </c>
    </row>
    <row r="96" spans="1:6" ht="15.9" customHeight="1" x14ac:dyDescent="0.35">
      <c r="A96" s="224" t="s">
        <v>9573</v>
      </c>
      <c r="B96" s="225" t="s">
        <v>9572</v>
      </c>
      <c r="C96" s="222" t="s">
        <v>9510</v>
      </c>
      <c r="D96" s="216" t="s">
        <v>9574</v>
      </c>
      <c r="E96" s="221" t="s">
        <v>176</v>
      </c>
      <c r="F96" s="219" t="s">
        <v>9564</v>
      </c>
    </row>
    <row r="97" spans="1:6" ht="15.9" customHeight="1" x14ac:dyDescent="0.35">
      <c r="A97" s="224" t="s">
        <v>8136</v>
      </c>
      <c r="B97" s="225" t="s">
        <v>9575</v>
      </c>
      <c r="C97" s="222" t="s">
        <v>9510</v>
      </c>
      <c r="D97" s="216" t="s">
        <v>9576</v>
      </c>
      <c r="E97" s="221" t="s">
        <v>176</v>
      </c>
      <c r="F97" s="219" t="s">
        <v>9564</v>
      </c>
    </row>
    <row r="98" spans="1:6" ht="15.9" customHeight="1" x14ac:dyDescent="0.35">
      <c r="A98" s="224" t="s">
        <v>9569</v>
      </c>
      <c r="B98" s="225" t="s">
        <v>9577</v>
      </c>
      <c r="C98" s="222" t="s">
        <v>9415</v>
      </c>
      <c r="D98" s="216" t="s">
        <v>9578</v>
      </c>
      <c r="E98" s="221" t="s">
        <v>176</v>
      </c>
      <c r="F98" s="219" t="s">
        <v>9579</v>
      </c>
    </row>
    <row r="99" spans="1:6" ht="15.9" customHeight="1" x14ac:dyDescent="0.35">
      <c r="A99" s="224" t="s">
        <v>8008</v>
      </c>
      <c r="B99" s="225" t="s">
        <v>9580</v>
      </c>
      <c r="C99" s="222" t="s">
        <v>9415</v>
      </c>
      <c r="D99" s="216" t="s">
        <v>9581</v>
      </c>
      <c r="E99" s="221" t="s">
        <v>176</v>
      </c>
      <c r="F99" s="220" t="s">
        <v>9579</v>
      </c>
    </row>
    <row r="100" spans="1:6" ht="15.9" customHeight="1" x14ac:dyDescent="0.35">
      <c r="A100" s="224" t="s">
        <v>8136</v>
      </c>
      <c r="B100" s="225" t="s">
        <v>9582</v>
      </c>
      <c r="C100" s="222" t="s">
        <v>9510</v>
      </c>
      <c r="D100" s="216" t="s">
        <v>9583</v>
      </c>
      <c r="E100" s="221" t="s">
        <v>176</v>
      </c>
      <c r="F100" s="220" t="s">
        <v>9579</v>
      </c>
    </row>
    <row r="101" spans="1:6" ht="15.9" customHeight="1" x14ac:dyDescent="0.35">
      <c r="A101" s="224" t="s">
        <v>8008</v>
      </c>
      <c r="B101" s="225" t="s">
        <v>9584</v>
      </c>
      <c r="C101" s="222" t="s">
        <v>9415</v>
      </c>
      <c r="D101" s="216" t="s">
        <v>9585</v>
      </c>
      <c r="E101" s="221" t="s">
        <v>176</v>
      </c>
      <c r="F101" s="220" t="s">
        <v>9579</v>
      </c>
    </row>
    <row r="102" spans="1:6" ht="15.9" customHeight="1" x14ac:dyDescent="0.35">
      <c r="A102" s="224" t="s">
        <v>9569</v>
      </c>
      <c r="B102" s="225" t="s">
        <v>9586</v>
      </c>
      <c r="C102" s="222" t="s">
        <v>9415</v>
      </c>
      <c r="D102" s="216" t="s">
        <v>9587</v>
      </c>
      <c r="E102" s="221" t="s">
        <v>176</v>
      </c>
      <c r="F102" s="220" t="s">
        <v>9579</v>
      </c>
    </row>
    <row r="103" spans="1:6" ht="15.9" customHeight="1" x14ac:dyDescent="0.35">
      <c r="A103" s="224" t="s">
        <v>1488</v>
      </c>
      <c r="B103" s="225" t="s">
        <v>8652</v>
      </c>
      <c r="C103" s="222" t="s">
        <v>9510</v>
      </c>
      <c r="D103" s="216" t="s">
        <v>8629</v>
      </c>
      <c r="E103" s="221" t="s">
        <v>176</v>
      </c>
      <c r="F103" s="220" t="s">
        <v>9579</v>
      </c>
    </row>
    <row r="104" spans="1:6" ht="15.9" customHeight="1" x14ac:dyDescent="0.35">
      <c r="A104" s="224" t="s">
        <v>8136</v>
      </c>
      <c r="B104" s="227">
        <v>43227</v>
      </c>
      <c r="C104" s="222" t="s">
        <v>9510</v>
      </c>
      <c r="D104" s="216" t="s">
        <v>9588</v>
      </c>
      <c r="E104" s="221" t="s">
        <v>176</v>
      </c>
      <c r="F104" s="220" t="s">
        <v>9579</v>
      </c>
    </row>
    <row r="105" spans="1:6" ht="15.9" customHeight="1" x14ac:dyDescent="0.35">
      <c r="A105" s="224" t="s">
        <v>8008</v>
      </c>
      <c r="B105" s="227">
        <v>43391</v>
      </c>
      <c r="C105" s="222" t="s">
        <v>9415</v>
      </c>
      <c r="D105" s="216" t="s">
        <v>9589</v>
      </c>
      <c r="E105" s="221" t="s">
        <v>176</v>
      </c>
      <c r="F105" s="219" t="s">
        <v>9590</v>
      </c>
    </row>
    <row r="106" spans="1:6" ht="15.9" customHeight="1" x14ac:dyDescent="0.35">
      <c r="A106" s="224" t="s">
        <v>8136</v>
      </c>
      <c r="B106" s="227">
        <v>43423</v>
      </c>
      <c r="C106" s="222" t="s">
        <v>9510</v>
      </c>
      <c r="D106" s="216" t="s">
        <v>9591</v>
      </c>
      <c r="E106" s="221" t="s">
        <v>176</v>
      </c>
      <c r="F106" s="219" t="s">
        <v>9590</v>
      </c>
    </row>
    <row r="107" spans="1:6" ht="15.9" customHeight="1" x14ac:dyDescent="0.35">
      <c r="A107" s="224" t="s">
        <v>8136</v>
      </c>
      <c r="B107" s="227" t="s">
        <v>9592</v>
      </c>
      <c r="C107" s="222" t="s">
        <v>9510</v>
      </c>
      <c r="D107" s="216" t="s">
        <v>9593</v>
      </c>
      <c r="E107" s="221" t="s">
        <v>176</v>
      </c>
      <c r="F107" s="219" t="s">
        <v>9590</v>
      </c>
    </row>
    <row r="108" spans="1:6" ht="15.9" customHeight="1" x14ac:dyDescent="0.35">
      <c r="A108" s="224" t="s">
        <v>8136</v>
      </c>
      <c r="B108" s="227" t="s">
        <v>9594</v>
      </c>
      <c r="C108" s="222" t="s">
        <v>9415</v>
      </c>
      <c r="D108" s="216" t="s">
        <v>9595</v>
      </c>
      <c r="E108" s="221" t="s">
        <v>176</v>
      </c>
      <c r="F108" s="219" t="s">
        <v>9590</v>
      </c>
    </row>
    <row r="109" spans="1:6" ht="15.9" customHeight="1" x14ac:dyDescent="0.35">
      <c r="A109" s="224" t="s">
        <v>9573</v>
      </c>
      <c r="B109" s="227" t="s">
        <v>9594</v>
      </c>
      <c r="C109" s="222" t="s">
        <v>9415</v>
      </c>
      <c r="D109" s="216" t="s">
        <v>9596</v>
      </c>
      <c r="E109" s="221" t="s">
        <v>176</v>
      </c>
      <c r="F109" s="219" t="s">
        <v>9590</v>
      </c>
    </row>
    <row r="110" spans="1:6" ht="15.9" customHeight="1" x14ac:dyDescent="0.35">
      <c r="A110" s="224" t="s">
        <v>8008</v>
      </c>
      <c r="B110" s="227" t="s">
        <v>9597</v>
      </c>
      <c r="C110" s="222" t="s">
        <v>9415</v>
      </c>
      <c r="D110" s="216" t="s">
        <v>9598</v>
      </c>
      <c r="E110" s="221" t="s">
        <v>176</v>
      </c>
      <c r="F110" s="219" t="s">
        <v>9590</v>
      </c>
    </row>
    <row r="111" spans="1:6" ht="15.9" customHeight="1" x14ac:dyDescent="0.35">
      <c r="A111" s="224" t="s">
        <v>8008</v>
      </c>
      <c r="B111" s="227" t="s">
        <v>9599</v>
      </c>
      <c r="C111" s="222" t="s">
        <v>9415</v>
      </c>
      <c r="D111" s="216" t="s">
        <v>9600</v>
      </c>
      <c r="E111" s="221" t="s">
        <v>176</v>
      </c>
      <c r="F111" s="219" t="s">
        <v>9590</v>
      </c>
    </row>
    <row r="112" spans="1:6" ht="15.9" customHeight="1" x14ac:dyDescent="0.35">
      <c r="A112" s="224" t="s">
        <v>9573</v>
      </c>
      <c r="B112" s="227" t="s">
        <v>9601</v>
      </c>
      <c r="C112" s="222" t="s">
        <v>9415</v>
      </c>
      <c r="D112" s="216" t="s">
        <v>9602</v>
      </c>
      <c r="E112" s="221" t="s">
        <v>176</v>
      </c>
      <c r="F112" s="219" t="s">
        <v>9296</v>
      </c>
    </row>
    <row r="113" spans="1:6" ht="15.9" customHeight="1" x14ac:dyDescent="0.35">
      <c r="A113" s="224" t="s">
        <v>8136</v>
      </c>
      <c r="B113" s="227" t="s">
        <v>9603</v>
      </c>
      <c r="C113" s="222" t="s">
        <v>9510</v>
      </c>
      <c r="D113" s="216" t="s">
        <v>9604</v>
      </c>
      <c r="E113" s="221" t="s">
        <v>176</v>
      </c>
      <c r="F113" s="219" t="s">
        <v>9296</v>
      </c>
    </row>
    <row r="114" spans="1:6" ht="15.9" customHeight="1" x14ac:dyDescent="0.35">
      <c r="A114" s="224" t="s">
        <v>9606</v>
      </c>
      <c r="B114" s="227" t="s">
        <v>9605</v>
      </c>
      <c r="C114" s="222" t="s">
        <v>9473</v>
      </c>
      <c r="D114" s="216" t="s">
        <v>9607</v>
      </c>
      <c r="E114" s="221" t="s">
        <v>176</v>
      </c>
      <c r="F114" s="219" t="s">
        <v>9296</v>
      </c>
    </row>
    <row r="115" spans="1:6" ht="15.9" customHeight="1" x14ac:dyDescent="0.35">
      <c r="A115" s="224" t="s">
        <v>8136</v>
      </c>
      <c r="B115" s="227" t="s">
        <v>9608</v>
      </c>
      <c r="C115" s="222" t="s">
        <v>9510</v>
      </c>
      <c r="D115" s="216" t="s">
        <v>9609</v>
      </c>
      <c r="E115" s="221" t="s">
        <v>176</v>
      </c>
      <c r="F115" s="219" t="s">
        <v>9296</v>
      </c>
    </row>
    <row r="116" spans="1:6" ht="15.9" customHeight="1" x14ac:dyDescent="0.35">
      <c r="A116" s="224" t="s">
        <v>8008</v>
      </c>
      <c r="B116" s="227" t="s">
        <v>8939</v>
      </c>
      <c r="C116" s="222" t="s">
        <v>9510</v>
      </c>
      <c r="D116" s="216" t="s">
        <v>9610</v>
      </c>
      <c r="E116" s="221" t="s">
        <v>176</v>
      </c>
      <c r="F116" s="219" t="s">
        <v>9296</v>
      </c>
    </row>
    <row r="117" spans="1:6" ht="15.9" customHeight="1" x14ac:dyDescent="0.35">
      <c r="A117" s="224" t="s">
        <v>8940</v>
      </c>
      <c r="B117" s="227" t="s">
        <v>8939</v>
      </c>
      <c r="C117" s="222" t="s">
        <v>9510</v>
      </c>
      <c r="D117" s="216" t="s">
        <v>8941</v>
      </c>
      <c r="E117" s="221" t="s">
        <v>176</v>
      </c>
      <c r="F117" s="219" t="s">
        <v>176</v>
      </c>
    </row>
    <row r="118" spans="1:6" ht="15.9" customHeight="1" x14ac:dyDescent="0.35">
      <c r="A118" s="224" t="s">
        <v>8136</v>
      </c>
      <c r="B118" s="227" t="s">
        <v>9611</v>
      </c>
      <c r="C118" s="222" t="s">
        <v>9612</v>
      </c>
      <c r="D118" s="216" t="s">
        <v>9613</v>
      </c>
      <c r="E118" s="221" t="s">
        <v>176</v>
      </c>
      <c r="F118" s="219" t="s">
        <v>176</v>
      </c>
    </row>
    <row r="119" spans="1:6" ht="15.9" customHeight="1" x14ac:dyDescent="0.35">
      <c r="A119" s="224" t="s">
        <v>9614</v>
      </c>
      <c r="B119" s="227">
        <v>44313</v>
      </c>
      <c r="C119" s="222" t="s">
        <v>9510</v>
      </c>
      <c r="D119" s="216" t="s">
        <v>9615</v>
      </c>
      <c r="E119" s="221" t="s">
        <v>176</v>
      </c>
      <c r="F119" s="219" t="s">
        <v>9296</v>
      </c>
    </row>
    <row r="120" spans="1:6" ht="48" customHeight="1" x14ac:dyDescent="0.35">
      <c r="A120" s="224" t="s">
        <v>9614</v>
      </c>
      <c r="B120" s="227">
        <v>44524</v>
      </c>
      <c r="C120" s="222" t="s">
        <v>9510</v>
      </c>
      <c r="D120" s="216" t="s">
        <v>9616</v>
      </c>
      <c r="E120" s="219" t="s">
        <v>9617</v>
      </c>
      <c r="F120" s="219" t="s">
        <v>9296</v>
      </c>
    </row>
    <row r="121" spans="1:6" ht="48" customHeight="1" x14ac:dyDescent="0.35">
      <c r="A121" s="224" t="s">
        <v>9614</v>
      </c>
      <c r="B121" s="227">
        <v>44524</v>
      </c>
      <c r="C121" s="222" t="s">
        <v>9510</v>
      </c>
      <c r="D121" s="216" t="s">
        <v>9618</v>
      </c>
      <c r="E121" s="219" t="s">
        <v>9617</v>
      </c>
      <c r="F121" s="219" t="s">
        <v>9296</v>
      </c>
    </row>
    <row r="122" spans="1:6" ht="48" customHeight="1" x14ac:dyDescent="0.35">
      <c r="A122" s="224" t="s">
        <v>9614</v>
      </c>
      <c r="B122" s="227">
        <v>44524</v>
      </c>
      <c r="C122" s="222" t="s">
        <v>9510</v>
      </c>
      <c r="D122" s="216" t="s">
        <v>9619</v>
      </c>
      <c r="E122" s="219" t="s">
        <v>9617</v>
      </c>
      <c r="F122" s="219" t="s">
        <v>9296</v>
      </c>
    </row>
    <row r="123" spans="1:6" ht="48" customHeight="1" x14ac:dyDescent="0.35">
      <c r="A123" s="224" t="s">
        <v>9614</v>
      </c>
      <c r="B123" s="227">
        <v>44524</v>
      </c>
      <c r="C123" s="222" t="s">
        <v>9510</v>
      </c>
      <c r="D123" s="216" t="s">
        <v>9620</v>
      </c>
      <c r="E123" s="219" t="s">
        <v>9617</v>
      </c>
      <c r="F123" s="219" t="s">
        <v>9296</v>
      </c>
    </row>
    <row r="124" spans="1:6" x14ac:dyDescent="0.35">
      <c r="A124" s="224" t="s">
        <v>9614</v>
      </c>
      <c r="B124" s="227">
        <v>44524</v>
      </c>
      <c r="C124" s="222" t="s">
        <v>9510</v>
      </c>
      <c r="D124" s="216" t="s">
        <v>9621</v>
      </c>
      <c r="E124" s="219" t="s">
        <v>9617</v>
      </c>
      <c r="F124" s="219" t="s">
        <v>9296</v>
      </c>
    </row>
    <row r="125" spans="1:6" ht="15.9" customHeight="1" x14ac:dyDescent="0.35">
      <c r="A125" s="224" t="s">
        <v>9614</v>
      </c>
      <c r="B125" s="227">
        <v>44524</v>
      </c>
      <c r="C125" s="222" t="s">
        <v>9510</v>
      </c>
      <c r="D125" s="216" t="s">
        <v>9622</v>
      </c>
      <c r="E125" s="219" t="s">
        <v>176</v>
      </c>
      <c r="F125" s="219" t="s">
        <v>9296</v>
      </c>
    </row>
    <row r="126" spans="1:6" ht="15.9" customHeight="1" x14ac:dyDescent="0.35">
      <c r="A126" s="224" t="s">
        <v>9614</v>
      </c>
      <c r="B126" s="227">
        <v>44524</v>
      </c>
      <c r="C126" s="222" t="s">
        <v>9510</v>
      </c>
      <c r="D126" s="216" t="s">
        <v>9623</v>
      </c>
      <c r="E126" s="219" t="s">
        <v>176</v>
      </c>
      <c r="F126" s="219" t="s">
        <v>9296</v>
      </c>
    </row>
    <row r="127" spans="1:6" ht="15.9" customHeight="1" x14ac:dyDescent="0.35">
      <c r="A127" s="224" t="s">
        <v>9614</v>
      </c>
      <c r="B127" s="227">
        <v>44524</v>
      </c>
      <c r="C127" s="222" t="s">
        <v>9510</v>
      </c>
      <c r="D127" s="216" t="s">
        <v>9624</v>
      </c>
      <c r="E127" s="219" t="s">
        <v>176</v>
      </c>
      <c r="F127" s="219" t="s">
        <v>9296</v>
      </c>
    </row>
    <row r="128" spans="1:6" ht="15.9" customHeight="1" x14ac:dyDescent="0.35">
      <c r="A128" s="224" t="s">
        <v>9614</v>
      </c>
      <c r="B128" s="227">
        <v>44524</v>
      </c>
      <c r="C128" s="222" t="s">
        <v>9510</v>
      </c>
      <c r="D128" s="216" t="s">
        <v>9625</v>
      </c>
      <c r="E128" s="219" t="s">
        <v>176</v>
      </c>
      <c r="F128" s="219" t="s">
        <v>9296</v>
      </c>
    </row>
    <row r="129" spans="1:6" ht="15.9" customHeight="1" x14ac:dyDescent="0.35">
      <c r="A129" s="224" t="s">
        <v>9614</v>
      </c>
      <c r="B129" s="227">
        <v>44524</v>
      </c>
      <c r="C129" s="222" t="s">
        <v>9510</v>
      </c>
      <c r="D129" s="216" t="s">
        <v>1358</v>
      </c>
      <c r="E129" s="219" t="s">
        <v>176</v>
      </c>
      <c r="F129" s="219" t="s">
        <v>9296</v>
      </c>
    </row>
    <row r="130" spans="1:6" ht="15.9" customHeight="1" x14ac:dyDescent="0.35">
      <c r="A130" s="224" t="s">
        <v>9614</v>
      </c>
      <c r="B130" s="227">
        <v>44524</v>
      </c>
      <c r="C130" s="222" t="s">
        <v>9510</v>
      </c>
      <c r="D130" s="216" t="s">
        <v>9625</v>
      </c>
      <c r="E130" s="219" t="s">
        <v>176</v>
      </c>
      <c r="F130" s="219" t="s">
        <v>9296</v>
      </c>
    </row>
    <row r="131" spans="1:6" ht="15.9" customHeight="1" x14ac:dyDescent="0.35">
      <c r="A131" s="224" t="s">
        <v>9614</v>
      </c>
      <c r="B131" s="227">
        <v>44524</v>
      </c>
      <c r="C131" s="222" t="s">
        <v>9510</v>
      </c>
      <c r="D131" s="216" t="s">
        <v>9626</v>
      </c>
      <c r="E131" s="219" t="s">
        <v>176</v>
      </c>
      <c r="F131" s="219" t="s">
        <v>9296</v>
      </c>
    </row>
    <row r="132" spans="1:6" ht="15.9" customHeight="1" x14ac:dyDescent="0.35">
      <c r="A132" s="224" t="s">
        <v>9614</v>
      </c>
      <c r="B132" s="227">
        <v>44524</v>
      </c>
      <c r="C132" s="222" t="s">
        <v>9510</v>
      </c>
      <c r="D132" s="216" t="s">
        <v>9627</v>
      </c>
      <c r="E132" s="219" t="s">
        <v>176</v>
      </c>
      <c r="F132" s="219" t="s">
        <v>9296</v>
      </c>
    </row>
    <row r="133" spans="1:6" ht="15.9" customHeight="1" x14ac:dyDescent="0.35">
      <c r="A133" s="224" t="s">
        <v>9614</v>
      </c>
      <c r="B133" s="227">
        <v>44524</v>
      </c>
      <c r="C133" s="222" t="s">
        <v>9510</v>
      </c>
      <c r="D133" s="216" t="s">
        <v>9628</v>
      </c>
      <c r="E133" s="219" t="s">
        <v>176</v>
      </c>
      <c r="F133" s="219" t="s">
        <v>9296</v>
      </c>
    </row>
    <row r="134" spans="1:6" ht="15.9" customHeight="1" x14ac:dyDescent="0.35">
      <c r="A134" s="224" t="s">
        <v>9614</v>
      </c>
      <c r="B134" s="227">
        <v>44524</v>
      </c>
      <c r="C134" s="222" t="s">
        <v>9510</v>
      </c>
      <c r="D134" s="216" t="s">
        <v>9629</v>
      </c>
      <c r="E134" s="219" t="s">
        <v>176</v>
      </c>
      <c r="F134" s="219" t="s">
        <v>9296</v>
      </c>
    </row>
    <row r="135" spans="1:6" ht="15.9" customHeight="1" x14ac:dyDescent="0.35">
      <c r="A135" s="224" t="s">
        <v>9614</v>
      </c>
      <c r="B135" s="227">
        <v>44524</v>
      </c>
      <c r="C135" s="222" t="s">
        <v>9510</v>
      </c>
      <c r="D135" s="216" t="s">
        <v>9629</v>
      </c>
      <c r="E135" s="219" t="s">
        <v>176</v>
      </c>
      <c r="F135" s="219" t="s">
        <v>9296</v>
      </c>
    </row>
    <row r="136" spans="1:6" ht="15.9" customHeight="1" x14ac:dyDescent="0.35">
      <c r="A136" s="224" t="s">
        <v>9614</v>
      </c>
      <c r="B136" s="227">
        <v>44524</v>
      </c>
      <c r="C136" s="222" t="s">
        <v>9510</v>
      </c>
      <c r="D136" s="216" t="s">
        <v>9629</v>
      </c>
      <c r="E136" s="219" t="s">
        <v>176</v>
      </c>
      <c r="F136" s="219" t="s">
        <v>9296</v>
      </c>
    </row>
    <row r="137" spans="1:6" ht="15.9" customHeight="1" x14ac:dyDescent="0.35">
      <c r="A137" s="224" t="s">
        <v>9614</v>
      </c>
      <c r="B137" s="227">
        <v>44524</v>
      </c>
      <c r="C137" s="222" t="s">
        <v>9510</v>
      </c>
      <c r="D137" s="216" t="s">
        <v>9629</v>
      </c>
      <c r="E137" s="219" t="s">
        <v>176</v>
      </c>
      <c r="F137" s="219" t="s">
        <v>9296</v>
      </c>
    </row>
    <row r="138" spans="1:6" ht="15.9" customHeight="1" x14ac:dyDescent="0.35">
      <c r="A138" s="224" t="s">
        <v>9614</v>
      </c>
      <c r="B138" s="227">
        <v>44524</v>
      </c>
      <c r="C138" s="222" t="s">
        <v>9510</v>
      </c>
      <c r="D138" s="216" t="s">
        <v>9630</v>
      </c>
      <c r="E138" s="219" t="s">
        <v>176</v>
      </c>
      <c r="F138" s="219" t="s">
        <v>9296</v>
      </c>
    </row>
    <row r="139" spans="1:6" x14ac:dyDescent="0.35">
      <c r="A139" s="224" t="s">
        <v>9614</v>
      </c>
      <c r="B139" s="227">
        <v>44524</v>
      </c>
      <c r="C139" s="222" t="s">
        <v>9510</v>
      </c>
      <c r="D139" s="215" t="s">
        <v>9631</v>
      </c>
      <c r="E139" s="219" t="s">
        <v>176</v>
      </c>
      <c r="F139" s="219" t="s">
        <v>9296</v>
      </c>
    </row>
    <row r="140" spans="1:6" x14ac:dyDescent="0.35">
      <c r="A140" s="224" t="s">
        <v>9614</v>
      </c>
      <c r="B140" s="227">
        <v>44524</v>
      </c>
      <c r="C140" s="222" t="s">
        <v>9510</v>
      </c>
      <c r="D140" s="215" t="s">
        <v>9632</v>
      </c>
      <c r="E140" s="219" t="s">
        <v>176</v>
      </c>
      <c r="F140" s="219" t="s">
        <v>9296</v>
      </c>
    </row>
    <row r="141" spans="1:6" x14ac:dyDescent="0.35">
      <c r="A141" s="224" t="s">
        <v>9614</v>
      </c>
      <c r="B141" s="227">
        <v>44524</v>
      </c>
      <c r="C141" s="222" t="s">
        <v>9510</v>
      </c>
      <c r="D141" s="215" t="s">
        <v>9633</v>
      </c>
      <c r="E141" s="219" t="s">
        <v>176</v>
      </c>
      <c r="F141" s="219" t="s">
        <v>9296</v>
      </c>
    </row>
    <row r="142" spans="1:6" x14ac:dyDescent="0.35">
      <c r="A142" s="224" t="s">
        <v>9614</v>
      </c>
      <c r="B142" s="227">
        <v>44524</v>
      </c>
      <c r="C142" s="222" t="s">
        <v>9510</v>
      </c>
      <c r="D142" s="215" t="s">
        <v>9634</v>
      </c>
      <c r="E142" s="219" t="s">
        <v>176</v>
      </c>
      <c r="F142" s="219" t="s">
        <v>9296</v>
      </c>
    </row>
    <row r="143" spans="1:6" x14ac:dyDescent="0.35">
      <c r="A143" s="224" t="s">
        <v>9614</v>
      </c>
      <c r="B143" s="227">
        <v>44524</v>
      </c>
      <c r="C143" s="222" t="s">
        <v>9510</v>
      </c>
      <c r="D143" s="215" t="s">
        <v>9634</v>
      </c>
      <c r="E143" s="219" t="s">
        <v>176</v>
      </c>
      <c r="F143" s="219" t="s">
        <v>9296</v>
      </c>
    </row>
    <row r="144" spans="1:6" x14ac:dyDescent="0.35">
      <c r="A144" s="224" t="s">
        <v>9614</v>
      </c>
      <c r="B144" s="227">
        <v>44524</v>
      </c>
      <c r="C144" s="222" t="s">
        <v>9510</v>
      </c>
      <c r="D144" s="215" t="s">
        <v>9634</v>
      </c>
      <c r="E144" s="219" t="s">
        <v>176</v>
      </c>
      <c r="F144" s="219" t="s">
        <v>9296</v>
      </c>
    </row>
    <row r="145" spans="1:6" x14ac:dyDescent="0.35">
      <c r="A145" s="224" t="s">
        <v>9614</v>
      </c>
      <c r="B145" s="227">
        <v>44524</v>
      </c>
      <c r="C145" s="222" t="s">
        <v>9510</v>
      </c>
      <c r="D145" s="215" t="s">
        <v>9635</v>
      </c>
      <c r="E145" s="219" t="s">
        <v>176</v>
      </c>
      <c r="F145" s="219" t="s">
        <v>9296</v>
      </c>
    </row>
    <row r="146" spans="1:6" x14ac:dyDescent="0.35">
      <c r="A146" s="224" t="s">
        <v>9614</v>
      </c>
      <c r="B146" s="227">
        <v>44524</v>
      </c>
      <c r="C146" s="222" t="s">
        <v>9510</v>
      </c>
      <c r="D146" s="215" t="s">
        <v>9636</v>
      </c>
      <c r="E146" s="219" t="s">
        <v>176</v>
      </c>
      <c r="F146" s="219" t="s">
        <v>9296</v>
      </c>
    </row>
    <row r="147" spans="1:6" x14ac:dyDescent="0.35">
      <c r="A147" s="224" t="s">
        <v>9614</v>
      </c>
      <c r="B147" s="227">
        <v>44524</v>
      </c>
      <c r="C147" s="222" t="s">
        <v>9510</v>
      </c>
      <c r="D147" s="215" t="s">
        <v>9637</v>
      </c>
      <c r="E147" s="219" t="s">
        <v>176</v>
      </c>
      <c r="F147" s="219" t="s">
        <v>9296</v>
      </c>
    </row>
    <row r="148" spans="1:6" x14ac:dyDescent="0.35">
      <c r="A148" s="224" t="s">
        <v>9614</v>
      </c>
      <c r="B148" s="227">
        <v>44524</v>
      </c>
      <c r="C148" s="222" t="s">
        <v>9510</v>
      </c>
      <c r="D148" s="215" t="s">
        <v>9627</v>
      </c>
      <c r="E148" s="219" t="s">
        <v>176</v>
      </c>
      <c r="F148" s="219" t="s">
        <v>9296</v>
      </c>
    </row>
    <row r="149" spans="1:6" ht="15.9" customHeight="1" x14ac:dyDescent="0.35">
      <c r="A149" s="224" t="s">
        <v>9614</v>
      </c>
      <c r="B149" s="227">
        <v>44524</v>
      </c>
      <c r="C149" s="222" t="s">
        <v>9510</v>
      </c>
      <c r="D149" s="216" t="s">
        <v>9638</v>
      </c>
      <c r="E149" s="219" t="s">
        <v>176</v>
      </c>
      <c r="F149" s="219" t="s">
        <v>9296</v>
      </c>
    </row>
    <row r="150" spans="1:6" ht="15.9" customHeight="1" x14ac:dyDescent="0.35">
      <c r="A150" s="224" t="s">
        <v>9614</v>
      </c>
      <c r="B150" s="227">
        <v>44524</v>
      </c>
      <c r="C150" s="222" t="s">
        <v>9510</v>
      </c>
      <c r="D150" s="216" t="s">
        <v>9639</v>
      </c>
      <c r="E150" s="219" t="s">
        <v>176</v>
      </c>
      <c r="F150" s="219" t="s">
        <v>9296</v>
      </c>
    </row>
    <row r="151" spans="1:6" ht="48" customHeight="1" x14ac:dyDescent="0.35">
      <c r="A151" s="224" t="s">
        <v>9614</v>
      </c>
      <c r="B151" s="227">
        <v>44524</v>
      </c>
      <c r="C151" s="222" t="s">
        <v>9510</v>
      </c>
      <c r="D151" s="240" t="s">
        <v>9640</v>
      </c>
      <c r="E151" s="219" t="s">
        <v>9617</v>
      </c>
      <c r="F151" s="219" t="s">
        <v>9296</v>
      </c>
    </row>
    <row r="152" spans="1:6" ht="32" x14ac:dyDescent="0.35">
      <c r="A152" s="224" t="s">
        <v>9614</v>
      </c>
      <c r="B152" s="227">
        <v>44524</v>
      </c>
      <c r="C152" s="222" t="s">
        <v>9510</v>
      </c>
      <c r="D152" s="240" t="s">
        <v>9641</v>
      </c>
      <c r="E152" s="70" t="s">
        <v>176</v>
      </c>
      <c r="F152" s="219" t="s">
        <v>9296</v>
      </c>
    </row>
    <row r="153" spans="1:6" ht="32" x14ac:dyDescent="0.35">
      <c r="A153" s="224" t="s">
        <v>9614</v>
      </c>
      <c r="B153" s="227">
        <v>44537</v>
      </c>
      <c r="C153" s="222" t="s">
        <v>9642</v>
      </c>
      <c r="D153" s="240" t="s">
        <v>9643</v>
      </c>
      <c r="E153" s="70" t="s">
        <v>176</v>
      </c>
      <c r="F153" s="219" t="s">
        <v>9296</v>
      </c>
    </row>
    <row r="154" spans="1:6" x14ac:dyDescent="0.35">
      <c r="A154" s="224" t="s">
        <v>9644</v>
      </c>
      <c r="B154" s="227" t="s">
        <v>9296</v>
      </c>
      <c r="C154" s="222" t="s">
        <v>9642</v>
      </c>
      <c r="D154" s="240" t="s">
        <v>9645</v>
      </c>
      <c r="E154" s="70" t="s">
        <v>176</v>
      </c>
      <c r="F154" s="219" t="s">
        <v>9296</v>
      </c>
    </row>
    <row r="155" spans="1:6" ht="27.9" customHeight="1" x14ac:dyDescent="0.35">
      <c r="A155" s="224" t="s">
        <v>8136</v>
      </c>
      <c r="B155" s="227">
        <v>44575</v>
      </c>
      <c r="C155" s="222" t="s">
        <v>9646</v>
      </c>
      <c r="D155" s="240" t="s">
        <v>9647</v>
      </c>
      <c r="E155" s="70" t="s">
        <v>9648</v>
      </c>
      <c r="F155" s="219" t="s">
        <v>9649</v>
      </c>
    </row>
    <row r="156" spans="1:6" ht="176" x14ac:dyDescent="0.35">
      <c r="A156" s="224" t="s">
        <v>8136</v>
      </c>
      <c r="B156" s="227">
        <v>44935</v>
      </c>
      <c r="C156" s="222" t="s">
        <v>9650</v>
      </c>
      <c r="D156" s="240" t="s">
        <v>9651</v>
      </c>
      <c r="E156" s="70" t="s">
        <v>176</v>
      </c>
      <c r="F156" s="219" t="s">
        <v>9649</v>
      </c>
    </row>
    <row r="157" spans="1:6" ht="32" x14ac:dyDescent="0.35">
      <c r="A157" s="224" t="s">
        <v>8136</v>
      </c>
      <c r="B157" s="227">
        <v>45008</v>
      </c>
      <c r="C157" s="222" t="s">
        <v>9650</v>
      </c>
      <c r="D157" s="240" t="s">
        <v>9652</v>
      </c>
      <c r="E157" s="70" t="s">
        <v>176</v>
      </c>
      <c r="F157" s="219" t="s">
        <v>9649</v>
      </c>
    </row>
    <row r="158" spans="1:6" ht="15.9" customHeight="1" x14ac:dyDescent="0.35">
      <c r="A158" s="224" t="s">
        <v>9316</v>
      </c>
      <c r="B158" s="227">
        <v>45008</v>
      </c>
      <c r="C158" s="222" t="s">
        <v>9650</v>
      </c>
      <c r="D158" s="240" t="s">
        <v>9317</v>
      </c>
      <c r="E158" s="70" t="s">
        <v>176</v>
      </c>
      <c r="F158" s="219" t="s">
        <v>176</v>
      </c>
    </row>
    <row r="159" spans="1:6" ht="15.9" customHeight="1" x14ac:dyDescent="0.35">
      <c r="A159" s="224" t="s">
        <v>8008</v>
      </c>
      <c r="B159" s="227">
        <v>45021</v>
      </c>
      <c r="C159" s="222" t="s">
        <v>9642</v>
      </c>
      <c r="D159" s="240" t="s">
        <v>9653</v>
      </c>
      <c r="E159" s="70" t="s">
        <v>176</v>
      </c>
      <c r="F159" s="219" t="s">
        <v>176</v>
      </c>
    </row>
    <row r="160" spans="1:6" ht="27.9" customHeight="1" x14ac:dyDescent="0.35">
      <c r="A160" s="224" t="s">
        <v>8136</v>
      </c>
      <c r="B160" s="227" t="s">
        <v>9654</v>
      </c>
      <c r="C160" s="230" t="s">
        <v>9650</v>
      </c>
      <c r="D160" s="240" t="s">
        <v>9655</v>
      </c>
      <c r="E160" s="70" t="s">
        <v>9656</v>
      </c>
      <c r="F160" s="219" t="s">
        <v>176</v>
      </c>
    </row>
    <row r="161" spans="1:6" ht="15.9" customHeight="1" x14ac:dyDescent="0.35">
      <c r="A161" s="224" t="s">
        <v>8008</v>
      </c>
      <c r="B161" s="227">
        <v>45113</v>
      </c>
      <c r="C161" s="222" t="s">
        <v>9642</v>
      </c>
      <c r="D161" s="240" t="s">
        <v>9657</v>
      </c>
      <c r="E161" s="70" t="s">
        <v>176</v>
      </c>
      <c r="F161" s="219" t="s">
        <v>9325</v>
      </c>
    </row>
    <row r="162" spans="1:6" ht="15.9" customHeight="1" x14ac:dyDescent="0.35">
      <c r="A162" s="224" t="s">
        <v>8008</v>
      </c>
      <c r="B162" s="227">
        <v>45140</v>
      </c>
      <c r="C162" s="222" t="s">
        <v>9642</v>
      </c>
      <c r="D162" s="240" t="s">
        <v>9658</v>
      </c>
      <c r="E162" s="70" t="s">
        <v>176</v>
      </c>
      <c r="F162" s="219" t="s">
        <v>176</v>
      </c>
    </row>
    <row r="163" spans="1:6" ht="240" x14ac:dyDescent="0.35">
      <c r="A163" s="224" t="s">
        <v>8008</v>
      </c>
      <c r="B163" s="227">
        <v>45174</v>
      </c>
      <c r="C163" s="222" t="s">
        <v>9642</v>
      </c>
      <c r="D163" s="240" t="s">
        <v>9327</v>
      </c>
      <c r="E163" s="70" t="s">
        <v>176</v>
      </c>
      <c r="F163" s="219" t="s">
        <v>176</v>
      </c>
    </row>
    <row r="164" spans="1:6" ht="48" x14ac:dyDescent="0.35">
      <c r="A164" s="224" t="s">
        <v>8136</v>
      </c>
      <c r="B164" s="227">
        <v>45197</v>
      </c>
      <c r="C164" s="222" t="s">
        <v>9650</v>
      </c>
      <c r="D164" s="240" t="s">
        <v>9659</v>
      </c>
      <c r="E164" s="70" t="s">
        <v>9660</v>
      </c>
      <c r="F164" s="219" t="s">
        <v>176</v>
      </c>
    </row>
    <row r="165" spans="1:6" ht="64" x14ac:dyDescent="0.35">
      <c r="A165" s="224" t="s">
        <v>8136</v>
      </c>
      <c r="B165" s="227">
        <v>45296</v>
      </c>
      <c r="C165" s="222" t="s">
        <v>9650</v>
      </c>
      <c r="D165" s="240" t="s">
        <v>9661</v>
      </c>
      <c r="E165" s="70" t="s">
        <v>9662</v>
      </c>
      <c r="F165" s="219" t="s">
        <v>176</v>
      </c>
    </row>
    <row r="166" spans="1:6" ht="48" x14ac:dyDescent="0.35">
      <c r="A166" s="224" t="s">
        <v>8136</v>
      </c>
      <c r="B166" s="227">
        <v>45296</v>
      </c>
      <c r="C166" s="222" t="s">
        <v>9650</v>
      </c>
      <c r="D166" s="240" t="s">
        <v>9663</v>
      </c>
      <c r="E166" s="70" t="s">
        <v>9664</v>
      </c>
      <c r="F166" s="219" t="s">
        <v>176</v>
      </c>
    </row>
    <row r="167" spans="1:6" ht="48" x14ac:dyDescent="0.35">
      <c r="A167" s="224" t="s">
        <v>9393</v>
      </c>
      <c r="B167" s="227">
        <v>45488</v>
      </c>
      <c r="C167" s="222" t="s">
        <v>9650</v>
      </c>
      <c r="D167" s="240" t="s">
        <v>9665</v>
      </c>
      <c r="E167" s="70" t="s">
        <v>9666</v>
      </c>
      <c r="F167" s="219" t="s">
        <v>9409</v>
      </c>
    </row>
    <row r="168" spans="1:6" ht="224" x14ac:dyDescent="0.35">
      <c r="A168" s="224" t="s">
        <v>9393</v>
      </c>
      <c r="B168" s="227">
        <v>45541</v>
      </c>
      <c r="C168" s="222" t="s">
        <v>9650</v>
      </c>
      <c r="D168" s="240" t="s">
        <v>9669</v>
      </c>
      <c r="E168" s="70" t="s">
        <v>9394</v>
      </c>
      <c r="F168" s="219" t="s">
        <v>9395</v>
      </c>
    </row>
    <row r="169" spans="1:6" ht="80" x14ac:dyDescent="0.45">
      <c r="A169" s="224" t="s">
        <v>8136</v>
      </c>
      <c r="B169" s="225" t="s">
        <v>9397</v>
      </c>
      <c r="C169" s="222" t="s">
        <v>9667</v>
      </c>
      <c r="D169" s="231" t="s">
        <v>9398</v>
      </c>
      <c r="E169" s="70" t="s">
        <v>9400</v>
      </c>
      <c r="F169" s="219" t="s">
        <v>9397</v>
      </c>
    </row>
    <row r="170" spans="1:6" ht="80" x14ac:dyDescent="0.35">
      <c r="A170" s="239" t="s">
        <v>9405</v>
      </c>
      <c r="B170" s="239" t="s">
        <v>9670</v>
      </c>
      <c r="C170" s="239" t="s">
        <v>9667</v>
      </c>
      <c r="D170" s="245" t="s">
        <v>9671</v>
      </c>
      <c r="E170" s="239" t="s">
        <v>176</v>
      </c>
      <c r="F170" s="239" t="s">
        <v>176</v>
      </c>
    </row>
    <row r="171" spans="1:6" ht="48" x14ac:dyDescent="0.35">
      <c r="A171" s="247" t="s">
        <v>8136</v>
      </c>
      <c r="B171" s="239" t="s">
        <v>9670</v>
      </c>
      <c r="C171" s="247" t="s">
        <v>9650</v>
      </c>
      <c r="D171" s="248" t="s">
        <v>9672</v>
      </c>
      <c r="E171" s="247" t="s">
        <v>9662</v>
      </c>
      <c r="F171" s="239">
        <v>20250701</v>
      </c>
    </row>
    <row r="172" spans="1:6" x14ac:dyDescent="0.35">
      <c r="A172" s="247" t="s">
        <v>8008</v>
      </c>
      <c r="B172" s="239" t="s">
        <v>9674</v>
      </c>
      <c r="C172" s="247" t="s">
        <v>9642</v>
      </c>
      <c r="D172" s="252" t="s">
        <v>9675</v>
      </c>
      <c r="E172" s="252" t="s">
        <v>9676</v>
      </c>
      <c r="F172" s="253" t="s">
        <v>9674</v>
      </c>
    </row>
    <row r="173" spans="1:6" x14ac:dyDescent="0.35">
      <c r="A173" s="236"/>
      <c r="B173" s="237"/>
      <c r="C173" s="237"/>
      <c r="E173" s="237"/>
      <c r="F173" s="237"/>
    </row>
    <row r="174" spans="1:6" x14ac:dyDescent="0.35">
      <c r="A174" s="236"/>
      <c r="B174" s="237"/>
      <c r="C174" s="237"/>
      <c r="E174" s="237"/>
      <c r="F174" s="237"/>
    </row>
    <row r="175" spans="1:6" x14ac:dyDescent="0.35">
      <c r="A175" s="236"/>
      <c r="B175" s="237"/>
      <c r="C175" s="237"/>
      <c r="E175" s="237"/>
      <c r="F175" s="237"/>
    </row>
    <row r="176" spans="1:6" x14ac:dyDescent="0.35">
      <c r="A176" s="236"/>
      <c r="B176" s="237"/>
      <c r="C176" s="237"/>
      <c r="E176" s="237"/>
      <c r="F176" s="237"/>
    </row>
    <row r="177" spans="1:6" x14ac:dyDescent="0.35">
      <c r="A177" s="236"/>
      <c r="B177" s="237"/>
      <c r="C177" s="237"/>
      <c r="E177" s="237"/>
      <c r="F177" s="237"/>
    </row>
    <row r="178" spans="1:6" x14ac:dyDescent="0.35">
      <c r="A178" s="236"/>
      <c r="B178" s="237"/>
      <c r="C178" s="237"/>
      <c r="E178" s="237"/>
      <c r="F178" s="237"/>
    </row>
    <row r="179" spans="1:6" x14ac:dyDescent="0.35">
      <c r="A179" s="236"/>
      <c r="B179" s="237"/>
      <c r="C179" s="237"/>
      <c r="E179" s="237"/>
      <c r="F179" s="237"/>
    </row>
    <row r="180" spans="1:6" x14ac:dyDescent="0.35">
      <c r="A180" s="236"/>
      <c r="B180" s="237"/>
      <c r="C180" s="237"/>
      <c r="E180" s="237"/>
      <c r="F180" s="237"/>
    </row>
    <row r="181" spans="1:6" x14ac:dyDescent="0.35">
      <c r="A181" s="236"/>
      <c r="B181" s="237"/>
      <c r="C181" s="237"/>
      <c r="E181" s="237"/>
      <c r="F181" s="237"/>
    </row>
    <row r="182" spans="1:6" x14ac:dyDescent="0.35">
      <c r="A182" s="236"/>
      <c r="B182" s="237"/>
      <c r="C182" s="237"/>
      <c r="E182" s="237"/>
      <c r="F182" s="237"/>
    </row>
    <row r="183" spans="1:6" x14ac:dyDescent="0.35">
      <c r="A183" s="236"/>
      <c r="B183" s="237"/>
      <c r="C183" s="237"/>
      <c r="E183" s="237"/>
      <c r="F183" s="237"/>
    </row>
    <row r="184" spans="1:6" x14ac:dyDescent="0.35">
      <c r="A184" s="236"/>
      <c r="B184" s="237"/>
      <c r="C184" s="237"/>
      <c r="E184" s="237"/>
      <c r="F184" s="237"/>
    </row>
    <row r="185" spans="1:6" x14ac:dyDescent="0.35">
      <c r="A185" s="236"/>
      <c r="B185" s="237"/>
      <c r="C185" s="237"/>
      <c r="E185" s="237"/>
      <c r="F185" s="237"/>
    </row>
    <row r="186" spans="1:6" x14ac:dyDescent="0.35">
      <c r="A186" s="236"/>
      <c r="B186" s="237"/>
      <c r="C186" s="237"/>
      <c r="E186" s="237"/>
      <c r="F186" s="237"/>
    </row>
    <row r="187" spans="1:6" x14ac:dyDescent="0.35">
      <c r="A187" s="236"/>
      <c r="B187" s="237"/>
      <c r="C187" s="237"/>
      <c r="E187" s="237"/>
      <c r="F187" s="237"/>
    </row>
    <row r="188" spans="1:6" x14ac:dyDescent="0.35">
      <c r="A188" s="236"/>
      <c r="B188" s="237"/>
      <c r="C188" s="237"/>
      <c r="E188" s="237"/>
      <c r="F188" s="237"/>
    </row>
    <row r="189" spans="1:6" x14ac:dyDescent="0.35">
      <c r="A189" s="236"/>
      <c r="B189" s="237"/>
      <c r="C189" s="237"/>
      <c r="E189" s="237"/>
      <c r="F189" s="237"/>
    </row>
    <row r="190" spans="1:6" x14ac:dyDescent="0.35">
      <c r="A190" s="236"/>
      <c r="B190" s="237"/>
      <c r="C190" s="237"/>
      <c r="E190" s="237"/>
      <c r="F190" s="237"/>
    </row>
    <row r="191" spans="1:6" x14ac:dyDescent="0.35">
      <c r="A191" s="236"/>
      <c r="B191" s="237"/>
      <c r="C191" s="237"/>
      <c r="E191" s="237"/>
      <c r="F191" s="237"/>
    </row>
    <row r="192" spans="1:6" x14ac:dyDescent="0.35">
      <c r="A192" s="236"/>
      <c r="B192" s="237"/>
      <c r="C192" s="237"/>
      <c r="E192" s="237"/>
      <c r="F192" s="237"/>
    </row>
    <row r="193" spans="1:6" x14ac:dyDescent="0.35">
      <c r="A193" s="236"/>
      <c r="B193" s="237"/>
      <c r="C193" s="237"/>
      <c r="E193" s="237"/>
      <c r="F193" s="237"/>
    </row>
    <row r="194" spans="1:6" x14ac:dyDescent="0.35">
      <c r="A194" s="236"/>
      <c r="B194" s="237"/>
      <c r="C194" s="237"/>
      <c r="E194" s="237"/>
      <c r="F194" s="237"/>
    </row>
    <row r="195" spans="1:6" x14ac:dyDescent="0.35">
      <c r="A195" s="236"/>
      <c r="B195" s="212"/>
      <c r="C195" s="212"/>
      <c r="D195" s="212"/>
      <c r="E195" s="212"/>
      <c r="F195" s="212"/>
    </row>
    <row r="196" spans="1:6" x14ac:dyDescent="0.35">
      <c r="A196" s="236"/>
      <c r="B196" s="212"/>
      <c r="C196" s="212"/>
      <c r="D196" s="212"/>
      <c r="E196" s="212"/>
      <c r="F196" s="212"/>
    </row>
    <row r="197" spans="1:6" x14ac:dyDescent="0.35">
      <c r="A197" s="236"/>
      <c r="B197" s="212"/>
      <c r="C197" s="212"/>
      <c r="D197" s="212"/>
      <c r="E197" s="212"/>
      <c r="F197" s="212"/>
    </row>
    <row r="198" spans="1:6" x14ac:dyDescent="0.35">
      <c r="A198" s="236"/>
      <c r="B198" s="212"/>
      <c r="C198" s="212"/>
      <c r="D198" s="212"/>
      <c r="E198" s="212"/>
      <c r="F198" s="212"/>
    </row>
    <row r="199" spans="1:6" x14ac:dyDescent="0.35">
      <c r="A199" s="236"/>
      <c r="B199" s="212"/>
      <c r="C199" s="212"/>
      <c r="D199" s="212"/>
      <c r="E199" s="212"/>
      <c r="F199" s="212"/>
    </row>
    <row r="200" spans="1:6" x14ac:dyDescent="0.35">
      <c r="A200" s="236"/>
      <c r="B200" s="212"/>
      <c r="C200" s="212"/>
      <c r="D200" s="212"/>
      <c r="E200" s="212"/>
      <c r="F200" s="212"/>
    </row>
    <row r="201" spans="1:6" x14ac:dyDescent="0.35">
      <c r="A201" s="236"/>
      <c r="B201" s="212"/>
      <c r="C201" s="212"/>
      <c r="D201" s="212"/>
      <c r="E201" s="212"/>
      <c r="F201" s="212"/>
    </row>
    <row r="202" spans="1:6" x14ac:dyDescent="0.35">
      <c r="A202" s="236"/>
      <c r="B202" s="212"/>
      <c r="C202" s="212"/>
      <c r="D202" s="212"/>
      <c r="E202" s="212"/>
      <c r="F202" s="212"/>
    </row>
    <row r="203" spans="1:6" x14ac:dyDescent="0.35">
      <c r="A203" s="236"/>
      <c r="B203" s="212"/>
      <c r="C203" s="212"/>
      <c r="D203" s="212"/>
      <c r="E203" s="212"/>
      <c r="F203" s="212"/>
    </row>
    <row r="204" spans="1:6" x14ac:dyDescent="0.35">
      <c r="A204" s="236"/>
      <c r="B204" s="212"/>
      <c r="C204" s="212"/>
      <c r="D204" s="212"/>
      <c r="E204" s="212"/>
      <c r="F204" s="212"/>
    </row>
    <row r="205" spans="1:6" x14ac:dyDescent="0.35">
      <c r="A205" s="236"/>
      <c r="B205" s="212"/>
      <c r="C205" s="212"/>
      <c r="D205" s="212"/>
      <c r="E205" s="212"/>
      <c r="F205" s="212"/>
    </row>
    <row r="206" spans="1:6" x14ac:dyDescent="0.35">
      <c r="A206" s="236"/>
      <c r="B206" s="212"/>
      <c r="C206" s="212"/>
      <c r="D206" s="212"/>
      <c r="E206" s="212"/>
      <c r="F206" s="212"/>
    </row>
    <row r="207" spans="1:6" x14ac:dyDescent="0.35">
      <c r="A207" s="236"/>
      <c r="B207" s="212"/>
      <c r="C207" s="212"/>
      <c r="D207" s="212"/>
      <c r="E207" s="212"/>
      <c r="F207" s="212"/>
    </row>
    <row r="208" spans="1:6" x14ac:dyDescent="0.35">
      <c r="A208" s="236"/>
      <c r="B208" s="212"/>
      <c r="C208" s="212"/>
      <c r="D208" s="212"/>
      <c r="E208" s="212"/>
      <c r="F208" s="212"/>
    </row>
    <row r="209" spans="1:6" x14ac:dyDescent="0.35">
      <c r="A209" s="236"/>
      <c r="B209" s="212"/>
      <c r="C209" s="212"/>
      <c r="D209" s="212"/>
      <c r="E209" s="212"/>
      <c r="F209" s="212"/>
    </row>
    <row r="210" spans="1:6" x14ac:dyDescent="0.35">
      <c r="A210" s="236"/>
      <c r="B210" s="212"/>
      <c r="C210" s="212"/>
      <c r="D210" s="212"/>
      <c r="E210" s="212"/>
      <c r="F210" s="212"/>
    </row>
    <row r="211" spans="1:6" x14ac:dyDescent="0.35">
      <c r="A211" s="236"/>
      <c r="B211" s="212"/>
      <c r="C211" s="212"/>
      <c r="D211" s="212"/>
      <c r="E211" s="212"/>
      <c r="F211" s="212"/>
    </row>
    <row r="212" spans="1:6" x14ac:dyDescent="0.35">
      <c r="A212" s="236"/>
      <c r="B212" s="212"/>
      <c r="C212" s="212"/>
      <c r="D212" s="212"/>
      <c r="E212" s="212"/>
      <c r="F212" s="212"/>
    </row>
    <row r="213" spans="1:6" x14ac:dyDescent="0.35">
      <c r="A213" s="236"/>
      <c r="B213" s="212"/>
      <c r="C213" s="212"/>
      <c r="D213" s="212"/>
      <c r="E213" s="212"/>
      <c r="F213" s="212"/>
    </row>
    <row r="214" spans="1:6" x14ac:dyDescent="0.35">
      <c r="A214" s="236"/>
      <c r="B214" s="212"/>
      <c r="C214" s="212"/>
      <c r="D214" s="212"/>
      <c r="E214" s="212"/>
      <c r="F214" s="212"/>
    </row>
    <row r="215" spans="1:6" x14ac:dyDescent="0.35">
      <c r="A215" s="236"/>
      <c r="B215" s="212"/>
      <c r="C215" s="212"/>
      <c r="D215" s="212"/>
      <c r="E215" s="212"/>
      <c r="F215" s="212"/>
    </row>
    <row r="216" spans="1:6" x14ac:dyDescent="0.35">
      <c r="A216" s="236"/>
      <c r="B216" s="212"/>
      <c r="C216" s="212"/>
      <c r="D216" s="212"/>
      <c r="E216" s="212"/>
      <c r="F216" s="212"/>
    </row>
    <row r="217" spans="1:6" x14ac:dyDescent="0.35">
      <c r="A217" s="236"/>
      <c r="B217" s="212"/>
      <c r="C217" s="212"/>
      <c r="D217" s="212"/>
      <c r="E217" s="212"/>
      <c r="F217" s="212"/>
    </row>
    <row r="218" spans="1:6" x14ac:dyDescent="0.35">
      <c r="A218" s="236"/>
      <c r="B218" s="212"/>
      <c r="C218" s="212"/>
      <c r="D218" s="212"/>
      <c r="E218" s="212"/>
      <c r="F218" s="212"/>
    </row>
    <row r="219" spans="1:6" x14ac:dyDescent="0.35">
      <c r="A219" s="236"/>
      <c r="B219" s="212"/>
      <c r="C219" s="212"/>
      <c r="D219" s="212"/>
      <c r="E219" s="212"/>
      <c r="F219" s="212"/>
    </row>
    <row r="220" spans="1:6" x14ac:dyDescent="0.35">
      <c r="A220" s="236"/>
      <c r="B220" s="212"/>
      <c r="C220" s="212"/>
      <c r="D220" s="212"/>
      <c r="E220" s="212"/>
      <c r="F220" s="212"/>
    </row>
    <row r="221" spans="1:6" x14ac:dyDescent="0.35">
      <c r="A221" s="236"/>
      <c r="B221" s="212"/>
      <c r="C221" s="212"/>
      <c r="D221" s="212"/>
      <c r="E221" s="212"/>
      <c r="F221" s="212"/>
    </row>
    <row r="222" spans="1:6" x14ac:dyDescent="0.35">
      <c r="A222" s="236"/>
      <c r="B222" s="212"/>
      <c r="C222" s="212"/>
      <c r="D222" s="212"/>
      <c r="E222" s="212"/>
      <c r="F222" s="212"/>
    </row>
    <row r="223" spans="1:6" x14ac:dyDescent="0.35">
      <c r="A223" s="236"/>
      <c r="B223" s="212"/>
      <c r="C223" s="212"/>
      <c r="D223" s="212"/>
      <c r="E223" s="212"/>
      <c r="F223" s="212"/>
    </row>
    <row r="224" spans="1:6" x14ac:dyDescent="0.35">
      <c r="A224" s="236"/>
      <c r="B224" s="212"/>
      <c r="C224" s="212"/>
      <c r="D224" s="212"/>
      <c r="E224" s="212"/>
      <c r="F224" s="212"/>
    </row>
    <row r="225" spans="1:6" x14ac:dyDescent="0.35">
      <c r="A225" s="236"/>
      <c r="B225" s="212"/>
      <c r="C225" s="212"/>
      <c r="D225" s="212"/>
      <c r="E225" s="212"/>
      <c r="F225" s="212"/>
    </row>
    <row r="226" spans="1:6" x14ac:dyDescent="0.35">
      <c r="A226" s="236"/>
      <c r="B226" s="212"/>
      <c r="C226" s="212"/>
      <c r="D226" s="212"/>
      <c r="E226" s="212"/>
      <c r="F226" s="212"/>
    </row>
    <row r="227" spans="1:6" x14ac:dyDescent="0.35">
      <c r="A227" s="236"/>
      <c r="B227" s="212"/>
      <c r="C227" s="212"/>
      <c r="D227" s="212"/>
      <c r="E227" s="212"/>
      <c r="F227" s="212"/>
    </row>
    <row r="228" spans="1:6" x14ac:dyDescent="0.35">
      <c r="A228" s="236"/>
      <c r="B228" s="212"/>
      <c r="C228" s="212"/>
      <c r="D228" s="212"/>
      <c r="E228" s="212"/>
      <c r="F228" s="212"/>
    </row>
    <row r="229" spans="1:6" x14ac:dyDescent="0.35">
      <c r="A229" s="236"/>
      <c r="B229" s="212"/>
      <c r="C229" s="212"/>
      <c r="D229" s="212"/>
      <c r="E229" s="212"/>
      <c r="F229" s="212"/>
    </row>
    <row r="230" spans="1:6" x14ac:dyDescent="0.35">
      <c r="A230" s="236"/>
      <c r="B230" s="212"/>
      <c r="C230" s="212"/>
      <c r="D230" s="212"/>
      <c r="E230" s="212"/>
      <c r="F230" s="212"/>
    </row>
    <row r="231" spans="1:6" x14ac:dyDescent="0.35">
      <c r="A231" s="236"/>
      <c r="B231" s="212"/>
      <c r="C231" s="212"/>
      <c r="D231" s="212"/>
      <c r="E231" s="212"/>
      <c r="F231" s="212"/>
    </row>
    <row r="232" spans="1:6" x14ac:dyDescent="0.35">
      <c r="A232" s="236"/>
      <c r="B232" s="212"/>
      <c r="C232" s="212"/>
      <c r="D232" s="212"/>
      <c r="E232" s="212"/>
      <c r="F232" s="212"/>
    </row>
    <row r="233" spans="1:6" x14ac:dyDescent="0.35">
      <c r="A233" s="236"/>
      <c r="B233" s="212"/>
      <c r="C233" s="212"/>
      <c r="D233" s="212"/>
      <c r="E233" s="212"/>
      <c r="F233" s="212"/>
    </row>
    <row r="234" spans="1:6" x14ac:dyDescent="0.35">
      <c r="A234" s="236"/>
      <c r="B234" s="212"/>
      <c r="C234" s="212"/>
      <c r="D234" s="212"/>
      <c r="E234" s="212"/>
      <c r="F234" s="212"/>
    </row>
    <row r="235" spans="1:6" x14ac:dyDescent="0.35">
      <c r="A235" s="236"/>
      <c r="B235" s="212"/>
      <c r="C235" s="212"/>
      <c r="D235" s="212"/>
      <c r="E235" s="212"/>
      <c r="F235" s="212"/>
    </row>
    <row r="236" spans="1:6" x14ac:dyDescent="0.35">
      <c r="A236" s="236"/>
      <c r="B236" s="212"/>
      <c r="C236" s="212"/>
      <c r="D236" s="212"/>
      <c r="E236" s="212"/>
      <c r="F236" s="212"/>
    </row>
    <row r="237" spans="1:6" x14ac:dyDescent="0.35">
      <c r="A237" s="236"/>
      <c r="B237" s="212"/>
      <c r="C237" s="212"/>
      <c r="D237" s="212"/>
      <c r="E237" s="212"/>
      <c r="F237" s="212"/>
    </row>
    <row r="238" spans="1:6" x14ac:dyDescent="0.35">
      <c r="A238" s="236"/>
      <c r="B238" s="212"/>
      <c r="C238" s="212"/>
      <c r="D238" s="212"/>
      <c r="E238" s="212"/>
      <c r="F238" s="212"/>
    </row>
    <row r="239" spans="1:6" x14ac:dyDescent="0.35">
      <c r="A239" s="236"/>
      <c r="B239" s="212"/>
      <c r="C239" s="212"/>
      <c r="D239" s="212"/>
      <c r="E239" s="212"/>
      <c r="F239" s="212"/>
    </row>
    <row r="240" spans="1:6" x14ac:dyDescent="0.35">
      <c r="A240" s="236"/>
      <c r="B240" s="212"/>
      <c r="C240" s="212"/>
      <c r="D240" s="212"/>
      <c r="E240" s="212"/>
      <c r="F240" s="212"/>
    </row>
    <row r="241" spans="1:6" x14ac:dyDescent="0.35">
      <c r="A241" s="236"/>
      <c r="B241" s="212"/>
      <c r="C241" s="212"/>
      <c r="D241" s="212"/>
      <c r="E241" s="212"/>
      <c r="F241" s="212"/>
    </row>
    <row r="242" spans="1:6" x14ac:dyDescent="0.35">
      <c r="A242" s="236"/>
      <c r="B242" s="212"/>
      <c r="C242" s="212"/>
      <c r="D242" s="212"/>
      <c r="E242" s="212"/>
      <c r="F242" s="212"/>
    </row>
    <row r="243" spans="1:6" x14ac:dyDescent="0.35">
      <c r="A243" s="236"/>
      <c r="B243" s="212"/>
      <c r="C243" s="212"/>
      <c r="D243" s="212"/>
      <c r="E243" s="212"/>
      <c r="F243" s="212"/>
    </row>
    <row r="244" spans="1:6" x14ac:dyDescent="0.35">
      <c r="A244" s="236"/>
      <c r="B244" s="212"/>
      <c r="C244" s="212"/>
      <c r="D244" s="212"/>
      <c r="E244" s="212"/>
      <c r="F244" s="212"/>
    </row>
    <row r="245" spans="1:6" x14ac:dyDescent="0.35">
      <c r="A245" s="236"/>
      <c r="B245" s="212"/>
      <c r="C245" s="212"/>
      <c r="D245" s="212"/>
      <c r="E245" s="212"/>
      <c r="F245" s="212"/>
    </row>
    <row r="246" spans="1:6" x14ac:dyDescent="0.35">
      <c r="A246" s="236"/>
      <c r="B246" s="212"/>
      <c r="C246" s="212"/>
      <c r="D246" s="212"/>
      <c r="E246" s="212"/>
      <c r="F246" s="212"/>
    </row>
    <row r="247" spans="1:6" x14ac:dyDescent="0.35">
      <c r="A247" s="236"/>
      <c r="B247" s="212"/>
      <c r="C247" s="212"/>
      <c r="D247" s="212"/>
      <c r="E247" s="212"/>
      <c r="F247" s="212"/>
    </row>
    <row r="248" spans="1:6" x14ac:dyDescent="0.35">
      <c r="A248" s="236"/>
      <c r="B248" s="212"/>
      <c r="C248" s="212"/>
      <c r="D248" s="212"/>
      <c r="E248" s="212"/>
      <c r="F248" s="212"/>
    </row>
    <row r="249" spans="1:6" x14ac:dyDescent="0.35">
      <c r="A249" s="236"/>
      <c r="B249" s="212"/>
      <c r="C249" s="212"/>
      <c r="D249" s="212"/>
      <c r="E249" s="212"/>
      <c r="F249" s="212"/>
    </row>
    <row r="250" spans="1:6" x14ac:dyDescent="0.35">
      <c r="A250" s="236"/>
      <c r="B250" s="212"/>
      <c r="C250" s="212"/>
      <c r="D250" s="212"/>
      <c r="E250" s="212"/>
      <c r="F250" s="212"/>
    </row>
    <row r="251" spans="1:6" x14ac:dyDescent="0.35">
      <c r="A251" s="236"/>
      <c r="B251" s="212"/>
      <c r="C251" s="212"/>
      <c r="D251" s="212"/>
      <c r="E251" s="212"/>
      <c r="F251" s="212"/>
    </row>
    <row r="252" spans="1:6" x14ac:dyDescent="0.35">
      <c r="A252" s="236"/>
      <c r="B252" s="212"/>
      <c r="C252" s="212"/>
      <c r="D252" s="212"/>
      <c r="E252" s="212"/>
      <c r="F252" s="212"/>
    </row>
    <row r="253" spans="1:6" x14ac:dyDescent="0.35">
      <c r="A253" s="236"/>
      <c r="B253" s="212"/>
      <c r="C253" s="212"/>
      <c r="D253" s="212"/>
      <c r="E253" s="212"/>
      <c r="F253" s="212"/>
    </row>
    <row r="254" spans="1:6" x14ac:dyDescent="0.35">
      <c r="A254" s="236"/>
      <c r="B254" s="212"/>
      <c r="C254" s="212"/>
      <c r="D254" s="212"/>
      <c r="E254" s="212"/>
      <c r="F254" s="212"/>
    </row>
    <row r="255" spans="1:6" x14ac:dyDescent="0.35">
      <c r="A255" s="236"/>
      <c r="B255" s="212"/>
      <c r="C255" s="212"/>
      <c r="D255" s="212"/>
      <c r="E255" s="212"/>
      <c r="F255" s="212"/>
    </row>
    <row r="256" spans="1:6" x14ac:dyDescent="0.35">
      <c r="A256" s="236"/>
      <c r="B256" s="212"/>
      <c r="C256" s="212"/>
      <c r="D256" s="212"/>
      <c r="E256" s="212"/>
      <c r="F256" s="212"/>
    </row>
    <row r="257" spans="1:6" x14ac:dyDescent="0.35">
      <c r="A257" s="236"/>
      <c r="B257" s="212"/>
      <c r="C257" s="212"/>
      <c r="D257" s="212"/>
      <c r="E257" s="212"/>
      <c r="F257" s="212"/>
    </row>
    <row r="258" spans="1:6" x14ac:dyDescent="0.35">
      <c r="A258" s="236"/>
      <c r="B258" s="212"/>
      <c r="C258" s="212"/>
      <c r="D258" s="212"/>
      <c r="E258" s="212"/>
      <c r="F258" s="212"/>
    </row>
    <row r="259" spans="1:6" x14ac:dyDescent="0.35">
      <c r="A259" s="236"/>
      <c r="B259" s="212"/>
      <c r="C259" s="212"/>
      <c r="D259" s="212"/>
      <c r="E259" s="212"/>
      <c r="F259" s="212"/>
    </row>
    <row r="260" spans="1:6" x14ac:dyDescent="0.35">
      <c r="A260" s="236"/>
      <c r="B260" s="212"/>
      <c r="C260" s="212"/>
      <c r="D260" s="212"/>
      <c r="E260" s="212"/>
      <c r="F260" s="212"/>
    </row>
    <row r="261" spans="1:6" x14ac:dyDescent="0.35">
      <c r="A261" s="236"/>
      <c r="B261" s="212"/>
      <c r="C261" s="212"/>
      <c r="D261" s="212"/>
      <c r="E261" s="212"/>
      <c r="F261" s="212"/>
    </row>
    <row r="262" spans="1:6" x14ac:dyDescent="0.35">
      <c r="A262" s="236"/>
      <c r="B262" s="212"/>
      <c r="C262" s="212"/>
      <c r="D262" s="212"/>
      <c r="E262" s="212"/>
      <c r="F262" s="212"/>
    </row>
    <row r="263" spans="1:6" x14ac:dyDescent="0.35">
      <c r="A263" s="236"/>
      <c r="B263" s="212"/>
      <c r="C263" s="212"/>
      <c r="D263" s="212"/>
      <c r="E263" s="212"/>
      <c r="F263" s="212"/>
    </row>
    <row r="264" spans="1:6" x14ac:dyDescent="0.35">
      <c r="A264" s="236"/>
      <c r="B264" s="212"/>
      <c r="C264" s="212"/>
      <c r="D264" s="212"/>
      <c r="E264" s="212"/>
      <c r="F264" s="212"/>
    </row>
    <row r="265" spans="1:6" x14ac:dyDescent="0.35">
      <c r="A265" s="236"/>
      <c r="B265" s="212"/>
      <c r="C265" s="212"/>
      <c r="D265" s="212"/>
      <c r="E265" s="212"/>
      <c r="F265" s="212"/>
    </row>
    <row r="266" spans="1:6" x14ac:dyDescent="0.35">
      <c r="A266" s="236"/>
      <c r="B266" s="212"/>
      <c r="C266" s="212"/>
      <c r="D266" s="212"/>
      <c r="E266" s="212"/>
      <c r="F266" s="212"/>
    </row>
    <row r="267" spans="1:6" x14ac:dyDescent="0.35">
      <c r="A267" s="236"/>
      <c r="B267" s="212"/>
      <c r="C267" s="212"/>
      <c r="D267" s="212"/>
      <c r="E267" s="212"/>
      <c r="F267" s="212"/>
    </row>
    <row r="268" spans="1:6" x14ac:dyDescent="0.35">
      <c r="A268" s="236"/>
      <c r="B268" s="212"/>
      <c r="C268" s="212"/>
      <c r="D268" s="212"/>
      <c r="E268" s="212"/>
      <c r="F268" s="212"/>
    </row>
    <row r="269" spans="1:6" x14ac:dyDescent="0.35">
      <c r="A269" s="236"/>
      <c r="B269" s="212"/>
      <c r="C269" s="212"/>
      <c r="D269" s="212"/>
      <c r="E269" s="212"/>
      <c r="F269" s="212"/>
    </row>
    <row r="270" spans="1:6" x14ac:dyDescent="0.35">
      <c r="A270" s="236"/>
      <c r="B270" s="212"/>
      <c r="C270" s="212"/>
      <c r="D270" s="212"/>
      <c r="E270" s="212"/>
      <c r="F270" s="212"/>
    </row>
    <row r="271" spans="1:6" x14ac:dyDescent="0.35">
      <c r="A271" s="236"/>
      <c r="B271" s="212"/>
      <c r="C271" s="212"/>
      <c r="D271" s="212"/>
      <c r="E271" s="212"/>
      <c r="F271" s="212"/>
    </row>
    <row r="272" spans="1:6" x14ac:dyDescent="0.35">
      <c r="A272" s="236"/>
      <c r="B272" s="212"/>
      <c r="C272" s="212"/>
      <c r="D272" s="212"/>
      <c r="E272" s="212"/>
      <c r="F272" s="212"/>
    </row>
    <row r="273" spans="1:6" x14ac:dyDescent="0.35">
      <c r="A273" s="236"/>
      <c r="B273" s="212"/>
      <c r="C273" s="212"/>
      <c r="D273" s="212"/>
      <c r="E273" s="212"/>
      <c r="F273" s="212"/>
    </row>
    <row r="274" spans="1:6" x14ac:dyDescent="0.35">
      <c r="A274" s="236"/>
      <c r="B274" s="212"/>
      <c r="C274" s="212"/>
      <c r="D274" s="212"/>
      <c r="E274" s="212"/>
      <c r="F274" s="212"/>
    </row>
    <row r="275" spans="1:6" x14ac:dyDescent="0.35">
      <c r="A275" s="236"/>
      <c r="B275" s="212"/>
      <c r="C275" s="212"/>
      <c r="D275" s="212"/>
      <c r="E275" s="212"/>
      <c r="F275" s="212"/>
    </row>
    <row r="276" spans="1:6" x14ac:dyDescent="0.35">
      <c r="A276" s="236"/>
      <c r="B276" s="212"/>
      <c r="C276" s="212"/>
      <c r="D276" s="212"/>
      <c r="E276" s="212"/>
      <c r="F276" s="212"/>
    </row>
    <row r="277" spans="1:6" x14ac:dyDescent="0.35">
      <c r="A277" s="236"/>
      <c r="B277" s="212"/>
      <c r="C277" s="212"/>
      <c r="D277" s="212"/>
      <c r="E277" s="212"/>
      <c r="F277" s="212"/>
    </row>
    <row r="278" spans="1:6" x14ac:dyDescent="0.35">
      <c r="A278" s="236"/>
      <c r="B278" s="212"/>
      <c r="C278" s="212"/>
      <c r="D278" s="212"/>
      <c r="E278" s="212"/>
      <c r="F278" s="212"/>
    </row>
    <row r="279" spans="1:6" x14ac:dyDescent="0.35">
      <c r="A279" s="236"/>
      <c r="B279" s="212"/>
      <c r="C279" s="212"/>
      <c r="D279" s="212"/>
      <c r="E279" s="212"/>
      <c r="F279" s="212"/>
    </row>
    <row r="280" spans="1:6" x14ac:dyDescent="0.35">
      <c r="A280" s="236"/>
      <c r="B280" s="212"/>
      <c r="C280" s="212"/>
      <c r="D280" s="212"/>
      <c r="E280" s="212"/>
      <c r="F280" s="212"/>
    </row>
    <row r="281" spans="1:6" x14ac:dyDescent="0.35">
      <c r="A281" s="236"/>
      <c r="B281" s="212"/>
      <c r="C281" s="212"/>
      <c r="D281" s="212"/>
      <c r="E281" s="212"/>
      <c r="F281" s="212"/>
    </row>
    <row r="282" spans="1:6" x14ac:dyDescent="0.35">
      <c r="A282" s="236"/>
      <c r="B282" s="212"/>
      <c r="C282" s="212"/>
      <c r="D282" s="212"/>
      <c r="E282" s="212"/>
      <c r="F282" s="212"/>
    </row>
    <row r="283" spans="1:6" x14ac:dyDescent="0.35">
      <c r="A283" s="236"/>
      <c r="B283" s="212"/>
      <c r="C283" s="212"/>
      <c r="D283" s="212"/>
      <c r="E283" s="212"/>
      <c r="F283" s="212"/>
    </row>
    <row r="284" spans="1:6" x14ac:dyDescent="0.35">
      <c r="A284" s="236"/>
      <c r="B284" s="212"/>
      <c r="C284" s="212"/>
      <c r="D284" s="212"/>
      <c r="E284" s="212"/>
      <c r="F284" s="212"/>
    </row>
    <row r="285" spans="1:6" x14ac:dyDescent="0.35">
      <c r="A285" s="236"/>
      <c r="B285" s="212"/>
      <c r="C285" s="212"/>
      <c r="D285" s="212"/>
      <c r="E285" s="212"/>
      <c r="F285" s="212"/>
    </row>
    <row r="286" spans="1:6" x14ac:dyDescent="0.35">
      <c r="A286" s="236"/>
      <c r="B286" s="212"/>
      <c r="C286" s="212"/>
      <c r="D286" s="212"/>
      <c r="E286" s="212"/>
      <c r="F286" s="212"/>
    </row>
    <row r="287" spans="1:6" x14ac:dyDescent="0.35">
      <c r="A287" s="236"/>
      <c r="B287" s="212"/>
      <c r="C287" s="212"/>
      <c r="D287" s="212"/>
      <c r="E287" s="212"/>
      <c r="F287" s="212"/>
    </row>
    <row r="288" spans="1:6" x14ac:dyDescent="0.35">
      <c r="A288" s="236"/>
      <c r="B288" s="212"/>
      <c r="C288" s="212"/>
      <c r="D288" s="212"/>
      <c r="E288" s="212"/>
      <c r="F288" s="212"/>
    </row>
    <row r="289" spans="1:6" x14ac:dyDescent="0.35">
      <c r="A289" s="236"/>
      <c r="B289" s="212"/>
      <c r="C289" s="212"/>
      <c r="D289" s="212"/>
      <c r="E289" s="212"/>
      <c r="F289" s="212"/>
    </row>
    <row r="290" spans="1:6" x14ac:dyDescent="0.35">
      <c r="A290" s="236"/>
      <c r="B290" s="212"/>
      <c r="C290" s="212"/>
      <c r="D290" s="212"/>
      <c r="E290" s="212"/>
      <c r="F290" s="212"/>
    </row>
    <row r="291" spans="1:6" x14ac:dyDescent="0.35">
      <c r="A291" s="236"/>
      <c r="B291" s="212"/>
      <c r="C291" s="212"/>
      <c r="D291" s="212"/>
      <c r="E291" s="212"/>
      <c r="F291" s="212"/>
    </row>
    <row r="292" spans="1:6" x14ac:dyDescent="0.35">
      <c r="A292" s="236"/>
      <c r="B292" s="212"/>
      <c r="C292" s="212"/>
      <c r="D292" s="212"/>
      <c r="E292" s="212"/>
      <c r="F292" s="212"/>
    </row>
    <row r="293" spans="1:6" x14ac:dyDescent="0.35">
      <c r="A293" s="236"/>
      <c r="B293" s="212"/>
      <c r="C293" s="212"/>
      <c r="D293" s="212"/>
      <c r="E293" s="212"/>
      <c r="F293" s="212"/>
    </row>
    <row r="294" spans="1:6" x14ac:dyDescent="0.35">
      <c r="A294" s="236"/>
      <c r="B294" s="212"/>
      <c r="C294" s="212"/>
      <c r="D294" s="212"/>
      <c r="E294" s="212"/>
      <c r="F294" s="212"/>
    </row>
    <row r="295" spans="1:6" x14ac:dyDescent="0.35">
      <c r="A295" s="236"/>
      <c r="B295" s="212"/>
      <c r="C295" s="212"/>
      <c r="D295" s="212"/>
      <c r="E295" s="212"/>
      <c r="F295" s="212"/>
    </row>
    <row r="296" spans="1:6" x14ac:dyDescent="0.35">
      <c r="A296" s="236"/>
      <c r="B296" s="212"/>
      <c r="C296" s="212"/>
      <c r="D296" s="212"/>
      <c r="E296" s="212"/>
      <c r="F296" s="212"/>
    </row>
    <row r="297" spans="1:6" x14ac:dyDescent="0.35">
      <c r="A297" s="236"/>
      <c r="B297" s="212"/>
      <c r="C297" s="212"/>
      <c r="D297" s="212"/>
      <c r="E297" s="212"/>
      <c r="F297" s="212"/>
    </row>
    <row r="298" spans="1:6" x14ac:dyDescent="0.35">
      <c r="A298" s="236"/>
      <c r="B298" s="212"/>
      <c r="C298" s="212"/>
      <c r="D298" s="212"/>
      <c r="E298" s="212"/>
      <c r="F298" s="212"/>
    </row>
    <row r="299" spans="1:6" x14ac:dyDescent="0.35">
      <c r="A299" s="236"/>
      <c r="B299" s="212"/>
      <c r="C299" s="212"/>
      <c r="D299" s="212"/>
      <c r="E299" s="212"/>
      <c r="F299" s="212"/>
    </row>
    <row r="300" spans="1:6" x14ac:dyDescent="0.35">
      <c r="A300" s="236"/>
      <c r="B300" s="212"/>
      <c r="C300" s="212"/>
      <c r="D300" s="212"/>
      <c r="E300" s="212"/>
      <c r="F300" s="212"/>
    </row>
    <row r="301" spans="1:6" x14ac:dyDescent="0.35">
      <c r="A301" s="236"/>
      <c r="B301" s="212"/>
      <c r="C301" s="212"/>
      <c r="D301" s="212"/>
      <c r="E301" s="212"/>
      <c r="F301" s="212"/>
    </row>
    <row r="302" spans="1:6" x14ac:dyDescent="0.35">
      <c r="A302" s="236"/>
      <c r="B302" s="212"/>
      <c r="C302" s="212"/>
      <c r="D302" s="212"/>
      <c r="E302" s="212"/>
      <c r="F302" s="212"/>
    </row>
    <row r="303" spans="1:6" x14ac:dyDescent="0.35">
      <c r="A303" s="236"/>
      <c r="B303" s="212"/>
      <c r="C303" s="212"/>
      <c r="D303" s="212"/>
      <c r="E303" s="212"/>
      <c r="F303" s="212"/>
    </row>
    <row r="304" spans="1:6" x14ac:dyDescent="0.35">
      <c r="A304" s="236"/>
      <c r="B304" s="212"/>
      <c r="C304" s="212"/>
      <c r="D304" s="212"/>
      <c r="E304" s="212"/>
      <c r="F304" s="212"/>
    </row>
    <row r="305" spans="1:6" x14ac:dyDescent="0.35">
      <c r="A305" s="236"/>
      <c r="B305" s="212"/>
      <c r="C305" s="212"/>
      <c r="D305" s="212"/>
      <c r="E305" s="212"/>
      <c r="F305" s="212"/>
    </row>
    <row r="306" spans="1:6" x14ac:dyDescent="0.35">
      <c r="A306" s="236"/>
      <c r="B306" s="212"/>
      <c r="C306" s="212"/>
      <c r="D306" s="212"/>
      <c r="E306" s="212"/>
      <c r="F306" s="212"/>
    </row>
    <row r="307" spans="1:6" x14ac:dyDescent="0.35">
      <c r="A307" s="236"/>
      <c r="B307" s="212"/>
      <c r="C307" s="212"/>
      <c r="D307" s="212"/>
      <c r="E307" s="212"/>
      <c r="F307" s="212"/>
    </row>
    <row r="308" spans="1:6" x14ac:dyDescent="0.35">
      <c r="A308" s="236"/>
      <c r="B308" s="212"/>
      <c r="C308" s="212"/>
      <c r="D308" s="212"/>
      <c r="E308" s="212"/>
      <c r="F308" s="212"/>
    </row>
    <row r="309" spans="1:6" x14ac:dyDescent="0.35">
      <c r="A309" s="236"/>
      <c r="B309" s="212"/>
      <c r="C309" s="212"/>
      <c r="D309" s="212"/>
      <c r="E309" s="212"/>
      <c r="F309" s="212"/>
    </row>
    <row r="310" spans="1:6" x14ac:dyDescent="0.35">
      <c r="A310" s="236"/>
      <c r="B310" s="212"/>
      <c r="C310" s="212"/>
      <c r="D310" s="212"/>
      <c r="E310" s="212"/>
      <c r="F310" s="212"/>
    </row>
    <row r="311" spans="1:6" x14ac:dyDescent="0.35">
      <c r="A311" s="236"/>
      <c r="B311" s="212"/>
      <c r="C311" s="212"/>
      <c r="D311" s="212"/>
      <c r="E311" s="212"/>
      <c r="F311" s="212"/>
    </row>
    <row r="312" spans="1:6" x14ac:dyDescent="0.35">
      <c r="A312" s="236"/>
      <c r="B312" s="212"/>
      <c r="C312" s="212"/>
      <c r="D312" s="212"/>
      <c r="E312" s="212"/>
      <c r="F312" s="212"/>
    </row>
    <row r="313" spans="1:6" x14ac:dyDescent="0.35">
      <c r="A313" s="236"/>
      <c r="B313" s="212"/>
      <c r="C313" s="212"/>
      <c r="D313" s="212"/>
      <c r="E313" s="212"/>
      <c r="F313" s="212"/>
    </row>
    <row r="314" spans="1:6" x14ac:dyDescent="0.35">
      <c r="A314" s="236"/>
      <c r="B314" s="212"/>
      <c r="C314" s="212"/>
      <c r="D314" s="212"/>
      <c r="E314" s="212"/>
      <c r="F314" s="212"/>
    </row>
    <row r="315" spans="1:6" x14ac:dyDescent="0.35">
      <c r="A315" s="236"/>
      <c r="B315" s="212"/>
      <c r="C315" s="212"/>
      <c r="D315" s="212"/>
      <c r="E315" s="212"/>
      <c r="F315" s="212"/>
    </row>
    <row r="316" spans="1:6" x14ac:dyDescent="0.35">
      <c r="A316" s="236"/>
      <c r="B316" s="212"/>
      <c r="C316" s="212"/>
      <c r="D316" s="212"/>
      <c r="E316" s="212"/>
      <c r="F316" s="212"/>
    </row>
    <row r="317" spans="1:6" x14ac:dyDescent="0.35">
      <c r="A317" s="236"/>
      <c r="B317" s="212"/>
      <c r="C317" s="212"/>
      <c r="D317" s="212"/>
      <c r="E317" s="212"/>
      <c r="F317" s="212"/>
    </row>
    <row r="318" spans="1:6" x14ac:dyDescent="0.35">
      <c r="A318" s="236"/>
      <c r="B318" s="212"/>
      <c r="C318" s="212"/>
      <c r="D318" s="212"/>
      <c r="E318" s="212"/>
      <c r="F318" s="212"/>
    </row>
    <row r="319" spans="1:6" x14ac:dyDescent="0.35">
      <c r="A319" s="236"/>
      <c r="B319" s="212"/>
      <c r="C319" s="212"/>
      <c r="D319" s="212"/>
      <c r="E319" s="212"/>
      <c r="F319" s="212"/>
    </row>
    <row r="320" spans="1:6" x14ac:dyDescent="0.35">
      <c r="A320" s="236"/>
      <c r="B320" s="212"/>
      <c r="C320" s="212"/>
      <c r="D320" s="212"/>
      <c r="E320" s="212"/>
      <c r="F320" s="212"/>
    </row>
    <row r="321" spans="1:6" x14ac:dyDescent="0.35">
      <c r="A321" s="236"/>
      <c r="B321" s="212"/>
      <c r="C321" s="212"/>
      <c r="D321" s="212"/>
      <c r="E321" s="212"/>
      <c r="F321" s="212"/>
    </row>
    <row r="322" spans="1:6" x14ac:dyDescent="0.35">
      <c r="A322" s="236"/>
      <c r="B322" s="212"/>
      <c r="C322" s="212"/>
      <c r="D322" s="212"/>
      <c r="E322" s="212"/>
      <c r="F322" s="212"/>
    </row>
    <row r="323" spans="1:6" x14ac:dyDescent="0.35">
      <c r="A323" s="236"/>
      <c r="B323" s="212"/>
      <c r="C323" s="212"/>
      <c r="D323" s="212"/>
      <c r="E323" s="212"/>
      <c r="F323" s="212"/>
    </row>
    <row r="324" spans="1:6" x14ac:dyDescent="0.35">
      <c r="A324" s="236"/>
      <c r="B324" s="212"/>
      <c r="C324" s="212"/>
      <c r="D324" s="212"/>
      <c r="E324" s="212"/>
      <c r="F324" s="212"/>
    </row>
    <row r="325" spans="1:6" x14ac:dyDescent="0.35">
      <c r="A325" s="236"/>
      <c r="B325" s="212"/>
      <c r="C325" s="212"/>
      <c r="D325" s="212"/>
      <c r="E325" s="212"/>
      <c r="F325" s="212"/>
    </row>
    <row r="326" spans="1:6" x14ac:dyDescent="0.35">
      <c r="A326" s="236"/>
      <c r="B326" s="212"/>
      <c r="C326" s="212"/>
      <c r="D326" s="212"/>
      <c r="E326" s="212"/>
      <c r="F326" s="212"/>
    </row>
    <row r="327" spans="1:6" x14ac:dyDescent="0.35">
      <c r="A327" s="236"/>
      <c r="B327" s="212"/>
      <c r="C327" s="212"/>
      <c r="D327" s="212"/>
      <c r="E327" s="212"/>
      <c r="F327" s="212"/>
    </row>
    <row r="328" spans="1:6" x14ac:dyDescent="0.35">
      <c r="A328" s="236"/>
      <c r="B328" s="212"/>
      <c r="C328" s="212"/>
      <c r="D328" s="212"/>
      <c r="E328" s="212"/>
      <c r="F328" s="212"/>
    </row>
    <row r="329" spans="1:6" x14ac:dyDescent="0.35">
      <c r="A329" s="236"/>
      <c r="B329" s="212"/>
      <c r="C329" s="212"/>
      <c r="D329" s="212"/>
      <c r="E329" s="212"/>
      <c r="F329" s="212"/>
    </row>
    <row r="330" spans="1:6" x14ac:dyDescent="0.35">
      <c r="A330" s="236"/>
      <c r="B330" s="212"/>
      <c r="C330" s="212"/>
      <c r="D330" s="212"/>
      <c r="E330" s="212"/>
      <c r="F330" s="212"/>
    </row>
    <row r="331" spans="1:6" x14ac:dyDescent="0.35">
      <c r="A331" s="236"/>
      <c r="B331" s="212"/>
      <c r="C331" s="212"/>
      <c r="D331" s="212"/>
      <c r="E331" s="212"/>
      <c r="F331" s="212"/>
    </row>
    <row r="332" spans="1:6" x14ac:dyDescent="0.35">
      <c r="A332" s="236"/>
      <c r="B332" s="212"/>
      <c r="C332" s="212"/>
      <c r="D332" s="212"/>
      <c r="E332" s="212"/>
      <c r="F332" s="212"/>
    </row>
    <row r="333" spans="1:6" x14ac:dyDescent="0.35">
      <c r="A333" s="236"/>
      <c r="B333" s="212"/>
      <c r="C333" s="212"/>
      <c r="D333" s="212"/>
      <c r="E333" s="212"/>
      <c r="F333" s="212"/>
    </row>
    <row r="334" spans="1:6" x14ac:dyDescent="0.35">
      <c r="A334" s="236"/>
      <c r="B334" s="212"/>
      <c r="C334" s="212"/>
      <c r="D334" s="212"/>
      <c r="E334" s="212"/>
      <c r="F334" s="212"/>
    </row>
    <row r="335" spans="1:6" x14ac:dyDescent="0.35">
      <c r="A335" s="236"/>
      <c r="B335" s="212"/>
      <c r="C335" s="212"/>
      <c r="D335" s="212"/>
      <c r="E335" s="212"/>
      <c r="F335" s="212"/>
    </row>
    <row r="336" spans="1:6" x14ac:dyDescent="0.35">
      <c r="A336" s="236"/>
      <c r="B336" s="212"/>
      <c r="C336" s="212"/>
      <c r="D336" s="212"/>
      <c r="E336" s="212"/>
      <c r="F336" s="212"/>
    </row>
    <row r="337" spans="1:6" x14ac:dyDescent="0.35">
      <c r="A337" s="236"/>
      <c r="B337" s="212"/>
      <c r="C337" s="212"/>
      <c r="D337" s="212"/>
      <c r="E337" s="212"/>
      <c r="F337" s="212"/>
    </row>
    <row r="338" spans="1:6" x14ac:dyDescent="0.35">
      <c r="A338" s="236"/>
      <c r="B338" s="212"/>
      <c r="C338" s="212"/>
      <c r="D338" s="212"/>
      <c r="E338" s="212"/>
      <c r="F338" s="212"/>
    </row>
    <row r="339" spans="1:6" x14ac:dyDescent="0.35">
      <c r="A339" s="236"/>
      <c r="B339" s="212"/>
      <c r="C339" s="212"/>
      <c r="D339" s="212"/>
      <c r="E339" s="212"/>
      <c r="F339" s="212"/>
    </row>
    <row r="340" spans="1:6" x14ac:dyDescent="0.35">
      <c r="A340" s="236"/>
      <c r="B340" s="212"/>
      <c r="C340" s="212"/>
      <c r="D340" s="212"/>
      <c r="E340" s="212"/>
      <c r="F340" s="212"/>
    </row>
    <row r="341" spans="1:6" x14ac:dyDescent="0.35">
      <c r="A341" s="236"/>
      <c r="B341" s="212"/>
      <c r="C341" s="212"/>
      <c r="D341" s="212"/>
      <c r="E341" s="212"/>
      <c r="F341" s="212"/>
    </row>
    <row r="342" spans="1:6" x14ac:dyDescent="0.35">
      <c r="A342" s="236"/>
      <c r="B342" s="212"/>
      <c r="C342" s="212"/>
      <c r="D342" s="212"/>
      <c r="E342" s="212"/>
      <c r="F342" s="212"/>
    </row>
    <row r="343" spans="1:6" x14ac:dyDescent="0.35">
      <c r="A343" s="236"/>
      <c r="B343" s="212"/>
      <c r="C343" s="212"/>
      <c r="D343" s="212"/>
      <c r="E343" s="212"/>
      <c r="F343" s="212"/>
    </row>
    <row r="344" spans="1:6" x14ac:dyDescent="0.35">
      <c r="A344" s="236"/>
      <c r="B344" s="212"/>
      <c r="C344" s="212"/>
      <c r="D344" s="212"/>
      <c r="E344" s="212"/>
      <c r="F344" s="212"/>
    </row>
    <row r="345" spans="1:6" x14ac:dyDescent="0.35">
      <c r="A345" s="236"/>
      <c r="B345" s="212"/>
      <c r="C345" s="212"/>
      <c r="D345" s="212"/>
      <c r="E345" s="212"/>
      <c r="F345" s="212"/>
    </row>
    <row r="346" spans="1:6" x14ac:dyDescent="0.35">
      <c r="A346" s="236"/>
      <c r="B346" s="212"/>
      <c r="C346" s="212"/>
      <c r="D346" s="212"/>
      <c r="E346" s="212"/>
      <c r="F346" s="212"/>
    </row>
    <row r="347" spans="1:6" x14ac:dyDescent="0.35">
      <c r="A347" s="236"/>
      <c r="B347" s="212"/>
      <c r="C347" s="212"/>
      <c r="D347" s="212"/>
      <c r="E347" s="212"/>
      <c r="F347" s="212"/>
    </row>
    <row r="348" spans="1:6" x14ac:dyDescent="0.35">
      <c r="A348" s="236"/>
      <c r="B348" s="212"/>
      <c r="C348" s="212"/>
      <c r="D348" s="212"/>
      <c r="E348" s="212"/>
      <c r="F348" s="212"/>
    </row>
    <row r="349" spans="1:6" x14ac:dyDescent="0.35">
      <c r="A349" s="236"/>
      <c r="B349" s="212"/>
      <c r="C349" s="212"/>
      <c r="D349" s="212"/>
      <c r="E349" s="212"/>
      <c r="F349" s="212"/>
    </row>
    <row r="350" spans="1:6" x14ac:dyDescent="0.35">
      <c r="A350" s="236"/>
      <c r="B350" s="212"/>
      <c r="C350" s="212"/>
      <c r="D350" s="212"/>
      <c r="E350" s="212"/>
      <c r="F350" s="212"/>
    </row>
    <row r="351" spans="1:6" x14ac:dyDescent="0.35">
      <c r="A351" s="236"/>
      <c r="B351" s="212"/>
      <c r="C351" s="212"/>
      <c r="D351" s="212"/>
      <c r="E351" s="212"/>
      <c r="F351" s="212"/>
    </row>
    <row r="352" spans="1:6" x14ac:dyDescent="0.35">
      <c r="A352" s="236"/>
      <c r="B352" s="212"/>
      <c r="C352" s="212"/>
      <c r="D352" s="212"/>
      <c r="E352" s="212"/>
      <c r="F352" s="212"/>
    </row>
    <row r="353" spans="1:6" x14ac:dyDescent="0.35">
      <c r="A353" s="236"/>
      <c r="B353" s="212"/>
      <c r="C353" s="212"/>
      <c r="D353" s="212"/>
      <c r="E353" s="212"/>
      <c r="F353" s="212"/>
    </row>
    <row r="354" spans="1:6" x14ac:dyDescent="0.35">
      <c r="A354" s="236"/>
      <c r="B354" s="212"/>
      <c r="C354" s="212"/>
      <c r="D354" s="212"/>
      <c r="E354" s="212"/>
      <c r="F354" s="212"/>
    </row>
    <row r="355" spans="1:6" x14ac:dyDescent="0.35">
      <c r="A355" s="236"/>
      <c r="B355" s="212"/>
      <c r="C355" s="212"/>
      <c r="D355" s="212"/>
      <c r="E355" s="212"/>
      <c r="F355" s="212"/>
    </row>
    <row r="356" spans="1:6" x14ac:dyDescent="0.35">
      <c r="A356" s="236"/>
      <c r="B356" s="212"/>
      <c r="C356" s="212"/>
      <c r="D356" s="212"/>
      <c r="E356" s="212"/>
      <c r="F356" s="212"/>
    </row>
    <row r="357" spans="1:6" x14ac:dyDescent="0.35">
      <c r="A357" s="236"/>
      <c r="B357" s="212"/>
      <c r="C357" s="212"/>
      <c r="D357" s="212"/>
      <c r="E357" s="212"/>
      <c r="F357" s="212"/>
    </row>
    <row r="358" spans="1:6" x14ac:dyDescent="0.35">
      <c r="A358" s="236"/>
      <c r="B358" s="212"/>
      <c r="C358" s="212"/>
      <c r="D358" s="212"/>
      <c r="E358" s="212"/>
      <c r="F358" s="212"/>
    </row>
    <row r="359" spans="1:6" x14ac:dyDescent="0.35">
      <c r="A359" s="236"/>
      <c r="B359" s="212"/>
      <c r="C359" s="212"/>
      <c r="D359" s="212"/>
      <c r="E359" s="212"/>
      <c r="F359" s="212"/>
    </row>
    <row r="360" spans="1:6" x14ac:dyDescent="0.35">
      <c r="A360" s="236"/>
      <c r="B360" s="212"/>
      <c r="C360" s="212"/>
      <c r="D360" s="212"/>
      <c r="E360" s="212"/>
      <c r="F360" s="212"/>
    </row>
    <row r="361" spans="1:6" x14ac:dyDescent="0.35">
      <c r="A361" s="236"/>
      <c r="B361" s="212"/>
      <c r="C361" s="212"/>
      <c r="D361" s="212"/>
      <c r="E361" s="212"/>
      <c r="F361" s="212"/>
    </row>
    <row r="362" spans="1:6" x14ac:dyDescent="0.35">
      <c r="A362" s="236"/>
      <c r="B362" s="212"/>
      <c r="C362" s="212"/>
      <c r="D362" s="212"/>
      <c r="E362" s="212"/>
      <c r="F362" s="212"/>
    </row>
    <row r="363" spans="1:6" x14ac:dyDescent="0.35">
      <c r="A363" s="236"/>
      <c r="B363" s="212"/>
      <c r="C363" s="212"/>
      <c r="D363" s="212"/>
      <c r="E363" s="212"/>
      <c r="F363" s="212"/>
    </row>
    <row r="364" spans="1:6" x14ac:dyDescent="0.35">
      <c r="A364" s="236"/>
      <c r="B364" s="212"/>
      <c r="C364" s="212"/>
      <c r="D364" s="212"/>
      <c r="E364" s="212"/>
      <c r="F364" s="212"/>
    </row>
    <row r="365" spans="1:6" x14ac:dyDescent="0.35">
      <c r="A365" s="236"/>
      <c r="B365" s="212"/>
      <c r="C365" s="212"/>
      <c r="D365" s="212"/>
      <c r="E365" s="212"/>
      <c r="F365" s="212"/>
    </row>
    <row r="366" spans="1:6" x14ac:dyDescent="0.35">
      <c r="A366" s="236"/>
      <c r="B366" s="212"/>
      <c r="C366" s="212"/>
      <c r="D366" s="212"/>
      <c r="E366" s="212"/>
      <c r="F366" s="212"/>
    </row>
    <row r="367" spans="1:6" x14ac:dyDescent="0.35">
      <c r="A367" s="236"/>
      <c r="B367" s="212"/>
      <c r="C367" s="212"/>
      <c r="D367" s="212"/>
      <c r="E367" s="212"/>
      <c r="F367" s="212"/>
    </row>
    <row r="368" spans="1:6" x14ac:dyDescent="0.35">
      <c r="A368" s="236"/>
      <c r="B368" s="212"/>
      <c r="C368" s="212"/>
      <c r="D368" s="212"/>
      <c r="E368" s="212"/>
      <c r="F368" s="212"/>
    </row>
    <row r="369" spans="1:6" x14ac:dyDescent="0.35">
      <c r="A369" s="236"/>
      <c r="B369" s="212"/>
      <c r="C369" s="212"/>
      <c r="D369" s="212"/>
      <c r="E369" s="212"/>
      <c r="F369" s="212"/>
    </row>
    <row r="370" spans="1:6" x14ac:dyDescent="0.35">
      <c r="A370" s="236"/>
      <c r="B370" s="212"/>
      <c r="C370" s="212"/>
      <c r="D370" s="212"/>
      <c r="E370" s="212"/>
      <c r="F370" s="212"/>
    </row>
    <row r="371" spans="1:6" x14ac:dyDescent="0.35">
      <c r="A371" s="236"/>
      <c r="B371" s="212"/>
      <c r="C371" s="212"/>
      <c r="D371" s="212"/>
      <c r="E371" s="212"/>
      <c r="F371" s="212"/>
    </row>
    <row r="372" spans="1:6" x14ac:dyDescent="0.35">
      <c r="A372" s="236"/>
      <c r="B372" s="212"/>
      <c r="C372" s="212"/>
      <c r="D372" s="212"/>
      <c r="E372" s="212"/>
      <c r="F372" s="212"/>
    </row>
    <row r="373" spans="1:6" x14ac:dyDescent="0.35">
      <c r="A373" s="236"/>
      <c r="B373" s="212"/>
      <c r="C373" s="212"/>
      <c r="D373" s="212"/>
      <c r="E373" s="212"/>
      <c r="F373" s="212"/>
    </row>
    <row r="374" spans="1:6" x14ac:dyDescent="0.35">
      <c r="A374" s="236"/>
      <c r="B374" s="212"/>
      <c r="C374" s="212"/>
      <c r="D374" s="212"/>
      <c r="E374" s="212"/>
      <c r="F374" s="212"/>
    </row>
    <row r="375" spans="1:6" x14ac:dyDescent="0.35">
      <c r="A375" s="212"/>
      <c r="B375" s="212"/>
      <c r="C375" s="212"/>
      <c r="D375" s="212"/>
      <c r="E375" s="212"/>
      <c r="F375" s="212"/>
    </row>
    <row r="376" spans="1:6" x14ac:dyDescent="0.35">
      <c r="A376" s="212"/>
      <c r="B376" s="212"/>
      <c r="C376" s="212"/>
      <c r="D376" s="212"/>
      <c r="E376" s="212"/>
      <c r="F376" s="212"/>
    </row>
  </sheetData>
  <mergeCells count="1">
    <mergeCell ref="A1:F1"/>
  </mergeCells>
  <pageMargins left="0.7" right="0.7583333333333333" top="0.75" bottom="0.75" header="0.3" footer="0.3"/>
  <pageSetup paperSize="9" scale="63" fitToHeight="0" orientation="portrait" verticalDpi="0" r:id="rId1"/>
  <headerFooter>
    <oddHeader>&amp;L&amp;"Segoe UI,Standaard"&amp;8Documentnr.:
GEG-00356&amp;C&amp;"Segoe UI,Vet"&amp;10&amp;UMastertabel LKB&amp;R&amp;"Segoe UI,Standaard"&amp;8Werkblad:
&amp;A</oddHeader>
    <oddFooter>&amp;L&amp;"Segoe UI,Standaard"&amp;8Effectiviteitsdatum: Friday, 10-Oct-2025 (UTC/GMT +02:00 - Europe/Brussels)
Document gedownload met Charlotte De Meester - CMS aan Friday, 10-Oct-2025 11:25:59 (UTC/GMT +02:00 - Europe/Brussels)</oddFooter>
  </headerFooter>
  <rowBreaks count="1" manualBreakCount="1">
    <brk id="170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 filterMode="1">
    <tabColor rgb="FFFF0000"/>
  </sheetPr>
  <dimension ref="A1:AB741"/>
  <sheetViews>
    <sheetView showGridLines="0" zoomScaleNormal="100" workbookViewId="0">
      <pane ySplit="2" topLeftCell="A3" activePane="bottomLeft" state="frozen"/>
      <selection pane="bottomLeft" activeCell="X1" sqref="X1:Z1048576"/>
    </sheetView>
  </sheetViews>
  <sheetFormatPr defaultColWidth="9" defaultRowHeight="14" x14ac:dyDescent="0.35"/>
  <cols>
    <col min="1" max="1" width="22.25" style="125" bestFit="1" customWidth="1"/>
    <col min="2" max="2" width="37.25" style="127" bestFit="1" customWidth="1"/>
    <col min="3" max="3" width="51.75" style="127" bestFit="1" customWidth="1"/>
    <col min="4" max="4" width="14.75" style="127" hidden="1" customWidth="1"/>
    <col min="5" max="7" width="10.33203125" style="127" hidden="1" customWidth="1"/>
    <col min="8" max="8" width="23.75" style="127" hidden="1" customWidth="1"/>
    <col min="9" max="9" width="10.33203125" style="127" hidden="1" customWidth="1"/>
    <col min="10" max="10" width="14.33203125" style="128" hidden="1" customWidth="1"/>
    <col min="11" max="12" width="10.33203125" style="128" customWidth="1"/>
    <col min="13" max="13" width="10.33203125" style="127" customWidth="1"/>
    <col min="14" max="14" width="19.33203125" style="127" customWidth="1"/>
    <col min="15" max="15" width="10.33203125" style="127" customWidth="1"/>
    <col min="16" max="16" width="11.25" style="127" hidden="1" customWidth="1"/>
    <col min="17" max="17" width="20.33203125" style="129" customWidth="1"/>
    <col min="18" max="18" width="20.33203125" style="129" hidden="1" customWidth="1"/>
    <col min="19" max="19" width="20" style="129" customWidth="1"/>
    <col min="20" max="20" width="17" style="129" hidden="1" customWidth="1"/>
    <col min="21" max="21" width="11.75" style="130" hidden="1" customWidth="1"/>
    <col min="22" max="23" width="20.33203125" style="129" hidden="1" customWidth="1"/>
    <col min="24" max="24" width="12.33203125" style="131" hidden="1" customWidth="1"/>
    <col min="25" max="26" width="12.33203125" style="31" hidden="1" customWidth="1"/>
    <col min="27" max="28" width="26.75" style="129" customWidth="1"/>
    <col min="29" max="16384" width="9" style="30"/>
  </cols>
  <sheetData>
    <row r="1" spans="1:28" ht="108.75" customHeight="1" thickBot="1" x14ac:dyDescent="0.4">
      <c r="A1" s="173"/>
      <c r="B1" s="271" t="s">
        <v>9328</v>
      </c>
      <c r="C1" s="272"/>
    </row>
    <row r="2" spans="1:28" s="109" customFormat="1" ht="28" x14ac:dyDescent="0.35">
      <c r="A2" s="171" t="s">
        <v>9105</v>
      </c>
      <c r="B2" s="171" t="s">
        <v>310</v>
      </c>
      <c r="C2" s="172" t="s">
        <v>2761</v>
      </c>
      <c r="D2" s="134" t="s">
        <v>2074</v>
      </c>
      <c r="E2" s="134" t="s">
        <v>7997</v>
      </c>
      <c r="F2" s="134" t="s">
        <v>8916</v>
      </c>
      <c r="G2" s="134" t="s">
        <v>8917</v>
      </c>
      <c r="H2" s="134" t="s">
        <v>2236</v>
      </c>
      <c r="I2" s="134" t="s">
        <v>1632</v>
      </c>
      <c r="J2" s="134" t="s">
        <v>2265</v>
      </c>
      <c r="K2" s="134" t="s">
        <v>1488</v>
      </c>
      <c r="L2" s="134" t="s">
        <v>2523</v>
      </c>
      <c r="M2" s="134" t="s">
        <v>1347</v>
      </c>
      <c r="N2" s="134" t="s">
        <v>1350</v>
      </c>
      <c r="O2" s="134" t="s">
        <v>1351</v>
      </c>
      <c r="P2" s="133" t="s">
        <v>2720</v>
      </c>
      <c r="Q2" s="133" t="s">
        <v>8551</v>
      </c>
      <c r="R2" s="133" t="s">
        <v>8550</v>
      </c>
      <c r="S2" s="134" t="s">
        <v>7092</v>
      </c>
      <c r="T2" s="133" t="s">
        <v>8549</v>
      </c>
      <c r="U2" s="29" t="s">
        <v>1237</v>
      </c>
      <c r="V2" s="133" t="s">
        <v>401</v>
      </c>
      <c r="W2" s="133" t="s">
        <v>2760</v>
      </c>
      <c r="X2" s="133" t="s">
        <v>2757</v>
      </c>
      <c r="Y2" s="133" t="s">
        <v>2064</v>
      </c>
      <c r="Z2" s="133" t="s">
        <v>371</v>
      </c>
      <c r="AA2" s="133" t="s">
        <v>2280</v>
      </c>
      <c r="AB2" s="133" t="s">
        <v>2259</v>
      </c>
    </row>
    <row r="3" spans="1:28" s="28" customFormat="1" x14ac:dyDescent="0.35">
      <c r="A3" s="35"/>
      <c r="B3" s="35"/>
      <c r="C3" s="35" t="s">
        <v>1227</v>
      </c>
      <c r="D3" s="35"/>
      <c r="E3" s="35" t="s">
        <v>2798</v>
      </c>
      <c r="F3" s="35"/>
      <c r="G3" s="35"/>
      <c r="H3" s="35"/>
      <c r="I3" s="35" t="s">
        <v>480</v>
      </c>
      <c r="J3" s="36"/>
      <c r="K3" s="36"/>
      <c r="L3" s="36"/>
      <c r="M3" s="35"/>
      <c r="N3" s="35"/>
      <c r="O3" s="35"/>
      <c r="P3" s="35"/>
      <c r="Q3" s="35"/>
      <c r="R3" s="35"/>
      <c r="S3" s="35"/>
      <c r="T3" s="35"/>
      <c r="U3" s="37"/>
      <c r="V3" s="35"/>
      <c r="W3" s="35"/>
      <c r="X3" s="36"/>
      <c r="Y3" s="36"/>
      <c r="Z3" s="36"/>
      <c r="AA3" s="35"/>
      <c r="AB3" s="35"/>
    </row>
    <row r="4" spans="1:28" x14ac:dyDescent="0.35">
      <c r="A4" s="269" t="s">
        <v>290</v>
      </c>
      <c r="B4" s="159" t="s">
        <v>7</v>
      </c>
      <c r="C4" s="159" t="str">
        <f t="shared" ref="C4:C67" si="0">IF(E4="JA",VLOOKUP(B4,Bepalingen,3,FALSE),"")</f>
        <v>HLA-A allel 1 (lage resolutie)</v>
      </c>
      <c r="D4" s="159"/>
      <c r="E4" s="159" t="s">
        <v>2798</v>
      </c>
      <c r="F4" s="161" t="str">
        <f t="shared" ref="F4:F67" si="1">VLOOKUP($B4,Bepalingen,8,FALSE)</f>
        <v>yes</v>
      </c>
      <c r="G4" s="161" t="str">
        <f t="shared" ref="G4:G67" si="2">VLOOKUP($B4,Bepalingen,9,FALSE)</f>
        <v>yes</v>
      </c>
      <c r="H4" s="161"/>
      <c r="I4" s="161" t="str">
        <f t="shared" ref="I4:I67" si="3">VLOOKUP($B4,Bepalingen,10,FALSE)</f>
        <v>aadb</v>
      </c>
      <c r="J4" s="34" t="s">
        <v>370</v>
      </c>
      <c r="K4" s="34">
        <f>IFERROR(VLOOKUP(B4,LOINC!A:B,2,FALSE),"")</f>
        <v>6540</v>
      </c>
      <c r="L4" s="34">
        <f>IFERROR(VLOOKUP(B4,'Sequence nummers'!A:B,2,FALSE),"")</f>
        <v>1000010</v>
      </c>
      <c r="M4" s="159" t="s">
        <v>1203</v>
      </c>
      <c r="N4" s="159" t="s">
        <v>1609</v>
      </c>
      <c r="O4" s="159" t="s">
        <v>1352</v>
      </c>
      <c r="P4" s="159" t="s">
        <v>2750</v>
      </c>
      <c r="Q4" s="38" t="s">
        <v>174</v>
      </c>
      <c r="R4" s="38" t="s">
        <v>175</v>
      </c>
      <c r="S4" s="159" t="str">
        <f t="shared" ref="S4:S67" si="4">VLOOKUP($B4,Bepalingen,4,FALSE)</f>
        <v>Keuzelijst</v>
      </c>
      <c r="T4" s="38" t="s">
        <v>8547</v>
      </c>
      <c r="U4" s="43" t="s">
        <v>366</v>
      </c>
      <c r="V4" s="170" t="s">
        <v>2</v>
      </c>
      <c r="W4" s="170" t="s">
        <v>2758</v>
      </c>
      <c r="X4" s="34" t="s">
        <v>370</v>
      </c>
      <c r="Y4" s="34" t="s">
        <v>370</v>
      </c>
      <c r="Z4" s="32"/>
      <c r="AA4" s="38" t="s">
        <v>8833</v>
      </c>
      <c r="AB4" s="38" t="s">
        <v>8832</v>
      </c>
    </row>
    <row r="5" spans="1:28" x14ac:dyDescent="0.35">
      <c r="A5" s="269"/>
      <c r="B5" s="159" t="s">
        <v>8</v>
      </c>
      <c r="C5" s="162" t="str">
        <f t="shared" si="0"/>
        <v>HLA-A allel 2 (lage resolutie)</v>
      </c>
      <c r="D5" s="159"/>
      <c r="E5" s="159" t="s">
        <v>2798</v>
      </c>
      <c r="F5" s="161" t="str">
        <f t="shared" si="1"/>
        <v>yes</v>
      </c>
      <c r="G5" s="161" t="str">
        <f t="shared" si="2"/>
        <v>yes</v>
      </c>
      <c r="H5" s="159" t="s">
        <v>8591</v>
      </c>
      <c r="I5" s="161" t="str">
        <f t="shared" si="3"/>
        <v>aadc</v>
      </c>
      <c r="J5" s="34" t="s">
        <v>370</v>
      </c>
      <c r="K5" s="34">
        <f>IFERROR(VLOOKUP(B5,LOINC!A:B,2,FALSE),"")</f>
        <v>6542</v>
      </c>
      <c r="L5" s="34">
        <f>IFERROR(VLOOKUP(B5,'Sequence nummers'!A:B,2,FALSE),"")</f>
        <v>1000020</v>
      </c>
      <c r="M5" s="159" t="s">
        <v>1203</v>
      </c>
      <c r="N5" s="159" t="s">
        <v>1609</v>
      </c>
      <c r="O5" s="159" t="s">
        <v>1352</v>
      </c>
      <c r="P5" s="159" t="s">
        <v>2750</v>
      </c>
      <c r="Q5" s="38" t="s">
        <v>174</v>
      </c>
      <c r="R5" s="38" t="s">
        <v>175</v>
      </c>
      <c r="S5" s="161" t="str">
        <f t="shared" si="4"/>
        <v>Keuzelijst</v>
      </c>
      <c r="T5" s="38" t="s">
        <v>8547</v>
      </c>
      <c r="U5" s="43" t="s">
        <v>366</v>
      </c>
      <c r="V5" s="170" t="s">
        <v>2</v>
      </c>
      <c r="W5" s="170" t="s">
        <v>2758</v>
      </c>
      <c r="X5" s="34" t="s">
        <v>370</v>
      </c>
      <c r="Y5" s="34" t="s">
        <v>370</v>
      </c>
      <c r="Z5" s="32"/>
      <c r="AA5" s="38" t="s">
        <v>8833</v>
      </c>
      <c r="AB5" s="38" t="s">
        <v>8832</v>
      </c>
    </row>
    <row r="6" spans="1:28" hidden="1" x14ac:dyDescent="0.35">
      <c r="A6" s="269"/>
      <c r="B6" s="159" t="s">
        <v>183</v>
      </c>
      <c r="C6" s="162" t="str">
        <f t="shared" si="0"/>
        <v/>
      </c>
      <c r="D6" s="159"/>
      <c r="E6" s="159" t="s">
        <v>2801</v>
      </c>
      <c r="F6" s="161" t="str">
        <f t="shared" si="1"/>
        <v>yes</v>
      </c>
      <c r="G6" s="161" t="str">
        <f t="shared" si="2"/>
        <v>yes</v>
      </c>
      <c r="H6" s="159"/>
      <c r="I6" s="161" t="str">
        <f t="shared" si="3"/>
        <v>aadd</v>
      </c>
      <c r="J6" s="34"/>
      <c r="K6" s="34">
        <f>IFERROR(VLOOKUP(B6,LOINC!A:B,2,FALSE),"")</f>
        <v>7112</v>
      </c>
      <c r="L6" s="34">
        <f>IFERROR(VLOOKUP(B6,'Sequence nummers'!A:B,2,FALSE),"")</f>
        <v>1000050</v>
      </c>
      <c r="M6" s="159"/>
      <c r="N6" s="52"/>
      <c r="O6" s="159"/>
      <c r="P6" s="159"/>
      <c r="Q6" s="53"/>
      <c r="R6" s="53"/>
      <c r="S6" s="161" t="str">
        <f t="shared" si="4"/>
        <v>Keuzelijst</v>
      </c>
      <c r="T6" s="159" t="s">
        <v>1236</v>
      </c>
      <c r="U6" s="43" t="s">
        <v>366</v>
      </c>
      <c r="V6" s="170" t="s">
        <v>2</v>
      </c>
      <c r="W6" s="170" t="s">
        <v>2758</v>
      </c>
      <c r="X6" s="34" t="s">
        <v>370</v>
      </c>
      <c r="Y6" s="34" t="s">
        <v>370</v>
      </c>
      <c r="Z6" s="32"/>
      <c r="AA6" s="38"/>
      <c r="AB6" s="38"/>
    </row>
    <row r="7" spans="1:28" hidden="1" x14ac:dyDescent="0.35">
      <c r="A7" s="269"/>
      <c r="B7" s="159" t="s">
        <v>184</v>
      </c>
      <c r="C7" s="162" t="str">
        <f t="shared" si="0"/>
        <v/>
      </c>
      <c r="D7" s="159"/>
      <c r="E7" s="159" t="s">
        <v>2801</v>
      </c>
      <c r="F7" s="161" t="str">
        <f t="shared" si="1"/>
        <v>yes</v>
      </c>
      <c r="G7" s="161" t="str">
        <f t="shared" si="2"/>
        <v>yes</v>
      </c>
      <c r="H7" s="159"/>
      <c r="I7" s="161" t="str">
        <f t="shared" si="3"/>
        <v>aade</v>
      </c>
      <c r="J7" s="34"/>
      <c r="K7" s="34">
        <f>IFERROR(VLOOKUP(B7,LOINC!A:B,2,FALSE),"")</f>
        <v>7114</v>
      </c>
      <c r="L7" s="34">
        <f>IFERROR(VLOOKUP(B7,'Sequence nummers'!A:B,2,FALSE),"")</f>
        <v>1000060</v>
      </c>
      <c r="M7" s="159"/>
      <c r="N7" s="52"/>
      <c r="O7" s="159"/>
      <c r="P7" s="159"/>
      <c r="Q7" s="53"/>
      <c r="R7" s="53"/>
      <c r="S7" s="161" t="str">
        <f t="shared" si="4"/>
        <v>Keuzelijst</v>
      </c>
      <c r="T7" s="159" t="s">
        <v>1236</v>
      </c>
      <c r="U7" s="43" t="s">
        <v>366</v>
      </c>
      <c r="V7" s="170" t="s">
        <v>2</v>
      </c>
      <c r="W7" s="170" t="s">
        <v>2758</v>
      </c>
      <c r="X7" s="34" t="s">
        <v>370</v>
      </c>
      <c r="Y7" s="34" t="s">
        <v>370</v>
      </c>
      <c r="Z7" s="32"/>
      <c r="AA7" s="38"/>
      <c r="AB7" s="38"/>
    </row>
    <row r="8" spans="1:28" x14ac:dyDescent="0.35">
      <c r="A8" s="269"/>
      <c r="B8" s="159" t="s">
        <v>1401</v>
      </c>
      <c r="C8" s="162" t="str">
        <f t="shared" si="0"/>
        <v>HLA-A (lage resolutie)</v>
      </c>
      <c r="D8" s="159" t="s">
        <v>408</v>
      </c>
      <c r="E8" s="159" t="s">
        <v>2798</v>
      </c>
      <c r="F8" s="161" t="str">
        <f t="shared" si="1"/>
        <v>yes</v>
      </c>
      <c r="G8" s="161" t="str">
        <f t="shared" si="2"/>
        <v>yes</v>
      </c>
      <c r="H8" s="159"/>
      <c r="I8" s="161" t="str">
        <f t="shared" si="3"/>
        <v>aadf</v>
      </c>
      <c r="J8" s="34"/>
      <c r="K8" s="34" t="str">
        <f>IFERROR(VLOOKUP(B8,LOINC!A:B,2,FALSE),"")</f>
        <v>13298-5</v>
      </c>
      <c r="L8" s="34">
        <f>IFERROR(VLOOKUP(B8,'Sequence nummers'!A:B,2,FALSE),"")</f>
        <v>1000070</v>
      </c>
      <c r="M8" s="159" t="s">
        <v>1203</v>
      </c>
      <c r="N8" s="159"/>
      <c r="O8" s="159"/>
      <c r="P8" s="52"/>
      <c r="Q8" s="38"/>
      <c r="R8" s="38"/>
      <c r="S8" s="161" t="str">
        <f t="shared" si="4"/>
        <v>String</v>
      </c>
      <c r="T8" s="159" t="s">
        <v>1236</v>
      </c>
      <c r="U8" s="43" t="s">
        <v>366</v>
      </c>
      <c r="V8" s="170" t="s">
        <v>1313</v>
      </c>
      <c r="W8" s="170" t="s">
        <v>2758</v>
      </c>
      <c r="X8" s="34" t="s">
        <v>370</v>
      </c>
      <c r="Y8" s="34" t="s">
        <v>370</v>
      </c>
      <c r="Z8" s="32"/>
      <c r="AA8" s="38"/>
      <c r="AB8" s="38"/>
    </row>
    <row r="9" spans="1:28" x14ac:dyDescent="0.35">
      <c r="A9" s="269" t="s">
        <v>292</v>
      </c>
      <c r="B9" s="159" t="s">
        <v>9</v>
      </c>
      <c r="C9" s="162" t="str">
        <f t="shared" si="0"/>
        <v>HLA-B allel 1 (lage resolutie)</v>
      </c>
      <c r="D9" s="159"/>
      <c r="E9" s="159" t="s">
        <v>2798</v>
      </c>
      <c r="F9" s="161" t="str">
        <f t="shared" si="1"/>
        <v>yes</v>
      </c>
      <c r="G9" s="161" t="str">
        <f t="shared" si="2"/>
        <v>yes</v>
      </c>
      <c r="H9" s="159"/>
      <c r="I9" s="161" t="str">
        <f t="shared" si="3"/>
        <v>aaf</v>
      </c>
      <c r="J9" s="34" t="s">
        <v>370</v>
      </c>
      <c r="K9" s="34">
        <f>IFERROR(VLOOKUP(B9,LOINC!A:B,2,FALSE),"")</f>
        <v>6544</v>
      </c>
      <c r="L9" s="34">
        <f>IFERROR(VLOOKUP(B9,'Sequence nummers'!A:B,2,FALSE),"")</f>
        <v>1000090</v>
      </c>
      <c r="M9" s="159" t="s">
        <v>1203</v>
      </c>
      <c r="N9" s="159" t="s">
        <v>1609</v>
      </c>
      <c r="O9" s="159" t="s">
        <v>1352</v>
      </c>
      <c r="P9" s="159" t="s">
        <v>2750</v>
      </c>
      <c r="Q9" s="38" t="s">
        <v>174</v>
      </c>
      <c r="R9" s="38" t="s">
        <v>175</v>
      </c>
      <c r="S9" s="161" t="str">
        <f t="shared" si="4"/>
        <v>Keuzelijst</v>
      </c>
      <c r="T9" s="38" t="s">
        <v>8547</v>
      </c>
      <c r="U9" s="43" t="s">
        <v>366</v>
      </c>
      <c r="V9" s="170" t="s">
        <v>2</v>
      </c>
      <c r="W9" s="170" t="s">
        <v>2758</v>
      </c>
      <c r="X9" s="34" t="s">
        <v>370</v>
      </c>
      <c r="Y9" s="34" t="s">
        <v>370</v>
      </c>
      <c r="Z9" s="32"/>
      <c r="AA9" s="38" t="s">
        <v>8834</v>
      </c>
      <c r="AB9" s="38" t="s">
        <v>8832</v>
      </c>
    </row>
    <row r="10" spans="1:28" x14ac:dyDescent="0.35">
      <c r="A10" s="269"/>
      <c r="B10" s="159" t="s">
        <v>10</v>
      </c>
      <c r="C10" s="162" t="str">
        <f t="shared" si="0"/>
        <v>HLA-B allel 2 (lage resolutie)</v>
      </c>
      <c r="D10" s="159"/>
      <c r="E10" s="159" t="s">
        <v>2798</v>
      </c>
      <c r="F10" s="161" t="str">
        <f t="shared" si="1"/>
        <v>yes</v>
      </c>
      <c r="G10" s="161" t="str">
        <f t="shared" si="2"/>
        <v>yes</v>
      </c>
      <c r="H10" s="159" t="s">
        <v>8591</v>
      </c>
      <c r="I10" s="161" t="str">
        <f t="shared" si="3"/>
        <v>aag</v>
      </c>
      <c r="J10" s="34" t="s">
        <v>370</v>
      </c>
      <c r="K10" s="34">
        <f>IFERROR(VLOOKUP(B10,LOINC!A:B,2,FALSE),"")</f>
        <v>6546</v>
      </c>
      <c r="L10" s="34">
        <f>IFERROR(VLOOKUP(B10,'Sequence nummers'!A:B,2,FALSE),"")</f>
        <v>1000100</v>
      </c>
      <c r="M10" s="159" t="s">
        <v>1203</v>
      </c>
      <c r="N10" s="159" t="s">
        <v>1609</v>
      </c>
      <c r="O10" s="159" t="s">
        <v>1352</v>
      </c>
      <c r="P10" s="159" t="s">
        <v>2750</v>
      </c>
      <c r="Q10" s="38" t="s">
        <v>174</v>
      </c>
      <c r="R10" s="38" t="s">
        <v>175</v>
      </c>
      <c r="S10" s="161" t="str">
        <f t="shared" si="4"/>
        <v>Keuzelijst</v>
      </c>
      <c r="T10" s="38" t="s">
        <v>8547</v>
      </c>
      <c r="U10" s="43" t="s">
        <v>366</v>
      </c>
      <c r="V10" s="170" t="s">
        <v>2</v>
      </c>
      <c r="W10" s="170" t="s">
        <v>2758</v>
      </c>
      <c r="X10" s="34" t="s">
        <v>370</v>
      </c>
      <c r="Y10" s="34" t="s">
        <v>370</v>
      </c>
      <c r="Z10" s="32"/>
      <c r="AA10" s="38" t="s">
        <v>8834</v>
      </c>
      <c r="AB10" s="38" t="s">
        <v>8832</v>
      </c>
    </row>
    <row r="11" spans="1:28" hidden="1" x14ac:dyDescent="0.35">
      <c r="A11" s="269"/>
      <c r="B11" s="159" t="s">
        <v>186</v>
      </c>
      <c r="C11" s="184" t="str">
        <f t="shared" si="0"/>
        <v/>
      </c>
      <c r="D11" s="159"/>
      <c r="E11" s="159" t="s">
        <v>2801</v>
      </c>
      <c r="F11" s="161" t="str">
        <f t="shared" si="1"/>
        <v>yes</v>
      </c>
      <c r="G11" s="161" t="str">
        <f t="shared" si="2"/>
        <v>yes</v>
      </c>
      <c r="H11" s="159"/>
      <c r="I11" s="161" t="str">
        <f t="shared" si="3"/>
        <v>aah</v>
      </c>
      <c r="J11" s="34"/>
      <c r="K11" s="34">
        <f>IFERROR(VLOOKUP(B11,LOINC!A:B,2,FALSE),"")</f>
        <v>7116</v>
      </c>
      <c r="L11" s="34">
        <f>IFERROR(VLOOKUP(B11,'Sequence nummers'!A:B,2,FALSE),"")</f>
        <v>1000130</v>
      </c>
      <c r="M11" s="159"/>
      <c r="N11" s="52"/>
      <c r="O11" s="159"/>
      <c r="P11" s="159"/>
      <c r="Q11" s="53"/>
      <c r="R11" s="53"/>
      <c r="S11" s="161" t="str">
        <f t="shared" si="4"/>
        <v>Keuzelijst</v>
      </c>
      <c r="T11" s="159" t="s">
        <v>1236</v>
      </c>
      <c r="U11" s="43" t="s">
        <v>366</v>
      </c>
      <c r="V11" s="170" t="s">
        <v>2</v>
      </c>
      <c r="W11" s="170" t="s">
        <v>2758</v>
      </c>
      <c r="X11" s="34" t="s">
        <v>370</v>
      </c>
      <c r="Y11" s="34" t="s">
        <v>370</v>
      </c>
      <c r="Z11" s="32"/>
      <c r="AA11" s="38"/>
      <c r="AB11" s="38"/>
    </row>
    <row r="12" spans="1:28" hidden="1" x14ac:dyDescent="0.35">
      <c r="A12" s="269"/>
      <c r="B12" s="159" t="s">
        <v>187</v>
      </c>
      <c r="C12" s="162" t="str">
        <f t="shared" si="0"/>
        <v/>
      </c>
      <c r="D12" s="159"/>
      <c r="E12" s="159" t="s">
        <v>2801</v>
      </c>
      <c r="F12" s="161" t="str">
        <f t="shared" si="1"/>
        <v>yes</v>
      </c>
      <c r="G12" s="161" t="str">
        <f t="shared" si="2"/>
        <v>yes</v>
      </c>
      <c r="H12" s="159"/>
      <c r="I12" s="161" t="str">
        <f t="shared" si="3"/>
        <v>aai</v>
      </c>
      <c r="J12" s="34"/>
      <c r="K12" s="34">
        <f>IFERROR(VLOOKUP(B12,LOINC!A:B,2,FALSE),"")</f>
        <v>7118</v>
      </c>
      <c r="L12" s="34">
        <f>IFERROR(VLOOKUP(B12,'Sequence nummers'!A:B,2,FALSE),"")</f>
        <v>1000140</v>
      </c>
      <c r="M12" s="159"/>
      <c r="N12" s="52"/>
      <c r="O12" s="159"/>
      <c r="P12" s="159"/>
      <c r="Q12" s="53"/>
      <c r="R12" s="53"/>
      <c r="S12" s="161" t="str">
        <f t="shared" si="4"/>
        <v>Keuzelijst</v>
      </c>
      <c r="T12" s="159" t="s">
        <v>1236</v>
      </c>
      <c r="U12" s="43" t="s">
        <v>366</v>
      </c>
      <c r="V12" s="170" t="s">
        <v>2</v>
      </c>
      <c r="W12" s="170" t="s">
        <v>2758</v>
      </c>
      <c r="X12" s="34" t="s">
        <v>370</v>
      </c>
      <c r="Y12" s="34" t="s">
        <v>370</v>
      </c>
      <c r="Z12" s="32"/>
      <c r="AA12" s="38"/>
      <c r="AB12" s="38"/>
    </row>
    <row r="13" spans="1:28" x14ac:dyDescent="0.35">
      <c r="A13" s="270"/>
      <c r="B13" s="159" t="s">
        <v>1402</v>
      </c>
      <c r="C13" s="162" t="str">
        <f t="shared" si="0"/>
        <v>HLA-B (lage resolutie)</v>
      </c>
      <c r="D13" s="159" t="s">
        <v>408</v>
      </c>
      <c r="E13" s="159" t="s">
        <v>2798</v>
      </c>
      <c r="F13" s="161" t="str">
        <f t="shared" si="1"/>
        <v>yes</v>
      </c>
      <c r="G13" s="161" t="str">
        <f t="shared" si="2"/>
        <v>yes</v>
      </c>
      <c r="H13" s="159"/>
      <c r="I13" s="161" t="str">
        <f t="shared" si="3"/>
        <v>aaj</v>
      </c>
      <c r="J13" s="34"/>
      <c r="K13" s="34" t="str">
        <f>IFERROR(VLOOKUP(B13,LOINC!A:B,2,FALSE),"")</f>
        <v>13299-3</v>
      </c>
      <c r="L13" s="34">
        <f>IFERROR(VLOOKUP(B13,'Sequence nummers'!A:B,2,FALSE),"")</f>
        <v>1000150</v>
      </c>
      <c r="M13" s="159" t="s">
        <v>1203</v>
      </c>
      <c r="N13" s="159"/>
      <c r="O13" s="159"/>
      <c r="P13" s="52"/>
      <c r="Q13" s="38"/>
      <c r="R13" s="38"/>
      <c r="S13" s="161" t="str">
        <f t="shared" si="4"/>
        <v>String</v>
      </c>
      <c r="T13" s="159" t="s">
        <v>1236</v>
      </c>
      <c r="U13" s="43" t="s">
        <v>366</v>
      </c>
      <c r="V13" s="170" t="s">
        <v>1313</v>
      </c>
      <c r="W13" s="170" t="s">
        <v>2758</v>
      </c>
      <c r="X13" s="34" t="s">
        <v>370</v>
      </c>
      <c r="Y13" s="34" t="s">
        <v>370</v>
      </c>
      <c r="Z13" s="32"/>
      <c r="AA13" s="38"/>
      <c r="AB13" s="38"/>
    </row>
    <row r="14" spans="1:28" x14ac:dyDescent="0.35">
      <c r="A14" s="269" t="s">
        <v>291</v>
      </c>
      <c r="B14" s="159" t="s">
        <v>11</v>
      </c>
      <c r="C14" s="162" t="str">
        <f t="shared" si="0"/>
        <v>HLA-C allel 1 (lage resolutie)</v>
      </c>
      <c r="D14" s="159"/>
      <c r="E14" s="159" t="s">
        <v>2798</v>
      </c>
      <c r="F14" s="161" t="str">
        <f t="shared" si="1"/>
        <v>yes</v>
      </c>
      <c r="G14" s="161" t="str">
        <f t="shared" si="2"/>
        <v>yes</v>
      </c>
      <c r="H14" s="159"/>
      <c r="I14" s="161" t="str">
        <f t="shared" si="3"/>
        <v>aak</v>
      </c>
      <c r="J14" s="34" t="s">
        <v>370</v>
      </c>
      <c r="K14" s="34">
        <f>IFERROR(VLOOKUP(B14,LOINC!A:B,2,FALSE),"")</f>
        <v>6548</v>
      </c>
      <c r="L14" s="34">
        <f>IFERROR(VLOOKUP(B14,'Sequence nummers'!A:B,2,FALSE),"")</f>
        <v>1000170</v>
      </c>
      <c r="M14" s="159" t="s">
        <v>1203</v>
      </c>
      <c r="N14" s="159" t="s">
        <v>1609</v>
      </c>
      <c r="O14" s="159" t="s">
        <v>1352</v>
      </c>
      <c r="P14" s="159" t="s">
        <v>2750</v>
      </c>
      <c r="Q14" s="38" t="s">
        <v>174</v>
      </c>
      <c r="R14" s="38" t="s">
        <v>175</v>
      </c>
      <c r="S14" s="161" t="str">
        <f t="shared" si="4"/>
        <v>Keuzelijst</v>
      </c>
      <c r="T14" s="38" t="s">
        <v>8547</v>
      </c>
      <c r="U14" s="43" t="s">
        <v>366</v>
      </c>
      <c r="V14" s="170" t="s">
        <v>2</v>
      </c>
      <c r="W14" s="170" t="s">
        <v>2758</v>
      </c>
      <c r="X14" s="34" t="s">
        <v>370</v>
      </c>
      <c r="Y14" s="34" t="s">
        <v>370</v>
      </c>
      <c r="Z14" s="32"/>
      <c r="AA14" s="38" t="s">
        <v>8835</v>
      </c>
      <c r="AB14" s="38" t="s">
        <v>8832</v>
      </c>
    </row>
    <row r="15" spans="1:28" x14ac:dyDescent="0.35">
      <c r="A15" s="269"/>
      <c r="B15" s="159" t="s">
        <v>12</v>
      </c>
      <c r="C15" s="162" t="str">
        <f t="shared" si="0"/>
        <v>HLA-C allel 2 (lage resolutie)</v>
      </c>
      <c r="D15" s="159"/>
      <c r="E15" s="159" t="s">
        <v>2798</v>
      </c>
      <c r="F15" s="161" t="str">
        <f t="shared" si="1"/>
        <v>yes</v>
      </c>
      <c r="G15" s="161" t="str">
        <f t="shared" si="2"/>
        <v>yes</v>
      </c>
      <c r="H15" s="159" t="s">
        <v>8591</v>
      </c>
      <c r="I15" s="161" t="str">
        <f t="shared" si="3"/>
        <v>aal</v>
      </c>
      <c r="J15" s="34" t="s">
        <v>370</v>
      </c>
      <c r="K15" s="34">
        <f>IFERROR(VLOOKUP(B15,LOINC!A:B,2,FALSE),"")</f>
        <v>6550</v>
      </c>
      <c r="L15" s="34">
        <f>IFERROR(VLOOKUP(B15,'Sequence nummers'!A:B,2,FALSE),"")</f>
        <v>1000180</v>
      </c>
      <c r="M15" s="159" t="s">
        <v>1203</v>
      </c>
      <c r="N15" s="159" t="s">
        <v>1609</v>
      </c>
      <c r="O15" s="159" t="s">
        <v>1352</v>
      </c>
      <c r="P15" s="159" t="s">
        <v>2750</v>
      </c>
      <c r="Q15" s="38" t="s">
        <v>174</v>
      </c>
      <c r="R15" s="38" t="s">
        <v>175</v>
      </c>
      <c r="S15" s="161" t="str">
        <f t="shared" si="4"/>
        <v>Keuzelijst</v>
      </c>
      <c r="T15" s="38" t="s">
        <v>8547</v>
      </c>
      <c r="U15" s="43" t="s">
        <v>366</v>
      </c>
      <c r="V15" s="170" t="s">
        <v>2</v>
      </c>
      <c r="W15" s="170" t="s">
        <v>2758</v>
      </c>
      <c r="X15" s="34" t="s">
        <v>370</v>
      </c>
      <c r="Y15" s="34" t="s">
        <v>370</v>
      </c>
      <c r="Z15" s="32"/>
      <c r="AA15" s="38" t="s">
        <v>8835</v>
      </c>
      <c r="AB15" s="38" t="s">
        <v>8832</v>
      </c>
    </row>
    <row r="16" spans="1:28" hidden="1" x14ac:dyDescent="0.35">
      <c r="A16" s="269"/>
      <c r="B16" s="159" t="s">
        <v>188</v>
      </c>
      <c r="C16" s="162" t="str">
        <f t="shared" si="0"/>
        <v/>
      </c>
      <c r="D16" s="159"/>
      <c r="E16" s="159" t="s">
        <v>2801</v>
      </c>
      <c r="F16" s="161" t="str">
        <f t="shared" si="1"/>
        <v>yes</v>
      </c>
      <c r="G16" s="161" t="str">
        <f t="shared" si="2"/>
        <v>yes</v>
      </c>
      <c r="H16" s="159"/>
      <c r="I16" s="161" t="str">
        <f t="shared" si="3"/>
        <v>aam</v>
      </c>
      <c r="J16" s="34"/>
      <c r="K16" s="34">
        <f>IFERROR(VLOOKUP(B16,LOINC!A:B,2,FALSE),"")</f>
        <v>7120</v>
      </c>
      <c r="L16" s="34">
        <f>IFERROR(VLOOKUP(B16,'Sequence nummers'!A:B,2,FALSE),"")</f>
        <v>1000210</v>
      </c>
      <c r="M16" s="159"/>
      <c r="N16" s="52"/>
      <c r="O16" s="159"/>
      <c r="P16" s="159"/>
      <c r="Q16" s="53"/>
      <c r="R16" s="53"/>
      <c r="S16" s="161" t="str">
        <f t="shared" si="4"/>
        <v>Keuzelijst</v>
      </c>
      <c r="T16" s="159" t="s">
        <v>1236</v>
      </c>
      <c r="U16" s="43" t="s">
        <v>366</v>
      </c>
      <c r="V16" s="170" t="s">
        <v>2</v>
      </c>
      <c r="W16" s="170" t="s">
        <v>2758</v>
      </c>
      <c r="X16" s="34" t="s">
        <v>370</v>
      </c>
      <c r="Y16" s="34" t="s">
        <v>370</v>
      </c>
      <c r="Z16" s="32"/>
      <c r="AA16" s="38"/>
      <c r="AB16" s="38"/>
    </row>
    <row r="17" spans="1:28" hidden="1" x14ac:dyDescent="0.35">
      <c r="A17" s="269"/>
      <c r="B17" s="159" t="s">
        <v>189</v>
      </c>
      <c r="C17" s="162" t="str">
        <f t="shared" si="0"/>
        <v/>
      </c>
      <c r="D17" s="159"/>
      <c r="E17" s="159" t="s">
        <v>2801</v>
      </c>
      <c r="F17" s="161" t="str">
        <f t="shared" si="1"/>
        <v>yes</v>
      </c>
      <c r="G17" s="161" t="str">
        <f t="shared" si="2"/>
        <v>yes</v>
      </c>
      <c r="H17" s="159"/>
      <c r="I17" s="161" t="str">
        <f t="shared" si="3"/>
        <v>aan</v>
      </c>
      <c r="J17" s="34"/>
      <c r="K17" s="34">
        <f>IFERROR(VLOOKUP(B17,LOINC!A:B,2,FALSE),"")</f>
        <v>7122</v>
      </c>
      <c r="L17" s="34">
        <f>IFERROR(VLOOKUP(B17,'Sequence nummers'!A:B,2,FALSE),"")</f>
        <v>1000220</v>
      </c>
      <c r="M17" s="159"/>
      <c r="N17" s="52"/>
      <c r="O17" s="159"/>
      <c r="P17" s="159"/>
      <c r="Q17" s="53"/>
      <c r="R17" s="53"/>
      <c r="S17" s="161" t="str">
        <f t="shared" si="4"/>
        <v>Keuzelijst</v>
      </c>
      <c r="T17" s="159" t="s">
        <v>1236</v>
      </c>
      <c r="U17" s="43" t="s">
        <v>366</v>
      </c>
      <c r="V17" s="170" t="s">
        <v>2</v>
      </c>
      <c r="W17" s="170" t="s">
        <v>2758</v>
      </c>
      <c r="X17" s="34" t="s">
        <v>370</v>
      </c>
      <c r="Y17" s="34" t="s">
        <v>370</v>
      </c>
      <c r="Z17" s="32"/>
      <c r="AA17" s="38"/>
      <c r="AB17" s="38"/>
    </row>
    <row r="18" spans="1:28" x14ac:dyDescent="0.35">
      <c r="A18" s="270"/>
      <c r="B18" s="159" t="s">
        <v>1403</v>
      </c>
      <c r="C18" s="162" t="str">
        <f t="shared" si="0"/>
        <v>HLA-C (lage resolutie)</v>
      </c>
      <c r="D18" s="159" t="s">
        <v>408</v>
      </c>
      <c r="E18" s="159" t="s">
        <v>2798</v>
      </c>
      <c r="F18" s="161" t="str">
        <f t="shared" si="1"/>
        <v>yes</v>
      </c>
      <c r="G18" s="161" t="str">
        <f t="shared" si="2"/>
        <v>yes</v>
      </c>
      <c r="H18" s="159"/>
      <c r="I18" s="161" t="str">
        <f t="shared" si="3"/>
        <v>aao</v>
      </c>
      <c r="J18" s="34"/>
      <c r="K18" s="34" t="str">
        <f>IFERROR(VLOOKUP(B18,LOINC!A:B,2,FALSE),"")</f>
        <v>42664-3</v>
      </c>
      <c r="L18" s="34">
        <f>IFERROR(VLOOKUP(B18,'Sequence nummers'!A:B,2,FALSE),"")</f>
        <v>1000230</v>
      </c>
      <c r="M18" s="159"/>
      <c r="N18" s="159"/>
      <c r="O18" s="159"/>
      <c r="P18" s="52"/>
      <c r="Q18" s="38"/>
      <c r="R18" s="38"/>
      <c r="S18" s="161" t="str">
        <f t="shared" si="4"/>
        <v>String</v>
      </c>
      <c r="T18" s="159" t="s">
        <v>1236</v>
      </c>
      <c r="U18" s="43" t="s">
        <v>366</v>
      </c>
      <c r="V18" s="170" t="s">
        <v>1313</v>
      </c>
      <c r="W18" s="170" t="s">
        <v>2758</v>
      </c>
      <c r="X18" s="34" t="s">
        <v>370</v>
      </c>
      <c r="Y18" s="34" t="s">
        <v>370</v>
      </c>
      <c r="Z18" s="32"/>
      <c r="AA18" s="38"/>
      <c r="AB18" s="38"/>
    </row>
    <row r="19" spans="1:28" x14ac:dyDescent="0.35">
      <c r="A19" s="269" t="s">
        <v>293</v>
      </c>
      <c r="B19" s="159" t="s">
        <v>13</v>
      </c>
      <c r="C19" s="162" t="str">
        <f t="shared" si="0"/>
        <v>HLA-DRB1 allel 1 (lage resolutie)</v>
      </c>
      <c r="D19" s="159"/>
      <c r="E19" s="159" t="s">
        <v>2798</v>
      </c>
      <c r="F19" s="161" t="str">
        <f t="shared" si="1"/>
        <v>yes</v>
      </c>
      <c r="G19" s="161" t="str">
        <f t="shared" si="2"/>
        <v>yes</v>
      </c>
      <c r="H19" s="159"/>
      <c r="I19" s="161" t="str">
        <f t="shared" si="3"/>
        <v>aap</v>
      </c>
      <c r="J19" s="34" t="s">
        <v>370</v>
      </c>
      <c r="K19" s="34">
        <f>IFERROR(VLOOKUP(B19,LOINC!A:B,2,FALSE),"")</f>
        <v>6552</v>
      </c>
      <c r="L19" s="34">
        <f>IFERROR(VLOOKUP(B19,'Sequence nummers'!A:B,2,FALSE),"")</f>
        <v>1000250</v>
      </c>
      <c r="M19" s="159" t="s">
        <v>1203</v>
      </c>
      <c r="N19" s="159" t="s">
        <v>1609</v>
      </c>
      <c r="O19" s="159" t="s">
        <v>1352</v>
      </c>
      <c r="P19" s="159" t="s">
        <v>2750</v>
      </c>
      <c r="Q19" s="38" t="s">
        <v>174</v>
      </c>
      <c r="R19" s="38" t="s">
        <v>175</v>
      </c>
      <c r="S19" s="161" t="str">
        <f t="shared" si="4"/>
        <v>Keuzelijst</v>
      </c>
      <c r="T19" s="38" t="s">
        <v>8547</v>
      </c>
      <c r="U19" s="43" t="s">
        <v>366</v>
      </c>
      <c r="V19" s="170" t="s">
        <v>2</v>
      </c>
      <c r="W19" s="170" t="s">
        <v>2758</v>
      </c>
      <c r="X19" s="34" t="s">
        <v>370</v>
      </c>
      <c r="Y19" s="34" t="s">
        <v>370</v>
      </c>
      <c r="Z19" s="32"/>
      <c r="AA19" s="38" t="s">
        <v>2100</v>
      </c>
      <c r="AB19" s="38" t="s">
        <v>8832</v>
      </c>
    </row>
    <row r="20" spans="1:28" x14ac:dyDescent="0.35">
      <c r="A20" s="269"/>
      <c r="B20" s="159" t="s">
        <v>14</v>
      </c>
      <c r="C20" s="162" t="str">
        <f t="shared" si="0"/>
        <v>HLA-DRB1 allel 2 (lage resolutie)</v>
      </c>
      <c r="D20" s="159"/>
      <c r="E20" s="159" t="s">
        <v>2798</v>
      </c>
      <c r="F20" s="161" t="str">
        <f t="shared" si="1"/>
        <v>yes</v>
      </c>
      <c r="G20" s="161" t="str">
        <f t="shared" si="2"/>
        <v>yes</v>
      </c>
      <c r="H20" s="159" t="s">
        <v>8591</v>
      </c>
      <c r="I20" s="161" t="str">
        <f t="shared" si="3"/>
        <v>aaq</v>
      </c>
      <c r="J20" s="34" t="s">
        <v>370</v>
      </c>
      <c r="K20" s="34">
        <f>IFERROR(VLOOKUP(B20,LOINC!A:B,2,FALSE),"")</f>
        <v>6554</v>
      </c>
      <c r="L20" s="34">
        <f>IFERROR(VLOOKUP(B20,'Sequence nummers'!A:B,2,FALSE),"")</f>
        <v>1000260</v>
      </c>
      <c r="M20" s="159" t="s">
        <v>1203</v>
      </c>
      <c r="N20" s="159" t="s">
        <v>1609</v>
      </c>
      <c r="O20" s="159" t="s">
        <v>1352</v>
      </c>
      <c r="P20" s="159" t="s">
        <v>2750</v>
      </c>
      <c r="Q20" s="38" t="s">
        <v>174</v>
      </c>
      <c r="R20" s="38" t="s">
        <v>175</v>
      </c>
      <c r="S20" s="161" t="str">
        <f t="shared" si="4"/>
        <v>Keuzelijst</v>
      </c>
      <c r="T20" s="38" t="s">
        <v>8547</v>
      </c>
      <c r="U20" s="43" t="s">
        <v>366</v>
      </c>
      <c r="V20" s="170" t="s">
        <v>2</v>
      </c>
      <c r="W20" s="170" t="s">
        <v>2758</v>
      </c>
      <c r="X20" s="34" t="s">
        <v>370</v>
      </c>
      <c r="Y20" s="34" t="s">
        <v>370</v>
      </c>
      <c r="Z20" s="32"/>
      <c r="AA20" s="38" t="s">
        <v>2100</v>
      </c>
      <c r="AB20" s="38" t="s">
        <v>8832</v>
      </c>
    </row>
    <row r="21" spans="1:28" hidden="1" x14ac:dyDescent="0.35">
      <c r="A21" s="269"/>
      <c r="B21" s="159" t="s">
        <v>190</v>
      </c>
      <c r="C21" s="162" t="str">
        <f t="shared" si="0"/>
        <v/>
      </c>
      <c r="D21" s="159"/>
      <c r="E21" s="159" t="s">
        <v>2801</v>
      </c>
      <c r="F21" s="161" t="str">
        <f t="shared" si="1"/>
        <v>yes</v>
      </c>
      <c r="G21" s="161" t="str">
        <f t="shared" si="2"/>
        <v>yes</v>
      </c>
      <c r="H21" s="159"/>
      <c r="I21" s="161" t="str">
        <f t="shared" si="3"/>
        <v>aar</v>
      </c>
      <c r="J21" s="34"/>
      <c r="K21" s="34">
        <f>IFERROR(VLOOKUP(B21,LOINC!A:B,2,FALSE),"")</f>
        <v>7128</v>
      </c>
      <c r="L21" s="34">
        <f>IFERROR(VLOOKUP(B21,'Sequence nummers'!A:B,2,FALSE),"")</f>
        <v>1000290</v>
      </c>
      <c r="M21" s="159"/>
      <c r="N21" s="52"/>
      <c r="O21" s="159"/>
      <c r="P21" s="159"/>
      <c r="Q21" s="53"/>
      <c r="R21" s="53"/>
      <c r="S21" s="161" t="str">
        <f t="shared" si="4"/>
        <v>Keuzelijst</v>
      </c>
      <c r="T21" s="159" t="s">
        <v>1236</v>
      </c>
      <c r="U21" s="43" t="s">
        <v>366</v>
      </c>
      <c r="V21" s="170" t="s">
        <v>2</v>
      </c>
      <c r="W21" s="170" t="s">
        <v>2758</v>
      </c>
      <c r="X21" s="34" t="s">
        <v>370</v>
      </c>
      <c r="Y21" s="34" t="s">
        <v>370</v>
      </c>
      <c r="Z21" s="32"/>
      <c r="AA21" s="38"/>
      <c r="AB21" s="38"/>
    </row>
    <row r="22" spans="1:28" hidden="1" x14ac:dyDescent="0.35">
      <c r="A22" s="269"/>
      <c r="B22" s="159" t="s">
        <v>191</v>
      </c>
      <c r="C22" s="162" t="str">
        <f t="shared" si="0"/>
        <v/>
      </c>
      <c r="D22" s="159"/>
      <c r="E22" s="159" t="s">
        <v>2801</v>
      </c>
      <c r="F22" s="161" t="str">
        <f t="shared" si="1"/>
        <v>yes</v>
      </c>
      <c r="G22" s="161" t="str">
        <f t="shared" si="2"/>
        <v>yes</v>
      </c>
      <c r="H22" s="159"/>
      <c r="I22" s="161" t="str">
        <f t="shared" si="3"/>
        <v>aas</v>
      </c>
      <c r="J22" s="34"/>
      <c r="K22" s="34">
        <f>IFERROR(VLOOKUP(B22,LOINC!A:B,2,FALSE),"")</f>
        <v>7130</v>
      </c>
      <c r="L22" s="34">
        <f>IFERROR(VLOOKUP(B22,'Sequence nummers'!A:B,2,FALSE),"")</f>
        <v>1000300</v>
      </c>
      <c r="M22" s="159"/>
      <c r="N22" s="52"/>
      <c r="O22" s="159"/>
      <c r="P22" s="159"/>
      <c r="Q22" s="53"/>
      <c r="R22" s="53"/>
      <c r="S22" s="161" t="str">
        <f t="shared" si="4"/>
        <v>Keuzelijst</v>
      </c>
      <c r="T22" s="159" t="s">
        <v>1236</v>
      </c>
      <c r="U22" s="43" t="s">
        <v>366</v>
      </c>
      <c r="V22" s="170" t="s">
        <v>2</v>
      </c>
      <c r="W22" s="170" t="s">
        <v>2758</v>
      </c>
      <c r="X22" s="34" t="s">
        <v>370</v>
      </c>
      <c r="Y22" s="34" t="s">
        <v>370</v>
      </c>
      <c r="Z22" s="32"/>
      <c r="AA22" s="38"/>
      <c r="AB22" s="38"/>
    </row>
    <row r="23" spans="1:28" x14ac:dyDescent="0.35">
      <c r="A23" s="270"/>
      <c r="B23" s="159" t="s">
        <v>1404</v>
      </c>
      <c r="C23" s="162" t="str">
        <f t="shared" si="0"/>
        <v>HLA-DRB1 (lage resolutie)</v>
      </c>
      <c r="D23" s="159" t="s">
        <v>408</v>
      </c>
      <c r="E23" s="159" t="s">
        <v>2798</v>
      </c>
      <c r="F23" s="161" t="str">
        <f t="shared" si="1"/>
        <v>yes</v>
      </c>
      <c r="G23" s="161" t="str">
        <f t="shared" si="2"/>
        <v>yes</v>
      </c>
      <c r="H23" s="159"/>
      <c r="I23" s="161" t="str">
        <f t="shared" si="3"/>
        <v>aat</v>
      </c>
      <c r="J23" s="34"/>
      <c r="K23" s="34" t="str">
        <f>IFERROR(VLOOKUP(B23,LOINC!A:B,2,FALSE),"")</f>
        <v>53758-9</v>
      </c>
      <c r="L23" s="34">
        <f>IFERROR(VLOOKUP(B23,'Sequence nummers'!A:B,2,FALSE),"")</f>
        <v>1000310</v>
      </c>
      <c r="M23" s="159" t="s">
        <v>1203</v>
      </c>
      <c r="N23" s="159"/>
      <c r="O23" s="159"/>
      <c r="P23" s="52"/>
      <c r="Q23" s="38"/>
      <c r="R23" s="38"/>
      <c r="S23" s="161" t="str">
        <f t="shared" si="4"/>
        <v>String</v>
      </c>
      <c r="T23" s="159" t="s">
        <v>1236</v>
      </c>
      <c r="U23" s="43" t="s">
        <v>366</v>
      </c>
      <c r="V23" s="170" t="s">
        <v>1313</v>
      </c>
      <c r="W23" s="170" t="s">
        <v>2758</v>
      </c>
      <c r="X23" s="34" t="s">
        <v>370</v>
      </c>
      <c r="Y23" s="34" t="s">
        <v>370</v>
      </c>
      <c r="Z23" s="32"/>
      <c r="AA23" s="38"/>
      <c r="AB23" s="38"/>
    </row>
    <row r="24" spans="1:28" x14ac:dyDescent="0.35">
      <c r="A24" s="269" t="s">
        <v>294</v>
      </c>
      <c r="B24" s="159" t="s">
        <v>15</v>
      </c>
      <c r="C24" s="162" t="str">
        <f t="shared" si="0"/>
        <v>HLA-DQB1 allel 1 (lage resolutie)</v>
      </c>
      <c r="D24" s="159"/>
      <c r="E24" s="159" t="s">
        <v>2798</v>
      </c>
      <c r="F24" s="161" t="str">
        <f t="shared" si="1"/>
        <v>yes</v>
      </c>
      <c r="G24" s="161" t="str">
        <f t="shared" si="2"/>
        <v>yes</v>
      </c>
      <c r="H24" s="159"/>
      <c r="I24" s="161" t="str">
        <f t="shared" si="3"/>
        <v>aau</v>
      </c>
      <c r="J24" s="34" t="s">
        <v>370</v>
      </c>
      <c r="K24" s="34">
        <f>IFERROR(VLOOKUP(B24,LOINC!A:B,2,FALSE),"")</f>
        <v>6556</v>
      </c>
      <c r="L24" s="34">
        <f>IFERROR(VLOOKUP(B24,'Sequence nummers'!A:B,2,FALSE),"")</f>
        <v>1000330</v>
      </c>
      <c r="M24" s="159" t="s">
        <v>1203</v>
      </c>
      <c r="N24" s="159" t="s">
        <v>1609</v>
      </c>
      <c r="O24" s="159" t="s">
        <v>1352</v>
      </c>
      <c r="P24" s="159" t="s">
        <v>2750</v>
      </c>
      <c r="Q24" s="38" t="s">
        <v>174</v>
      </c>
      <c r="R24" s="38" t="s">
        <v>175</v>
      </c>
      <c r="S24" s="161" t="str">
        <f t="shared" si="4"/>
        <v>Keuzelijst</v>
      </c>
      <c r="T24" s="38" t="s">
        <v>8547</v>
      </c>
      <c r="U24" s="43" t="s">
        <v>366</v>
      </c>
      <c r="V24" s="170" t="s">
        <v>2</v>
      </c>
      <c r="W24" s="170" t="s">
        <v>2758</v>
      </c>
      <c r="X24" s="34" t="s">
        <v>370</v>
      </c>
      <c r="Y24" s="34" t="s">
        <v>370</v>
      </c>
      <c r="Z24" s="32"/>
      <c r="AA24" s="38" t="s">
        <v>2101</v>
      </c>
      <c r="AB24" s="38" t="s">
        <v>8832</v>
      </c>
    </row>
    <row r="25" spans="1:28" x14ac:dyDescent="0.35">
      <c r="A25" s="269"/>
      <c r="B25" s="159" t="s">
        <v>16</v>
      </c>
      <c r="C25" s="162" t="str">
        <f t="shared" si="0"/>
        <v>HLA-DQB1 allel 2 (lage resolutie)</v>
      </c>
      <c r="D25" s="159"/>
      <c r="E25" s="159" t="s">
        <v>2798</v>
      </c>
      <c r="F25" s="161" t="str">
        <f t="shared" si="1"/>
        <v>yes</v>
      </c>
      <c r="G25" s="161" t="str">
        <f t="shared" si="2"/>
        <v>yes</v>
      </c>
      <c r="H25" s="159" t="s">
        <v>8591</v>
      </c>
      <c r="I25" s="161" t="str">
        <f t="shared" si="3"/>
        <v>aav</v>
      </c>
      <c r="J25" s="34" t="s">
        <v>370</v>
      </c>
      <c r="K25" s="34">
        <f>IFERROR(VLOOKUP(B25,LOINC!A:B,2,FALSE),"")</f>
        <v>6558</v>
      </c>
      <c r="L25" s="34">
        <f>IFERROR(VLOOKUP(B25,'Sequence nummers'!A:B,2,FALSE),"")</f>
        <v>1000340</v>
      </c>
      <c r="M25" s="159" t="s">
        <v>1203</v>
      </c>
      <c r="N25" s="159" t="s">
        <v>1609</v>
      </c>
      <c r="O25" s="159" t="s">
        <v>1352</v>
      </c>
      <c r="P25" s="159" t="s">
        <v>2750</v>
      </c>
      <c r="Q25" s="38" t="s">
        <v>174</v>
      </c>
      <c r="R25" s="38" t="s">
        <v>175</v>
      </c>
      <c r="S25" s="161" t="str">
        <f t="shared" si="4"/>
        <v>Keuzelijst</v>
      </c>
      <c r="T25" s="38" t="s">
        <v>8547</v>
      </c>
      <c r="U25" s="43" t="s">
        <v>366</v>
      </c>
      <c r="V25" s="170" t="s">
        <v>2</v>
      </c>
      <c r="W25" s="170" t="s">
        <v>2758</v>
      </c>
      <c r="X25" s="34" t="s">
        <v>370</v>
      </c>
      <c r="Y25" s="34" t="s">
        <v>370</v>
      </c>
      <c r="Z25" s="32"/>
      <c r="AA25" s="38" t="s">
        <v>2101</v>
      </c>
      <c r="AB25" s="38" t="s">
        <v>8832</v>
      </c>
    </row>
    <row r="26" spans="1:28" hidden="1" x14ac:dyDescent="0.35">
      <c r="A26" s="269"/>
      <c r="B26" s="159" t="s">
        <v>192</v>
      </c>
      <c r="C26" s="162" t="str">
        <f t="shared" si="0"/>
        <v/>
      </c>
      <c r="D26" s="159"/>
      <c r="E26" s="159" t="s">
        <v>2801</v>
      </c>
      <c r="F26" s="161" t="str">
        <f t="shared" si="1"/>
        <v>yes</v>
      </c>
      <c r="G26" s="161" t="str">
        <f t="shared" si="2"/>
        <v>yes</v>
      </c>
      <c r="H26" s="159"/>
      <c r="I26" s="161" t="str">
        <f t="shared" si="3"/>
        <v>aaw</v>
      </c>
      <c r="J26" s="34"/>
      <c r="K26" s="34">
        <f>IFERROR(VLOOKUP(B26,LOINC!A:B,2,FALSE),"")</f>
        <v>7124</v>
      </c>
      <c r="L26" s="34">
        <f>IFERROR(VLOOKUP(B26,'Sequence nummers'!A:B,2,FALSE),"")</f>
        <v>1000370</v>
      </c>
      <c r="M26" s="159"/>
      <c r="N26" s="52"/>
      <c r="O26" s="159"/>
      <c r="P26" s="159"/>
      <c r="Q26" s="53"/>
      <c r="R26" s="53"/>
      <c r="S26" s="161" t="str">
        <f t="shared" si="4"/>
        <v>Keuzelijst</v>
      </c>
      <c r="T26" s="159" t="s">
        <v>1236</v>
      </c>
      <c r="U26" s="43" t="s">
        <v>366</v>
      </c>
      <c r="V26" s="170" t="s">
        <v>2</v>
      </c>
      <c r="W26" s="170" t="s">
        <v>2758</v>
      </c>
      <c r="X26" s="34" t="s">
        <v>370</v>
      </c>
      <c r="Y26" s="34" t="s">
        <v>370</v>
      </c>
      <c r="Z26" s="32"/>
      <c r="AA26" s="38"/>
      <c r="AB26" s="38"/>
    </row>
    <row r="27" spans="1:28" hidden="1" x14ac:dyDescent="0.35">
      <c r="A27" s="269"/>
      <c r="B27" s="159" t="s">
        <v>193</v>
      </c>
      <c r="C27" s="162" t="str">
        <f t="shared" si="0"/>
        <v/>
      </c>
      <c r="D27" s="159"/>
      <c r="E27" s="159" t="s">
        <v>2801</v>
      </c>
      <c r="F27" s="161" t="str">
        <f t="shared" si="1"/>
        <v>yes</v>
      </c>
      <c r="G27" s="161" t="str">
        <f t="shared" si="2"/>
        <v>yes</v>
      </c>
      <c r="H27" s="159"/>
      <c r="I27" s="161" t="str">
        <f t="shared" si="3"/>
        <v>aax</v>
      </c>
      <c r="J27" s="34"/>
      <c r="K27" s="34">
        <f>IFERROR(VLOOKUP(B27,LOINC!A:B,2,FALSE),"")</f>
        <v>7126</v>
      </c>
      <c r="L27" s="34">
        <f>IFERROR(VLOOKUP(B27,'Sequence nummers'!A:B,2,FALSE),"")</f>
        <v>1000380</v>
      </c>
      <c r="M27" s="159"/>
      <c r="N27" s="52"/>
      <c r="O27" s="159"/>
      <c r="P27" s="159"/>
      <c r="Q27" s="53"/>
      <c r="R27" s="53"/>
      <c r="S27" s="161" t="str">
        <f t="shared" si="4"/>
        <v>Keuzelijst</v>
      </c>
      <c r="T27" s="159" t="s">
        <v>1236</v>
      </c>
      <c r="U27" s="43" t="s">
        <v>366</v>
      </c>
      <c r="V27" s="170" t="s">
        <v>2</v>
      </c>
      <c r="W27" s="170" t="s">
        <v>2758</v>
      </c>
      <c r="X27" s="34" t="s">
        <v>370</v>
      </c>
      <c r="Y27" s="34" t="s">
        <v>370</v>
      </c>
      <c r="Z27" s="32"/>
      <c r="AA27" s="38"/>
      <c r="AB27" s="38"/>
    </row>
    <row r="28" spans="1:28" x14ac:dyDescent="0.35">
      <c r="A28" s="270"/>
      <c r="B28" s="159" t="s">
        <v>1405</v>
      </c>
      <c r="C28" s="162" t="str">
        <f t="shared" si="0"/>
        <v>HLA-DQB1 (lage resolutie)</v>
      </c>
      <c r="D28" s="159" t="s">
        <v>408</v>
      </c>
      <c r="E28" s="159" t="s">
        <v>2798</v>
      </c>
      <c r="F28" s="161" t="str">
        <f t="shared" si="1"/>
        <v>yes</v>
      </c>
      <c r="G28" s="161" t="str">
        <f t="shared" si="2"/>
        <v>yes</v>
      </c>
      <c r="H28" s="159"/>
      <c r="I28" s="161" t="str">
        <f t="shared" si="3"/>
        <v>aay</v>
      </c>
      <c r="J28" s="34"/>
      <c r="K28" s="34" t="str">
        <f>IFERROR(VLOOKUP(B28,LOINC!A:B,2,FALSE),"")</f>
        <v>53938-7</v>
      </c>
      <c r="L28" s="34">
        <f>IFERROR(VLOOKUP(B28,'Sequence nummers'!A:B,2,FALSE),"")</f>
        <v>1000390</v>
      </c>
      <c r="M28" s="159" t="s">
        <v>1203</v>
      </c>
      <c r="N28" s="159"/>
      <c r="O28" s="159"/>
      <c r="P28" s="52"/>
      <c r="Q28" s="38"/>
      <c r="R28" s="38"/>
      <c r="S28" s="161" t="str">
        <f t="shared" si="4"/>
        <v>String</v>
      </c>
      <c r="T28" s="159" t="s">
        <v>1236</v>
      </c>
      <c r="U28" s="43" t="s">
        <v>366</v>
      </c>
      <c r="V28" s="170" t="s">
        <v>1313</v>
      </c>
      <c r="W28" s="170" t="s">
        <v>2758</v>
      </c>
      <c r="X28" s="34" t="s">
        <v>370</v>
      </c>
      <c r="Y28" s="34" t="s">
        <v>370</v>
      </c>
      <c r="Z28" s="32"/>
      <c r="AA28" s="38"/>
      <c r="AB28" s="38"/>
    </row>
    <row r="29" spans="1:28" x14ac:dyDescent="0.35">
      <c r="A29" s="269" t="s">
        <v>2267</v>
      </c>
      <c r="B29" s="159" t="s">
        <v>2270</v>
      </c>
      <c r="C29" s="162" t="str">
        <f t="shared" si="0"/>
        <v>HLA-DQA1 allel 1 (lage resolutie)</v>
      </c>
      <c r="D29" s="159"/>
      <c r="E29" s="159" t="s">
        <v>2798</v>
      </c>
      <c r="F29" s="161" t="str">
        <f t="shared" si="1"/>
        <v>yes</v>
      </c>
      <c r="G29" s="161" t="str">
        <f t="shared" si="2"/>
        <v>yes</v>
      </c>
      <c r="H29" s="159"/>
      <c r="I29" s="161" t="str">
        <f t="shared" si="3"/>
        <v>aaya</v>
      </c>
      <c r="J29" s="34" t="s">
        <v>370</v>
      </c>
      <c r="K29" s="34">
        <f>IFERROR(VLOOKUP(B29,LOINC!A:B,2,FALSE),"")</f>
        <v>7272</v>
      </c>
      <c r="L29" s="34">
        <f>IFERROR(VLOOKUP(B29,'Sequence nummers'!A:B,2,FALSE),"")</f>
        <v>1000410</v>
      </c>
      <c r="M29" s="159" t="s">
        <v>1203</v>
      </c>
      <c r="N29" s="159" t="s">
        <v>1609</v>
      </c>
      <c r="O29" s="159" t="s">
        <v>1352</v>
      </c>
      <c r="P29" s="159" t="s">
        <v>2750</v>
      </c>
      <c r="Q29" s="38" t="s">
        <v>174</v>
      </c>
      <c r="R29" s="53"/>
      <c r="S29" s="161" t="str">
        <f t="shared" si="4"/>
        <v>Keuzelijst</v>
      </c>
      <c r="T29" s="159" t="s">
        <v>8547</v>
      </c>
      <c r="U29" s="43" t="s">
        <v>366</v>
      </c>
      <c r="V29" s="159" t="s">
        <v>2</v>
      </c>
      <c r="W29" s="159" t="s">
        <v>2758</v>
      </c>
      <c r="X29" s="34" t="s">
        <v>370</v>
      </c>
      <c r="Y29" s="34" t="s">
        <v>370</v>
      </c>
      <c r="Z29" s="32"/>
      <c r="AA29" s="159" t="s">
        <v>2277</v>
      </c>
      <c r="AB29" s="38">
        <v>1</v>
      </c>
    </row>
    <row r="30" spans="1:28" x14ac:dyDescent="0.35">
      <c r="A30" s="269"/>
      <c r="B30" s="159" t="s">
        <v>2271</v>
      </c>
      <c r="C30" s="162" t="str">
        <f t="shared" si="0"/>
        <v>HLA-DQA1 allel 2 (lage resolutie)</v>
      </c>
      <c r="D30" s="159"/>
      <c r="E30" s="159" t="s">
        <v>2798</v>
      </c>
      <c r="F30" s="161" t="str">
        <f t="shared" si="1"/>
        <v>yes</v>
      </c>
      <c r="G30" s="161" t="str">
        <f t="shared" si="2"/>
        <v>yes</v>
      </c>
      <c r="H30" s="159" t="s">
        <v>174</v>
      </c>
      <c r="I30" s="161" t="str">
        <f t="shared" si="3"/>
        <v>aayb</v>
      </c>
      <c r="J30" s="34" t="s">
        <v>370</v>
      </c>
      <c r="K30" s="34">
        <f>IFERROR(VLOOKUP(B30,LOINC!A:B,2,FALSE),"")</f>
        <v>7274</v>
      </c>
      <c r="L30" s="34">
        <f>IFERROR(VLOOKUP(B30,'Sequence nummers'!A:B,2,FALSE),"")</f>
        <v>1000420</v>
      </c>
      <c r="M30" s="159" t="s">
        <v>1203</v>
      </c>
      <c r="N30" s="159" t="s">
        <v>1609</v>
      </c>
      <c r="O30" s="159" t="s">
        <v>1352</v>
      </c>
      <c r="P30" s="159" t="s">
        <v>2750</v>
      </c>
      <c r="Q30" s="38" t="s">
        <v>174</v>
      </c>
      <c r="R30" s="53"/>
      <c r="S30" s="161" t="str">
        <f t="shared" si="4"/>
        <v>Keuzelijst</v>
      </c>
      <c r="T30" s="159" t="s">
        <v>8547</v>
      </c>
      <c r="U30" s="43" t="s">
        <v>366</v>
      </c>
      <c r="V30" s="159" t="s">
        <v>2</v>
      </c>
      <c r="W30" s="159" t="s">
        <v>2758</v>
      </c>
      <c r="X30" s="34" t="s">
        <v>370</v>
      </c>
      <c r="Y30" s="34" t="s">
        <v>370</v>
      </c>
      <c r="Z30" s="32"/>
      <c r="AA30" s="159" t="s">
        <v>2277</v>
      </c>
      <c r="AB30" s="38">
        <v>1</v>
      </c>
    </row>
    <row r="31" spans="1:28" hidden="1" x14ac:dyDescent="0.35">
      <c r="A31" s="158" t="s">
        <v>2288</v>
      </c>
      <c r="B31" s="159" t="s">
        <v>2289</v>
      </c>
      <c r="C31" s="162" t="str">
        <f t="shared" si="0"/>
        <v/>
      </c>
      <c r="D31" s="159"/>
      <c r="E31" s="159" t="s">
        <v>2801</v>
      </c>
      <c r="F31" s="161" t="str">
        <f t="shared" si="1"/>
        <v>?</v>
      </c>
      <c r="G31" s="161" t="str">
        <f t="shared" si="2"/>
        <v>?</v>
      </c>
      <c r="H31" s="159"/>
      <c r="I31" s="161" t="str">
        <f t="shared" si="3"/>
        <v>aayc</v>
      </c>
      <c r="J31" s="34"/>
      <c r="K31" s="34" t="str">
        <f>IFERROR(VLOOKUP(B31,LOINC!A:B,2,FALSE),"")</f>
        <v/>
      </c>
      <c r="L31" s="34" t="str">
        <f>IFERROR(VLOOKUP(B31,'Sequence nummers'!A:B,2,FALSE),"")</f>
        <v/>
      </c>
      <c r="M31" s="159"/>
      <c r="N31" s="52"/>
      <c r="O31" s="52"/>
      <c r="P31" s="159"/>
      <c r="Q31" s="52"/>
      <c r="R31" s="52"/>
      <c r="S31" s="161" t="str">
        <f t="shared" si="4"/>
        <v>Keuzelijst</v>
      </c>
      <c r="T31" s="38" t="s">
        <v>182</v>
      </c>
      <c r="U31" s="43" t="s">
        <v>366</v>
      </c>
      <c r="V31" s="38" t="s">
        <v>2</v>
      </c>
      <c r="W31" s="38" t="s">
        <v>1244</v>
      </c>
      <c r="X31" s="39" t="s">
        <v>370</v>
      </c>
      <c r="Y31" s="32" t="s">
        <v>370</v>
      </c>
      <c r="Z31" s="32"/>
      <c r="AA31" s="38"/>
      <c r="AB31" s="38"/>
    </row>
    <row r="32" spans="1:28" hidden="1" x14ac:dyDescent="0.35">
      <c r="A32" s="158" t="s">
        <v>176</v>
      </c>
      <c r="B32" s="159" t="s">
        <v>326</v>
      </c>
      <c r="C32" s="162" t="str">
        <f t="shared" si="0"/>
        <v/>
      </c>
      <c r="D32" s="159"/>
      <c r="E32" s="159" t="s">
        <v>2801</v>
      </c>
      <c r="F32" s="161" t="str">
        <f t="shared" si="1"/>
        <v>?</v>
      </c>
      <c r="G32" s="161" t="str">
        <f t="shared" si="2"/>
        <v>?</v>
      </c>
      <c r="H32" s="159"/>
      <c r="I32" s="161" t="str">
        <f t="shared" si="3"/>
        <v>aaz</v>
      </c>
      <c r="J32" s="34"/>
      <c r="K32" s="34">
        <f>IFERROR(VLOOKUP(B32,LOINC!A:B,2,FALSE),"")</f>
        <v>6942</v>
      </c>
      <c r="L32" s="34" t="str">
        <f>IFERROR(VLOOKUP(B32,'Sequence nummers'!A:B,2,FALSE),"")</f>
        <v/>
      </c>
      <c r="M32" s="159" t="s">
        <v>1203</v>
      </c>
      <c r="N32" s="159" t="s">
        <v>1610</v>
      </c>
      <c r="O32" s="159"/>
      <c r="P32" s="159"/>
      <c r="Q32" s="159"/>
      <c r="R32" s="159"/>
      <c r="S32" s="161" t="str">
        <f t="shared" si="4"/>
        <v>String</v>
      </c>
      <c r="T32" s="159" t="s">
        <v>1236</v>
      </c>
      <c r="U32" s="44" t="s">
        <v>366</v>
      </c>
      <c r="V32" s="185" t="s">
        <v>1313</v>
      </c>
      <c r="W32" s="159" t="s">
        <v>1244</v>
      </c>
      <c r="X32" s="34" t="s">
        <v>370</v>
      </c>
      <c r="Y32" s="34" t="s">
        <v>370</v>
      </c>
      <c r="Z32" s="32"/>
      <c r="AA32" s="159" t="s">
        <v>2287</v>
      </c>
      <c r="AB32" s="38" t="s">
        <v>8170</v>
      </c>
    </row>
    <row r="33" spans="1:28" s="132" customFormat="1" x14ac:dyDescent="0.35">
      <c r="A33" s="269" t="s">
        <v>8718</v>
      </c>
      <c r="B33" s="159" t="s">
        <v>8695</v>
      </c>
      <c r="C33" s="162" t="str">
        <f t="shared" si="0"/>
        <v>HLA-A allel 1 (lage resolutie)</v>
      </c>
      <c r="D33" s="159"/>
      <c r="E33" s="159" t="s">
        <v>2798</v>
      </c>
      <c r="F33" s="161" t="str">
        <f t="shared" si="1"/>
        <v>yes</v>
      </c>
      <c r="G33" s="161" t="str">
        <f t="shared" si="2"/>
        <v>yes</v>
      </c>
      <c r="H33" s="159"/>
      <c r="I33" s="161" t="str">
        <f t="shared" si="3"/>
        <v>aadba</v>
      </c>
      <c r="J33" s="34" t="s">
        <v>370</v>
      </c>
      <c r="K33" s="34">
        <f>IFERROR(VLOOKUP(B33,LOINC!A:B,2,FALSE),"")</f>
        <v>17044</v>
      </c>
      <c r="L33" s="34">
        <f>IFERROR(VLOOKUP(B33,'Sequence nummers'!A:B,2,FALSE),"")</f>
        <v>1000030</v>
      </c>
      <c r="M33" s="159" t="s">
        <v>1203</v>
      </c>
      <c r="N33" s="159"/>
      <c r="O33" s="159"/>
      <c r="P33" s="159" t="s">
        <v>2723</v>
      </c>
      <c r="Q33" s="159" t="s">
        <v>8730</v>
      </c>
      <c r="R33" s="159" t="s">
        <v>174</v>
      </c>
      <c r="S33" s="161" t="str">
        <f t="shared" si="4"/>
        <v>Keuzelijst</v>
      </c>
      <c r="T33" s="159" t="s">
        <v>1244</v>
      </c>
      <c r="U33" s="44" t="s">
        <v>1630</v>
      </c>
      <c r="V33" s="185" t="s">
        <v>1313</v>
      </c>
      <c r="W33" s="159" t="s">
        <v>2758</v>
      </c>
      <c r="X33" s="34" t="s">
        <v>370</v>
      </c>
      <c r="Y33" s="34" t="s">
        <v>370</v>
      </c>
      <c r="Z33" s="33"/>
      <c r="AA33" s="159"/>
      <c r="AB33" s="159"/>
    </row>
    <row r="34" spans="1:28" s="132" customFormat="1" x14ac:dyDescent="0.35">
      <c r="A34" s="269"/>
      <c r="B34" s="159" t="s">
        <v>8696</v>
      </c>
      <c r="C34" s="162" t="str">
        <f t="shared" si="0"/>
        <v>HLA-A allel 2 (lage resolutie)</v>
      </c>
      <c r="D34" s="159"/>
      <c r="E34" s="159" t="s">
        <v>2798</v>
      </c>
      <c r="F34" s="161" t="str">
        <f t="shared" si="1"/>
        <v>yes</v>
      </c>
      <c r="G34" s="161" t="str">
        <f t="shared" si="2"/>
        <v>yes</v>
      </c>
      <c r="H34" s="159" t="s">
        <v>8729</v>
      </c>
      <c r="I34" s="161" t="str">
        <f t="shared" si="3"/>
        <v>aadca</v>
      </c>
      <c r="J34" s="34" t="s">
        <v>370</v>
      </c>
      <c r="K34" s="34">
        <f>IFERROR(VLOOKUP(B34,LOINC!A:B,2,FALSE),"")</f>
        <v>17046</v>
      </c>
      <c r="L34" s="34">
        <f>IFERROR(VLOOKUP(B34,'Sequence nummers'!A:B,2,FALSE),"")</f>
        <v>1000040</v>
      </c>
      <c r="M34" s="159" t="s">
        <v>1203</v>
      </c>
      <c r="N34" s="159"/>
      <c r="O34" s="159"/>
      <c r="P34" s="185" t="s">
        <v>2723</v>
      </c>
      <c r="Q34" s="159" t="s">
        <v>8730</v>
      </c>
      <c r="R34" s="159" t="s">
        <v>174</v>
      </c>
      <c r="S34" s="161" t="str">
        <f t="shared" si="4"/>
        <v>Keuzelijst</v>
      </c>
      <c r="T34" s="185" t="s">
        <v>1244</v>
      </c>
      <c r="U34" s="44" t="s">
        <v>1630</v>
      </c>
      <c r="V34" s="159" t="s">
        <v>2</v>
      </c>
      <c r="W34" s="159" t="s">
        <v>2758</v>
      </c>
      <c r="X34" s="34" t="s">
        <v>370</v>
      </c>
      <c r="Y34" s="34" t="s">
        <v>370</v>
      </c>
      <c r="Z34" s="33"/>
      <c r="AA34" s="159"/>
      <c r="AB34" s="159"/>
    </row>
    <row r="35" spans="1:28" s="132" customFormat="1" hidden="1" x14ac:dyDescent="0.35">
      <c r="A35" s="269"/>
      <c r="B35" s="159" t="s">
        <v>183</v>
      </c>
      <c r="C35" s="162" t="str">
        <f>IF(E35="JA",VLOOKUP(B35,Bepalingen,3,FALSE),"")</f>
        <v/>
      </c>
      <c r="D35" s="159"/>
      <c r="E35" s="159" t="s">
        <v>2801</v>
      </c>
      <c r="F35" s="161" t="str">
        <f t="shared" si="1"/>
        <v>yes</v>
      </c>
      <c r="G35" s="161" t="str">
        <f t="shared" si="2"/>
        <v>yes</v>
      </c>
      <c r="H35" s="159"/>
      <c r="I35" s="161" t="str">
        <f t="shared" si="3"/>
        <v>aadd</v>
      </c>
      <c r="J35" s="34"/>
      <c r="K35" s="34">
        <f>IFERROR(VLOOKUP(B35,LOINC!A:B,2,FALSE),"")</f>
        <v>7112</v>
      </c>
      <c r="L35" s="34">
        <f>IFERROR(VLOOKUP(B35,'Sequence nummers'!A:B,2,FALSE),"")</f>
        <v>1000050</v>
      </c>
      <c r="M35" s="159"/>
      <c r="N35" s="52"/>
      <c r="O35" s="159"/>
      <c r="P35" s="185" t="s">
        <v>2723</v>
      </c>
      <c r="Q35" s="52"/>
      <c r="R35" s="52"/>
      <c r="S35" s="161" t="str">
        <f t="shared" si="4"/>
        <v>Keuzelijst</v>
      </c>
      <c r="T35" s="185" t="s">
        <v>1244</v>
      </c>
      <c r="U35" s="44" t="s">
        <v>366</v>
      </c>
      <c r="V35" s="185" t="s">
        <v>1313</v>
      </c>
      <c r="W35" s="159" t="s">
        <v>2758</v>
      </c>
      <c r="X35" s="34" t="s">
        <v>370</v>
      </c>
      <c r="Y35" s="34" t="s">
        <v>370</v>
      </c>
      <c r="Z35" s="33"/>
      <c r="AA35" s="159"/>
      <c r="AB35" s="159"/>
    </row>
    <row r="36" spans="1:28" s="132" customFormat="1" hidden="1" x14ac:dyDescent="0.35">
      <c r="A36" s="269"/>
      <c r="B36" s="159" t="s">
        <v>184</v>
      </c>
      <c r="C36" s="162" t="str">
        <f t="shared" si="0"/>
        <v/>
      </c>
      <c r="D36" s="159"/>
      <c r="E36" s="159" t="s">
        <v>2801</v>
      </c>
      <c r="F36" s="161" t="str">
        <f t="shared" si="1"/>
        <v>yes</v>
      </c>
      <c r="G36" s="161" t="str">
        <f t="shared" si="2"/>
        <v>yes</v>
      </c>
      <c r="H36" s="159"/>
      <c r="I36" s="161" t="str">
        <f t="shared" si="3"/>
        <v>aade</v>
      </c>
      <c r="J36" s="34"/>
      <c r="K36" s="34">
        <f>IFERROR(VLOOKUP(B36,LOINC!A:B,2,FALSE),"")</f>
        <v>7114</v>
      </c>
      <c r="L36" s="34">
        <f>IFERROR(VLOOKUP(B36,'Sequence nummers'!A:B,2,FALSE),"")</f>
        <v>1000060</v>
      </c>
      <c r="M36" s="159"/>
      <c r="N36" s="52"/>
      <c r="O36" s="159"/>
      <c r="P36" s="185" t="s">
        <v>2723</v>
      </c>
      <c r="Q36" s="52"/>
      <c r="R36" s="52"/>
      <c r="S36" s="161" t="str">
        <f t="shared" si="4"/>
        <v>Keuzelijst</v>
      </c>
      <c r="T36" s="185" t="s">
        <v>1244</v>
      </c>
      <c r="U36" s="44" t="s">
        <v>366</v>
      </c>
      <c r="V36" s="185" t="s">
        <v>1313</v>
      </c>
      <c r="W36" s="159" t="s">
        <v>2758</v>
      </c>
      <c r="X36" s="34" t="s">
        <v>370</v>
      </c>
      <c r="Y36" s="34" t="s">
        <v>370</v>
      </c>
      <c r="Z36" s="33"/>
      <c r="AA36" s="159"/>
      <c r="AB36" s="159"/>
    </row>
    <row r="37" spans="1:28" s="132" customFormat="1" x14ac:dyDescent="0.35">
      <c r="A37" s="269"/>
      <c r="B37" s="159" t="s">
        <v>1401</v>
      </c>
      <c r="C37" s="162" t="str">
        <f t="shared" si="0"/>
        <v>HLA-A (lage resolutie)</v>
      </c>
      <c r="D37" s="159" t="s">
        <v>408</v>
      </c>
      <c r="E37" s="159" t="s">
        <v>2798</v>
      </c>
      <c r="F37" s="161" t="str">
        <f t="shared" si="1"/>
        <v>yes</v>
      </c>
      <c r="G37" s="161" t="str">
        <f t="shared" si="2"/>
        <v>yes</v>
      </c>
      <c r="H37" s="159"/>
      <c r="I37" s="161" t="str">
        <f t="shared" si="3"/>
        <v>aadf</v>
      </c>
      <c r="J37" s="34"/>
      <c r="K37" s="34" t="str">
        <f>IFERROR(VLOOKUP(B37,LOINC!A:B,2,FALSE),"")</f>
        <v>13298-5</v>
      </c>
      <c r="L37" s="34">
        <f>IFERROR(VLOOKUP(B37,'Sequence nummers'!A:B,2,FALSE),"")</f>
        <v>1000070</v>
      </c>
      <c r="M37" s="159" t="s">
        <v>1203</v>
      </c>
      <c r="N37" s="159"/>
      <c r="O37" s="159"/>
      <c r="P37" s="185" t="s">
        <v>2723</v>
      </c>
      <c r="Q37" s="159"/>
      <c r="R37" s="159"/>
      <c r="S37" s="161" t="str">
        <f t="shared" si="4"/>
        <v>String</v>
      </c>
      <c r="T37" s="159" t="s">
        <v>1236</v>
      </c>
      <c r="U37" s="44" t="s">
        <v>366</v>
      </c>
      <c r="V37" s="159" t="s">
        <v>1313</v>
      </c>
      <c r="W37" s="159" t="s">
        <v>2758</v>
      </c>
      <c r="X37" s="34" t="s">
        <v>370</v>
      </c>
      <c r="Y37" s="34" t="s">
        <v>370</v>
      </c>
      <c r="Z37" s="33"/>
      <c r="AA37" s="159"/>
      <c r="AB37" s="159"/>
    </row>
    <row r="38" spans="1:28" s="132" customFormat="1" x14ac:dyDescent="0.35">
      <c r="A38" s="269" t="s">
        <v>8719</v>
      </c>
      <c r="B38" s="159" t="s">
        <v>8697</v>
      </c>
      <c r="C38" s="162" t="str">
        <f t="shared" si="0"/>
        <v>HLA-B allel 1 (lage resolutie)</v>
      </c>
      <c r="D38" s="159"/>
      <c r="E38" s="159" t="s">
        <v>2798</v>
      </c>
      <c r="F38" s="161" t="str">
        <f t="shared" si="1"/>
        <v>yes</v>
      </c>
      <c r="G38" s="161" t="str">
        <f t="shared" si="2"/>
        <v>yes</v>
      </c>
      <c r="H38" s="159"/>
      <c r="I38" s="161" t="str">
        <f t="shared" si="3"/>
        <v>aafa</v>
      </c>
      <c r="J38" s="34" t="s">
        <v>370</v>
      </c>
      <c r="K38" s="34">
        <f>IFERROR(VLOOKUP(B38,LOINC!A:B,2,FALSE),"")</f>
        <v>17048</v>
      </c>
      <c r="L38" s="34">
        <f>IFERROR(VLOOKUP(B38,'Sequence nummers'!A:B,2,FALSE),"")</f>
        <v>1000110</v>
      </c>
      <c r="M38" s="159" t="s">
        <v>1203</v>
      </c>
      <c r="N38" s="159"/>
      <c r="O38" s="159"/>
      <c r="P38" s="185" t="s">
        <v>2723</v>
      </c>
      <c r="Q38" s="159" t="s">
        <v>8730</v>
      </c>
      <c r="R38" s="159" t="s">
        <v>174</v>
      </c>
      <c r="S38" s="161" t="str">
        <f t="shared" si="4"/>
        <v>Keuzelijst</v>
      </c>
      <c r="T38" s="185" t="s">
        <v>1244</v>
      </c>
      <c r="U38" s="44" t="s">
        <v>1630</v>
      </c>
      <c r="V38" s="159" t="s">
        <v>1244</v>
      </c>
      <c r="W38" s="159" t="s">
        <v>2758</v>
      </c>
      <c r="X38" s="34" t="s">
        <v>370</v>
      </c>
      <c r="Y38" s="34" t="s">
        <v>370</v>
      </c>
      <c r="Z38" s="33"/>
      <c r="AA38" s="159"/>
      <c r="AB38" s="159"/>
    </row>
    <row r="39" spans="1:28" s="132" customFormat="1" x14ac:dyDescent="0.35">
      <c r="A39" s="269"/>
      <c r="B39" s="159" t="s">
        <v>8698</v>
      </c>
      <c r="C39" s="162" t="str">
        <f t="shared" si="0"/>
        <v>HLA-B allel 2 (lage resolutie)</v>
      </c>
      <c r="D39" s="159"/>
      <c r="E39" s="159" t="s">
        <v>2798</v>
      </c>
      <c r="F39" s="161" t="str">
        <f t="shared" si="1"/>
        <v>yes</v>
      </c>
      <c r="G39" s="161" t="str">
        <f t="shared" si="2"/>
        <v>yes</v>
      </c>
      <c r="H39" s="159" t="s">
        <v>8729</v>
      </c>
      <c r="I39" s="161" t="str">
        <f t="shared" si="3"/>
        <v>aaga</v>
      </c>
      <c r="J39" s="34" t="s">
        <v>370</v>
      </c>
      <c r="K39" s="34">
        <f>IFERROR(VLOOKUP(B39,LOINC!A:B,2,FALSE),"")</f>
        <v>17050</v>
      </c>
      <c r="L39" s="34">
        <f>IFERROR(VLOOKUP(B39,'Sequence nummers'!A:B,2,FALSE),"")</f>
        <v>1000120</v>
      </c>
      <c r="M39" s="159" t="s">
        <v>1203</v>
      </c>
      <c r="N39" s="159"/>
      <c r="O39" s="159"/>
      <c r="P39" s="185" t="s">
        <v>2723</v>
      </c>
      <c r="Q39" s="159" t="s">
        <v>8730</v>
      </c>
      <c r="R39" s="159" t="s">
        <v>174</v>
      </c>
      <c r="S39" s="161" t="str">
        <f t="shared" si="4"/>
        <v>Keuzelijst</v>
      </c>
      <c r="T39" s="185" t="s">
        <v>1244</v>
      </c>
      <c r="U39" s="44" t="s">
        <v>1630</v>
      </c>
      <c r="V39" s="159" t="s">
        <v>2</v>
      </c>
      <c r="W39" s="159" t="s">
        <v>2758</v>
      </c>
      <c r="X39" s="34" t="s">
        <v>370</v>
      </c>
      <c r="Y39" s="34" t="s">
        <v>370</v>
      </c>
      <c r="Z39" s="33"/>
      <c r="AA39" s="159"/>
      <c r="AB39" s="159"/>
    </row>
    <row r="40" spans="1:28" s="132" customFormat="1" hidden="1" x14ac:dyDescent="0.35">
      <c r="A40" s="269"/>
      <c r="B40" s="159" t="s">
        <v>186</v>
      </c>
      <c r="C40" s="162" t="str">
        <f t="shared" si="0"/>
        <v/>
      </c>
      <c r="D40" s="159"/>
      <c r="E40" s="159" t="s">
        <v>2801</v>
      </c>
      <c r="F40" s="161" t="str">
        <f t="shared" si="1"/>
        <v>yes</v>
      </c>
      <c r="G40" s="161" t="str">
        <f t="shared" si="2"/>
        <v>yes</v>
      </c>
      <c r="H40" s="159"/>
      <c r="I40" s="161" t="str">
        <f t="shared" si="3"/>
        <v>aah</v>
      </c>
      <c r="J40" s="34"/>
      <c r="K40" s="34">
        <f>IFERROR(VLOOKUP(B40,LOINC!A:B,2,FALSE),"")</f>
        <v>7116</v>
      </c>
      <c r="L40" s="34">
        <f>IFERROR(VLOOKUP(B40,'Sequence nummers'!A:B,2,FALSE),"")</f>
        <v>1000130</v>
      </c>
      <c r="M40" s="159"/>
      <c r="N40" s="52"/>
      <c r="O40" s="159"/>
      <c r="P40" s="185" t="s">
        <v>2723</v>
      </c>
      <c r="Q40" s="52"/>
      <c r="R40" s="52"/>
      <c r="S40" s="161" t="str">
        <f t="shared" si="4"/>
        <v>Keuzelijst</v>
      </c>
      <c r="T40" s="185" t="s">
        <v>1244</v>
      </c>
      <c r="U40" s="44" t="s">
        <v>366</v>
      </c>
      <c r="V40" s="185" t="s">
        <v>1313</v>
      </c>
      <c r="W40" s="159" t="s">
        <v>2758</v>
      </c>
      <c r="X40" s="34" t="s">
        <v>370</v>
      </c>
      <c r="Y40" s="34" t="s">
        <v>370</v>
      </c>
      <c r="Z40" s="33"/>
      <c r="AA40" s="159"/>
      <c r="AB40" s="159"/>
    </row>
    <row r="41" spans="1:28" s="132" customFormat="1" hidden="1" x14ac:dyDescent="0.35">
      <c r="A41" s="269"/>
      <c r="B41" s="159" t="s">
        <v>187</v>
      </c>
      <c r="C41" s="162" t="str">
        <f t="shared" si="0"/>
        <v/>
      </c>
      <c r="D41" s="159"/>
      <c r="E41" s="159" t="s">
        <v>2801</v>
      </c>
      <c r="F41" s="161" t="str">
        <f t="shared" si="1"/>
        <v>yes</v>
      </c>
      <c r="G41" s="161" t="str">
        <f t="shared" si="2"/>
        <v>yes</v>
      </c>
      <c r="H41" s="159"/>
      <c r="I41" s="161" t="str">
        <f t="shared" si="3"/>
        <v>aai</v>
      </c>
      <c r="J41" s="34"/>
      <c r="K41" s="34">
        <f>IFERROR(VLOOKUP(B41,LOINC!A:B,2,FALSE),"")</f>
        <v>7118</v>
      </c>
      <c r="L41" s="34">
        <f>IFERROR(VLOOKUP(B41,'Sequence nummers'!A:B,2,FALSE),"")</f>
        <v>1000140</v>
      </c>
      <c r="M41" s="159"/>
      <c r="N41" s="52"/>
      <c r="O41" s="159"/>
      <c r="P41" s="185" t="s">
        <v>2723</v>
      </c>
      <c r="Q41" s="52"/>
      <c r="R41" s="52"/>
      <c r="S41" s="161" t="str">
        <f t="shared" si="4"/>
        <v>Keuzelijst</v>
      </c>
      <c r="T41" s="185" t="s">
        <v>1244</v>
      </c>
      <c r="U41" s="44" t="s">
        <v>366</v>
      </c>
      <c r="V41" s="185" t="s">
        <v>1313</v>
      </c>
      <c r="W41" s="159" t="s">
        <v>2758</v>
      </c>
      <c r="X41" s="34" t="s">
        <v>370</v>
      </c>
      <c r="Y41" s="34" t="s">
        <v>370</v>
      </c>
      <c r="Z41" s="33"/>
      <c r="AA41" s="159"/>
      <c r="AB41" s="159"/>
    </row>
    <row r="42" spans="1:28" s="132" customFormat="1" x14ac:dyDescent="0.35">
      <c r="A42" s="270"/>
      <c r="B42" s="159" t="s">
        <v>1402</v>
      </c>
      <c r="C42" s="162" t="str">
        <f t="shared" si="0"/>
        <v>HLA-B (lage resolutie)</v>
      </c>
      <c r="D42" s="159" t="s">
        <v>408</v>
      </c>
      <c r="E42" s="159" t="s">
        <v>2798</v>
      </c>
      <c r="F42" s="161" t="str">
        <f t="shared" si="1"/>
        <v>yes</v>
      </c>
      <c r="G42" s="161" t="str">
        <f t="shared" si="2"/>
        <v>yes</v>
      </c>
      <c r="H42" s="159"/>
      <c r="I42" s="161" t="str">
        <f t="shared" si="3"/>
        <v>aaj</v>
      </c>
      <c r="J42" s="34"/>
      <c r="K42" s="34" t="str">
        <f>IFERROR(VLOOKUP(B42,LOINC!A:B,2,FALSE),"")</f>
        <v>13299-3</v>
      </c>
      <c r="L42" s="34">
        <f>IFERROR(VLOOKUP(B42,'Sequence nummers'!A:B,2,FALSE),"")</f>
        <v>1000150</v>
      </c>
      <c r="M42" s="159" t="s">
        <v>1203</v>
      </c>
      <c r="N42" s="159"/>
      <c r="O42" s="159"/>
      <c r="P42" s="185" t="s">
        <v>2723</v>
      </c>
      <c r="Q42" s="159"/>
      <c r="R42" s="159"/>
      <c r="S42" s="161" t="str">
        <f t="shared" si="4"/>
        <v>String</v>
      </c>
      <c r="T42" s="159" t="s">
        <v>1236</v>
      </c>
      <c r="U42" s="44" t="s">
        <v>366</v>
      </c>
      <c r="V42" s="159" t="s">
        <v>1313</v>
      </c>
      <c r="W42" s="159" t="s">
        <v>2758</v>
      </c>
      <c r="X42" s="34" t="s">
        <v>370</v>
      </c>
      <c r="Y42" s="34" t="s">
        <v>370</v>
      </c>
      <c r="Z42" s="33"/>
      <c r="AA42" s="159"/>
      <c r="AB42" s="159"/>
    </row>
    <row r="43" spans="1:28" s="132" customFormat="1" x14ac:dyDescent="0.35">
      <c r="A43" s="269" t="s">
        <v>8720</v>
      </c>
      <c r="B43" s="159" t="s">
        <v>8699</v>
      </c>
      <c r="C43" s="162" t="str">
        <f t="shared" si="0"/>
        <v>HLA-C allel 1 (lage resolutie)</v>
      </c>
      <c r="D43" s="159"/>
      <c r="E43" s="159" t="s">
        <v>2798</v>
      </c>
      <c r="F43" s="161" t="str">
        <f t="shared" si="1"/>
        <v>yes</v>
      </c>
      <c r="G43" s="161" t="str">
        <f t="shared" si="2"/>
        <v>yes</v>
      </c>
      <c r="H43" s="159"/>
      <c r="I43" s="161" t="str">
        <f t="shared" si="3"/>
        <v>aaka</v>
      </c>
      <c r="J43" s="34" t="s">
        <v>370</v>
      </c>
      <c r="K43" s="34">
        <f>IFERROR(VLOOKUP(B43,LOINC!A:B,2,FALSE),"")</f>
        <v>17054</v>
      </c>
      <c r="L43" s="34">
        <f>IFERROR(VLOOKUP(B43,'Sequence nummers'!A:B,2,FALSE),"")</f>
        <v>1000190</v>
      </c>
      <c r="M43" s="159" t="s">
        <v>1203</v>
      </c>
      <c r="N43" s="159"/>
      <c r="O43" s="159"/>
      <c r="P43" s="185" t="s">
        <v>2723</v>
      </c>
      <c r="Q43" s="159" t="s">
        <v>8730</v>
      </c>
      <c r="R43" s="159" t="s">
        <v>174</v>
      </c>
      <c r="S43" s="161" t="str">
        <f t="shared" si="4"/>
        <v>Keuzelijst</v>
      </c>
      <c r="T43" s="185" t="s">
        <v>1244</v>
      </c>
      <c r="U43" s="44" t="s">
        <v>1630</v>
      </c>
      <c r="V43" s="185" t="s">
        <v>1313</v>
      </c>
      <c r="W43" s="159" t="s">
        <v>2758</v>
      </c>
      <c r="X43" s="34" t="s">
        <v>370</v>
      </c>
      <c r="Y43" s="34" t="s">
        <v>370</v>
      </c>
      <c r="Z43" s="33"/>
      <c r="AA43" s="159"/>
      <c r="AB43" s="159"/>
    </row>
    <row r="44" spans="1:28" s="132" customFormat="1" x14ac:dyDescent="0.35">
      <c r="A44" s="269"/>
      <c r="B44" s="159" t="s">
        <v>8700</v>
      </c>
      <c r="C44" s="162" t="str">
        <f t="shared" si="0"/>
        <v>HLA-C allel 2 (lage resolutie)</v>
      </c>
      <c r="D44" s="159"/>
      <c r="E44" s="159" t="s">
        <v>2798</v>
      </c>
      <c r="F44" s="161" t="str">
        <f t="shared" si="1"/>
        <v>yes</v>
      </c>
      <c r="G44" s="161" t="str">
        <f t="shared" si="2"/>
        <v>yes</v>
      </c>
      <c r="H44" s="159" t="s">
        <v>8729</v>
      </c>
      <c r="I44" s="161" t="str">
        <f t="shared" si="3"/>
        <v>aala</v>
      </c>
      <c r="J44" s="34" t="s">
        <v>370</v>
      </c>
      <c r="K44" s="34">
        <f>IFERROR(VLOOKUP(B44,LOINC!A:B,2,FALSE),"")</f>
        <v>17052</v>
      </c>
      <c r="L44" s="34">
        <f>IFERROR(VLOOKUP(B44,'Sequence nummers'!A:B,2,FALSE),"")</f>
        <v>1000200</v>
      </c>
      <c r="M44" s="159" t="s">
        <v>1203</v>
      </c>
      <c r="N44" s="159"/>
      <c r="O44" s="159"/>
      <c r="P44" s="185" t="s">
        <v>2723</v>
      </c>
      <c r="Q44" s="159" t="s">
        <v>8730</v>
      </c>
      <c r="R44" s="159" t="s">
        <v>174</v>
      </c>
      <c r="S44" s="161" t="str">
        <f t="shared" si="4"/>
        <v>Keuzelijst</v>
      </c>
      <c r="T44" s="185" t="s">
        <v>1244</v>
      </c>
      <c r="U44" s="44" t="s">
        <v>1630</v>
      </c>
      <c r="V44" s="159" t="s">
        <v>2</v>
      </c>
      <c r="W44" s="159" t="s">
        <v>2758</v>
      </c>
      <c r="X44" s="34" t="s">
        <v>370</v>
      </c>
      <c r="Y44" s="34" t="s">
        <v>370</v>
      </c>
      <c r="Z44" s="33"/>
      <c r="AA44" s="159"/>
      <c r="AB44" s="159"/>
    </row>
    <row r="45" spans="1:28" s="132" customFormat="1" hidden="1" x14ac:dyDescent="0.35">
      <c r="A45" s="269"/>
      <c r="B45" s="159" t="s">
        <v>188</v>
      </c>
      <c r="C45" s="162" t="str">
        <f t="shared" si="0"/>
        <v/>
      </c>
      <c r="D45" s="159"/>
      <c r="E45" s="159" t="s">
        <v>2801</v>
      </c>
      <c r="F45" s="161" t="str">
        <f t="shared" si="1"/>
        <v>yes</v>
      </c>
      <c r="G45" s="161" t="str">
        <f t="shared" si="2"/>
        <v>yes</v>
      </c>
      <c r="H45" s="159"/>
      <c r="I45" s="161" t="str">
        <f t="shared" si="3"/>
        <v>aam</v>
      </c>
      <c r="J45" s="34"/>
      <c r="K45" s="34">
        <f>IFERROR(VLOOKUP(B45,LOINC!A:B,2,FALSE),"")</f>
        <v>7120</v>
      </c>
      <c r="L45" s="34">
        <f>IFERROR(VLOOKUP(B45,'Sequence nummers'!A:B,2,FALSE),"")</f>
        <v>1000210</v>
      </c>
      <c r="M45" s="159"/>
      <c r="N45" s="52"/>
      <c r="O45" s="159"/>
      <c r="P45" s="185" t="s">
        <v>2723</v>
      </c>
      <c r="Q45" s="52"/>
      <c r="R45" s="52"/>
      <c r="S45" s="161" t="str">
        <f t="shared" si="4"/>
        <v>Keuzelijst</v>
      </c>
      <c r="T45" s="185" t="s">
        <v>1244</v>
      </c>
      <c r="U45" s="44" t="s">
        <v>366</v>
      </c>
      <c r="V45" s="185" t="s">
        <v>1313</v>
      </c>
      <c r="W45" s="159" t="s">
        <v>2758</v>
      </c>
      <c r="X45" s="34" t="s">
        <v>370</v>
      </c>
      <c r="Y45" s="34" t="s">
        <v>370</v>
      </c>
      <c r="Z45" s="33"/>
      <c r="AA45" s="159"/>
      <c r="AB45" s="159"/>
    </row>
    <row r="46" spans="1:28" s="132" customFormat="1" hidden="1" x14ac:dyDescent="0.35">
      <c r="A46" s="269"/>
      <c r="B46" s="159" t="s">
        <v>189</v>
      </c>
      <c r="C46" s="162" t="str">
        <f t="shared" si="0"/>
        <v/>
      </c>
      <c r="D46" s="159"/>
      <c r="E46" s="159" t="s">
        <v>2801</v>
      </c>
      <c r="F46" s="161" t="str">
        <f t="shared" si="1"/>
        <v>yes</v>
      </c>
      <c r="G46" s="161" t="str">
        <f t="shared" si="2"/>
        <v>yes</v>
      </c>
      <c r="H46" s="159"/>
      <c r="I46" s="161" t="str">
        <f t="shared" si="3"/>
        <v>aan</v>
      </c>
      <c r="J46" s="34"/>
      <c r="K46" s="34">
        <f>IFERROR(VLOOKUP(B46,LOINC!A:B,2,FALSE),"")</f>
        <v>7122</v>
      </c>
      <c r="L46" s="34">
        <f>IFERROR(VLOOKUP(B46,'Sequence nummers'!A:B,2,FALSE),"")</f>
        <v>1000220</v>
      </c>
      <c r="M46" s="159"/>
      <c r="N46" s="52"/>
      <c r="O46" s="159"/>
      <c r="P46" s="185" t="s">
        <v>2723</v>
      </c>
      <c r="Q46" s="52"/>
      <c r="R46" s="52"/>
      <c r="S46" s="161" t="str">
        <f t="shared" si="4"/>
        <v>Keuzelijst</v>
      </c>
      <c r="T46" s="185" t="s">
        <v>1244</v>
      </c>
      <c r="U46" s="44" t="s">
        <v>366</v>
      </c>
      <c r="V46" s="185" t="s">
        <v>1313</v>
      </c>
      <c r="W46" s="159" t="s">
        <v>2758</v>
      </c>
      <c r="X46" s="34" t="s">
        <v>370</v>
      </c>
      <c r="Y46" s="34" t="s">
        <v>370</v>
      </c>
      <c r="Z46" s="33"/>
      <c r="AA46" s="159"/>
      <c r="AB46" s="159"/>
    </row>
    <row r="47" spans="1:28" s="132" customFormat="1" x14ac:dyDescent="0.35">
      <c r="A47" s="270"/>
      <c r="B47" s="159" t="s">
        <v>1403</v>
      </c>
      <c r="C47" s="162" t="str">
        <f t="shared" si="0"/>
        <v>HLA-C (lage resolutie)</v>
      </c>
      <c r="D47" s="159" t="s">
        <v>408</v>
      </c>
      <c r="E47" s="159" t="s">
        <v>2798</v>
      </c>
      <c r="F47" s="161" t="str">
        <f t="shared" si="1"/>
        <v>yes</v>
      </c>
      <c r="G47" s="161" t="str">
        <f t="shared" si="2"/>
        <v>yes</v>
      </c>
      <c r="H47" s="159"/>
      <c r="I47" s="161" t="str">
        <f t="shared" si="3"/>
        <v>aao</v>
      </c>
      <c r="J47" s="34"/>
      <c r="K47" s="34" t="str">
        <f>IFERROR(VLOOKUP(B47,LOINC!A:B,2,FALSE),"")</f>
        <v>42664-3</v>
      </c>
      <c r="L47" s="34">
        <f>IFERROR(VLOOKUP(B47,'Sequence nummers'!A:B,2,FALSE),"")</f>
        <v>1000230</v>
      </c>
      <c r="M47" s="159"/>
      <c r="N47" s="159"/>
      <c r="O47" s="159"/>
      <c r="P47" s="185" t="s">
        <v>2723</v>
      </c>
      <c r="Q47" s="159"/>
      <c r="R47" s="159"/>
      <c r="S47" s="161" t="str">
        <f t="shared" si="4"/>
        <v>String</v>
      </c>
      <c r="T47" s="159" t="s">
        <v>1236</v>
      </c>
      <c r="U47" s="44" t="s">
        <v>366</v>
      </c>
      <c r="V47" s="159" t="s">
        <v>1313</v>
      </c>
      <c r="W47" s="159" t="s">
        <v>2758</v>
      </c>
      <c r="X47" s="34" t="s">
        <v>370</v>
      </c>
      <c r="Y47" s="34" t="s">
        <v>370</v>
      </c>
      <c r="Z47" s="33"/>
      <c r="AA47" s="159"/>
      <c r="AB47" s="159"/>
    </row>
    <row r="48" spans="1:28" s="132" customFormat="1" x14ac:dyDescent="0.35">
      <c r="A48" s="269" t="s">
        <v>8721</v>
      </c>
      <c r="B48" s="159" t="s">
        <v>8701</v>
      </c>
      <c r="C48" s="162" t="str">
        <f t="shared" si="0"/>
        <v>HLA-DRB1 allel 1 (lage resolutie)</v>
      </c>
      <c r="D48" s="159"/>
      <c r="E48" s="159" t="s">
        <v>2798</v>
      </c>
      <c r="F48" s="161" t="str">
        <f t="shared" si="1"/>
        <v>yes</v>
      </c>
      <c r="G48" s="161" t="str">
        <f t="shared" si="2"/>
        <v>yes</v>
      </c>
      <c r="H48" s="159"/>
      <c r="I48" s="161" t="str">
        <f t="shared" si="3"/>
        <v>aapa</v>
      </c>
      <c r="J48" s="34" t="s">
        <v>370</v>
      </c>
      <c r="K48" s="34">
        <f>IFERROR(VLOOKUP(B48,LOINC!A:B,2,FALSE),"")</f>
        <v>17056</v>
      </c>
      <c r="L48" s="34">
        <f>IFERROR(VLOOKUP(B48,'Sequence nummers'!A:B,2,FALSE),"")</f>
        <v>1000270</v>
      </c>
      <c r="M48" s="159" t="s">
        <v>1203</v>
      </c>
      <c r="N48" s="159"/>
      <c r="O48" s="159"/>
      <c r="P48" s="185" t="s">
        <v>2723</v>
      </c>
      <c r="Q48" s="159" t="s">
        <v>8730</v>
      </c>
      <c r="R48" s="159" t="s">
        <v>174</v>
      </c>
      <c r="S48" s="161" t="str">
        <f t="shared" si="4"/>
        <v>Keuzelijst</v>
      </c>
      <c r="T48" s="185" t="s">
        <v>1244</v>
      </c>
      <c r="U48" s="44" t="s">
        <v>1630</v>
      </c>
      <c r="V48" s="185" t="s">
        <v>1313</v>
      </c>
      <c r="W48" s="159" t="s">
        <v>2758</v>
      </c>
      <c r="X48" s="34" t="s">
        <v>370</v>
      </c>
      <c r="Y48" s="34" t="s">
        <v>370</v>
      </c>
      <c r="Z48" s="33"/>
      <c r="AA48" s="159"/>
      <c r="AB48" s="159"/>
    </row>
    <row r="49" spans="1:28" s="132" customFormat="1" x14ac:dyDescent="0.35">
      <c r="A49" s="269"/>
      <c r="B49" s="159" t="s">
        <v>8702</v>
      </c>
      <c r="C49" s="162" t="str">
        <f t="shared" si="0"/>
        <v>HLA-DRB1 allel 2 (lage resolutie)</v>
      </c>
      <c r="D49" s="159"/>
      <c r="E49" s="159" t="s">
        <v>2798</v>
      </c>
      <c r="F49" s="161" t="str">
        <f t="shared" si="1"/>
        <v>yes</v>
      </c>
      <c r="G49" s="161" t="str">
        <f t="shared" si="2"/>
        <v>yes</v>
      </c>
      <c r="H49" s="159" t="s">
        <v>8729</v>
      </c>
      <c r="I49" s="161" t="str">
        <f t="shared" si="3"/>
        <v>aaqa</v>
      </c>
      <c r="J49" s="34" t="s">
        <v>370</v>
      </c>
      <c r="K49" s="34">
        <f>IFERROR(VLOOKUP(B49,LOINC!A:B,2,FALSE),"")</f>
        <v>17058</v>
      </c>
      <c r="L49" s="34">
        <f>IFERROR(VLOOKUP(B49,'Sequence nummers'!A:B,2,FALSE),"")</f>
        <v>1000280</v>
      </c>
      <c r="M49" s="159" t="s">
        <v>1203</v>
      </c>
      <c r="N49" s="159"/>
      <c r="O49" s="159"/>
      <c r="P49" s="185" t="s">
        <v>2723</v>
      </c>
      <c r="Q49" s="159" t="s">
        <v>8730</v>
      </c>
      <c r="R49" s="159" t="s">
        <v>174</v>
      </c>
      <c r="S49" s="161" t="str">
        <f t="shared" si="4"/>
        <v>Keuzelijst</v>
      </c>
      <c r="T49" s="185" t="s">
        <v>1244</v>
      </c>
      <c r="U49" s="44" t="s">
        <v>1630</v>
      </c>
      <c r="V49" s="159" t="s">
        <v>2</v>
      </c>
      <c r="W49" s="159" t="s">
        <v>2758</v>
      </c>
      <c r="X49" s="34" t="s">
        <v>370</v>
      </c>
      <c r="Y49" s="34" t="s">
        <v>370</v>
      </c>
      <c r="Z49" s="33"/>
      <c r="AA49" s="159"/>
      <c r="AB49" s="159"/>
    </row>
    <row r="50" spans="1:28" s="132" customFormat="1" hidden="1" x14ac:dyDescent="0.35">
      <c r="A50" s="269"/>
      <c r="B50" s="159" t="s">
        <v>190</v>
      </c>
      <c r="C50" s="162" t="str">
        <f t="shared" si="0"/>
        <v/>
      </c>
      <c r="D50" s="159"/>
      <c r="E50" s="159" t="s">
        <v>2801</v>
      </c>
      <c r="F50" s="161" t="str">
        <f t="shared" si="1"/>
        <v>yes</v>
      </c>
      <c r="G50" s="161" t="str">
        <f t="shared" si="2"/>
        <v>yes</v>
      </c>
      <c r="H50" s="159"/>
      <c r="I50" s="161" t="str">
        <f t="shared" si="3"/>
        <v>aar</v>
      </c>
      <c r="J50" s="34"/>
      <c r="K50" s="34">
        <f>IFERROR(VLOOKUP(B50,LOINC!A:B,2,FALSE),"")</f>
        <v>7128</v>
      </c>
      <c r="L50" s="34">
        <f>IFERROR(VLOOKUP(B50,'Sequence nummers'!A:B,2,FALSE),"")</f>
        <v>1000290</v>
      </c>
      <c r="M50" s="159"/>
      <c r="N50" s="52"/>
      <c r="O50" s="159"/>
      <c r="P50" s="185" t="s">
        <v>2723</v>
      </c>
      <c r="Q50" s="52"/>
      <c r="R50" s="52"/>
      <c r="S50" s="161" t="str">
        <f t="shared" si="4"/>
        <v>Keuzelijst</v>
      </c>
      <c r="T50" s="185" t="s">
        <v>1244</v>
      </c>
      <c r="U50" s="44" t="s">
        <v>366</v>
      </c>
      <c r="V50" s="185" t="s">
        <v>1313</v>
      </c>
      <c r="W50" s="159" t="s">
        <v>2758</v>
      </c>
      <c r="X50" s="34" t="s">
        <v>370</v>
      </c>
      <c r="Y50" s="34" t="s">
        <v>370</v>
      </c>
      <c r="Z50" s="33"/>
      <c r="AA50" s="159"/>
      <c r="AB50" s="159"/>
    </row>
    <row r="51" spans="1:28" s="132" customFormat="1" hidden="1" x14ac:dyDescent="0.35">
      <c r="A51" s="269"/>
      <c r="B51" s="159" t="s">
        <v>191</v>
      </c>
      <c r="C51" s="162" t="str">
        <f t="shared" si="0"/>
        <v/>
      </c>
      <c r="D51" s="159"/>
      <c r="E51" s="159" t="s">
        <v>2801</v>
      </c>
      <c r="F51" s="161" t="str">
        <f t="shared" si="1"/>
        <v>yes</v>
      </c>
      <c r="G51" s="161" t="str">
        <f t="shared" si="2"/>
        <v>yes</v>
      </c>
      <c r="H51" s="159"/>
      <c r="I51" s="161" t="str">
        <f>VLOOKUP($B51,Bepalingen,10,FALSE)</f>
        <v>aas</v>
      </c>
      <c r="J51" s="34"/>
      <c r="K51" s="34">
        <f>IFERROR(VLOOKUP(B51,LOINC!A:B,2,FALSE),"")</f>
        <v>7130</v>
      </c>
      <c r="L51" s="34">
        <f>IFERROR(VLOOKUP(B51,'Sequence nummers'!A:B,2,FALSE),"")</f>
        <v>1000300</v>
      </c>
      <c r="M51" s="159"/>
      <c r="N51" s="52"/>
      <c r="O51" s="159"/>
      <c r="P51" s="185" t="s">
        <v>2723</v>
      </c>
      <c r="Q51" s="52"/>
      <c r="R51" s="52"/>
      <c r="S51" s="161" t="str">
        <f t="shared" si="4"/>
        <v>Keuzelijst</v>
      </c>
      <c r="T51" s="185" t="s">
        <v>1244</v>
      </c>
      <c r="U51" s="44" t="s">
        <v>366</v>
      </c>
      <c r="V51" s="185" t="s">
        <v>1313</v>
      </c>
      <c r="W51" s="159" t="s">
        <v>2758</v>
      </c>
      <c r="X51" s="34" t="s">
        <v>370</v>
      </c>
      <c r="Y51" s="34" t="s">
        <v>370</v>
      </c>
      <c r="Z51" s="33"/>
      <c r="AA51" s="159"/>
      <c r="AB51" s="159"/>
    </row>
    <row r="52" spans="1:28" s="132" customFormat="1" x14ac:dyDescent="0.35">
      <c r="A52" s="270"/>
      <c r="B52" s="159" t="s">
        <v>1404</v>
      </c>
      <c r="C52" s="162" t="str">
        <f t="shared" si="0"/>
        <v>HLA-DRB1 (lage resolutie)</v>
      </c>
      <c r="D52" s="159" t="s">
        <v>408</v>
      </c>
      <c r="E52" s="159" t="s">
        <v>2798</v>
      </c>
      <c r="F52" s="161" t="str">
        <f t="shared" si="1"/>
        <v>yes</v>
      </c>
      <c r="G52" s="161" t="str">
        <f t="shared" si="2"/>
        <v>yes</v>
      </c>
      <c r="H52" s="159"/>
      <c r="I52" s="161" t="str">
        <f t="shared" si="3"/>
        <v>aat</v>
      </c>
      <c r="J52" s="34"/>
      <c r="K52" s="34" t="str">
        <f>IFERROR(VLOOKUP(B52,LOINC!A:B,2,FALSE),"")</f>
        <v>53758-9</v>
      </c>
      <c r="L52" s="34">
        <f>IFERROR(VLOOKUP(B52,'Sequence nummers'!A:B,2,FALSE),"")</f>
        <v>1000310</v>
      </c>
      <c r="M52" s="159" t="s">
        <v>1203</v>
      </c>
      <c r="N52" s="159"/>
      <c r="O52" s="159"/>
      <c r="P52" s="185" t="s">
        <v>2723</v>
      </c>
      <c r="Q52" s="159"/>
      <c r="R52" s="159"/>
      <c r="S52" s="161" t="str">
        <f t="shared" si="4"/>
        <v>String</v>
      </c>
      <c r="T52" s="159" t="s">
        <v>1236</v>
      </c>
      <c r="U52" s="44" t="s">
        <v>366</v>
      </c>
      <c r="V52" s="159" t="s">
        <v>1313</v>
      </c>
      <c r="W52" s="159" t="s">
        <v>2758</v>
      </c>
      <c r="X52" s="34" t="s">
        <v>370</v>
      </c>
      <c r="Y52" s="34" t="s">
        <v>370</v>
      </c>
      <c r="Z52" s="33"/>
      <c r="AA52" s="159"/>
      <c r="AB52" s="159"/>
    </row>
    <row r="53" spans="1:28" s="132" customFormat="1" hidden="1" x14ac:dyDescent="0.35">
      <c r="A53" s="269" t="s">
        <v>8722</v>
      </c>
      <c r="B53" s="159" t="s">
        <v>8705</v>
      </c>
      <c r="C53" s="162" t="str">
        <f t="shared" si="0"/>
        <v/>
      </c>
      <c r="D53" s="159"/>
      <c r="E53" s="159" t="s">
        <v>2801</v>
      </c>
      <c r="F53" s="161" t="str">
        <f t="shared" si="1"/>
        <v>?</v>
      </c>
      <c r="G53" s="161" t="str">
        <f t="shared" si="2"/>
        <v>?</v>
      </c>
      <c r="H53" s="159"/>
      <c r="I53" s="161" t="str">
        <f t="shared" si="3"/>
        <v>adsa</v>
      </c>
      <c r="J53" s="34" t="s">
        <v>370</v>
      </c>
      <c r="K53" s="34" t="str">
        <f>IFERROR(VLOOKUP(B53,LOINC!A:B,2,FALSE),"")</f>
        <v/>
      </c>
      <c r="L53" s="34" t="str">
        <f>IFERROR(VLOOKUP(B53,'Sequence nummers'!A:B,2,FALSE),"")</f>
        <v/>
      </c>
      <c r="M53" s="159" t="s">
        <v>1203</v>
      </c>
      <c r="N53" s="159"/>
      <c r="O53" s="159"/>
      <c r="P53" s="185" t="s">
        <v>2723</v>
      </c>
      <c r="Q53" s="159" t="s">
        <v>8730</v>
      </c>
      <c r="R53" s="52"/>
      <c r="S53" s="161" t="str">
        <f t="shared" si="4"/>
        <v>Keuzelijst</v>
      </c>
      <c r="T53" s="185" t="s">
        <v>1244</v>
      </c>
      <c r="U53" s="44" t="s">
        <v>1630</v>
      </c>
      <c r="V53" s="185" t="s">
        <v>1313</v>
      </c>
      <c r="W53" s="159" t="s">
        <v>2758</v>
      </c>
      <c r="X53" s="34" t="s">
        <v>370</v>
      </c>
      <c r="Y53" s="34" t="s">
        <v>370</v>
      </c>
      <c r="Z53" s="33"/>
      <c r="AA53" s="159"/>
      <c r="AB53" s="159"/>
    </row>
    <row r="54" spans="1:28" s="132" customFormat="1" hidden="1" x14ac:dyDescent="0.35">
      <c r="A54" s="269"/>
      <c r="B54" s="159" t="s">
        <v>8706</v>
      </c>
      <c r="C54" s="162" t="str">
        <f t="shared" si="0"/>
        <v/>
      </c>
      <c r="D54" s="159"/>
      <c r="E54" s="159" t="s">
        <v>2801</v>
      </c>
      <c r="F54" s="161" t="str">
        <f t="shared" si="1"/>
        <v>?</v>
      </c>
      <c r="G54" s="161" t="str">
        <f t="shared" si="2"/>
        <v>?</v>
      </c>
      <c r="H54" s="159" t="s">
        <v>8729</v>
      </c>
      <c r="I54" s="161" t="str">
        <f t="shared" si="3"/>
        <v>adta</v>
      </c>
      <c r="J54" s="34" t="s">
        <v>370</v>
      </c>
      <c r="K54" s="34" t="str">
        <f>IFERROR(VLOOKUP(B54,LOINC!A:B,2,FALSE),"")</f>
        <v/>
      </c>
      <c r="L54" s="34" t="str">
        <f>IFERROR(VLOOKUP(B54,'Sequence nummers'!A:B,2,FALSE),"")</f>
        <v/>
      </c>
      <c r="M54" s="159" t="s">
        <v>1203</v>
      </c>
      <c r="N54" s="159"/>
      <c r="O54" s="159"/>
      <c r="P54" s="185" t="s">
        <v>2723</v>
      </c>
      <c r="Q54" s="159" t="s">
        <v>8730</v>
      </c>
      <c r="R54" s="52"/>
      <c r="S54" s="161" t="str">
        <f t="shared" si="4"/>
        <v>Keuzelijst</v>
      </c>
      <c r="T54" s="185" t="s">
        <v>1244</v>
      </c>
      <c r="U54" s="44" t="s">
        <v>1630</v>
      </c>
      <c r="V54" s="185" t="s">
        <v>2</v>
      </c>
      <c r="W54" s="159" t="s">
        <v>2758</v>
      </c>
      <c r="X54" s="34" t="s">
        <v>370</v>
      </c>
      <c r="Y54" s="34" t="s">
        <v>370</v>
      </c>
      <c r="Z54" s="33"/>
      <c r="AA54" s="159"/>
      <c r="AB54" s="159"/>
    </row>
    <row r="55" spans="1:28" s="132" customFormat="1" hidden="1" x14ac:dyDescent="0.35">
      <c r="A55" s="269"/>
      <c r="B55" s="159" t="s">
        <v>221</v>
      </c>
      <c r="C55" s="162" t="str">
        <f t="shared" si="0"/>
        <v/>
      </c>
      <c r="D55" s="159"/>
      <c r="E55" s="159" t="s">
        <v>2801</v>
      </c>
      <c r="F55" s="161" t="str">
        <f t="shared" si="1"/>
        <v>yes</v>
      </c>
      <c r="G55" s="161" t="str">
        <f t="shared" si="2"/>
        <v>yes</v>
      </c>
      <c r="H55" s="159"/>
      <c r="I55" s="161" t="str">
        <f t="shared" si="3"/>
        <v>afn</v>
      </c>
      <c r="J55" s="34"/>
      <c r="K55" s="34" t="str">
        <f>IFERROR(VLOOKUP(B55,LOINC!A:B,2,FALSE),"")</f>
        <v>59022-4</v>
      </c>
      <c r="L55" s="34">
        <f>IFERROR(VLOOKUP(B55,'Sequence nummers'!A:B,2,FALSE),"")</f>
        <v>1001030</v>
      </c>
      <c r="M55" s="159" t="s">
        <v>1203</v>
      </c>
      <c r="N55" s="159"/>
      <c r="O55" s="159"/>
      <c r="P55" s="185" t="s">
        <v>2723</v>
      </c>
      <c r="Q55" s="159"/>
      <c r="R55" s="52"/>
      <c r="S55" s="161" t="str">
        <f t="shared" si="4"/>
        <v>Keuzelijst</v>
      </c>
      <c r="T55" s="159" t="s">
        <v>1236</v>
      </c>
      <c r="U55" s="44" t="s">
        <v>366</v>
      </c>
      <c r="V55" s="159" t="s">
        <v>2</v>
      </c>
      <c r="W55" s="159" t="s">
        <v>2758</v>
      </c>
      <c r="X55" s="34" t="s">
        <v>370</v>
      </c>
      <c r="Y55" s="34" t="s">
        <v>370</v>
      </c>
      <c r="Z55" s="33"/>
      <c r="AA55" s="159"/>
      <c r="AB55" s="159"/>
    </row>
    <row r="56" spans="1:28" s="132" customFormat="1" hidden="1" x14ac:dyDescent="0.35">
      <c r="A56" s="269" t="s">
        <v>8723</v>
      </c>
      <c r="B56" s="159" t="s">
        <v>8707</v>
      </c>
      <c r="C56" s="162" t="str">
        <f t="shared" si="0"/>
        <v/>
      </c>
      <c r="D56" s="159"/>
      <c r="E56" s="159" t="s">
        <v>2801</v>
      </c>
      <c r="F56" s="161" t="str">
        <f t="shared" si="1"/>
        <v>?</v>
      </c>
      <c r="G56" s="161" t="str">
        <f t="shared" si="2"/>
        <v>?</v>
      </c>
      <c r="H56" s="159"/>
      <c r="I56" s="161" t="str">
        <f t="shared" si="3"/>
        <v>aeba</v>
      </c>
      <c r="J56" s="34" t="s">
        <v>370</v>
      </c>
      <c r="K56" s="34" t="str">
        <f>IFERROR(VLOOKUP(B56,LOINC!A:B,2,FALSE),"")</f>
        <v/>
      </c>
      <c r="L56" s="34" t="str">
        <f>IFERROR(VLOOKUP(B56,'Sequence nummers'!A:B,2,FALSE),"")</f>
        <v/>
      </c>
      <c r="M56" s="159" t="s">
        <v>1203</v>
      </c>
      <c r="N56" s="159"/>
      <c r="O56" s="159"/>
      <c r="P56" s="185" t="s">
        <v>2723</v>
      </c>
      <c r="Q56" s="159" t="s">
        <v>8730</v>
      </c>
      <c r="R56" s="52"/>
      <c r="S56" s="161" t="str">
        <f t="shared" si="4"/>
        <v>Keuzelijst</v>
      </c>
      <c r="T56" s="185" t="s">
        <v>1244</v>
      </c>
      <c r="U56" s="44" t="s">
        <v>1630</v>
      </c>
      <c r="V56" s="159" t="s">
        <v>1313</v>
      </c>
      <c r="W56" s="159" t="s">
        <v>2758</v>
      </c>
      <c r="X56" s="34" t="s">
        <v>370</v>
      </c>
      <c r="Y56" s="34" t="s">
        <v>370</v>
      </c>
      <c r="Z56" s="33"/>
      <c r="AA56" s="159"/>
      <c r="AB56" s="159"/>
    </row>
    <row r="57" spans="1:28" s="132" customFormat="1" hidden="1" x14ac:dyDescent="0.35">
      <c r="A57" s="269"/>
      <c r="B57" s="159" t="s">
        <v>8708</v>
      </c>
      <c r="C57" s="162" t="str">
        <f t="shared" si="0"/>
        <v/>
      </c>
      <c r="D57" s="159"/>
      <c r="E57" s="159" t="s">
        <v>2801</v>
      </c>
      <c r="F57" s="161" t="str">
        <f t="shared" si="1"/>
        <v>?</v>
      </c>
      <c r="G57" s="161" t="str">
        <f t="shared" si="2"/>
        <v>?</v>
      </c>
      <c r="H57" s="159" t="s">
        <v>8729</v>
      </c>
      <c r="I57" s="161" t="str">
        <f t="shared" si="3"/>
        <v>aeca</v>
      </c>
      <c r="J57" s="34" t="s">
        <v>370</v>
      </c>
      <c r="K57" s="34" t="str">
        <f>IFERROR(VLOOKUP(B57,LOINC!A:B,2,FALSE),"")</f>
        <v/>
      </c>
      <c r="L57" s="34" t="str">
        <f>IFERROR(VLOOKUP(B57,'Sequence nummers'!A:B,2,FALSE),"")</f>
        <v/>
      </c>
      <c r="M57" s="159" t="s">
        <v>1203</v>
      </c>
      <c r="N57" s="159"/>
      <c r="O57" s="159"/>
      <c r="P57" s="185" t="s">
        <v>2723</v>
      </c>
      <c r="Q57" s="159" t="s">
        <v>8730</v>
      </c>
      <c r="R57" s="52"/>
      <c r="S57" s="161" t="str">
        <f t="shared" si="4"/>
        <v>Keuzelijst</v>
      </c>
      <c r="T57" s="185" t="s">
        <v>1244</v>
      </c>
      <c r="U57" s="44" t="s">
        <v>1630</v>
      </c>
      <c r="V57" s="159" t="s">
        <v>2</v>
      </c>
      <c r="W57" s="159" t="s">
        <v>2758</v>
      </c>
      <c r="X57" s="34" t="s">
        <v>370</v>
      </c>
      <c r="Y57" s="34" t="s">
        <v>370</v>
      </c>
      <c r="Z57" s="33"/>
      <c r="AA57" s="159"/>
      <c r="AB57" s="159"/>
    </row>
    <row r="58" spans="1:28" s="132" customFormat="1" hidden="1" x14ac:dyDescent="0.35">
      <c r="A58" s="269"/>
      <c r="B58" s="159" t="s">
        <v>222</v>
      </c>
      <c r="C58" s="162" t="str">
        <f t="shared" si="0"/>
        <v/>
      </c>
      <c r="D58" s="159"/>
      <c r="E58" s="159" t="s">
        <v>2801</v>
      </c>
      <c r="F58" s="161" t="str">
        <f t="shared" si="1"/>
        <v>yes</v>
      </c>
      <c r="G58" s="161" t="str">
        <f t="shared" si="2"/>
        <v>yes</v>
      </c>
      <c r="H58" s="159"/>
      <c r="I58" s="161" t="str">
        <f t="shared" si="3"/>
        <v>afo</v>
      </c>
      <c r="J58" s="34"/>
      <c r="K58" s="34" t="str">
        <f>IFERROR(VLOOKUP(B58,LOINC!A:B,2,FALSE),"")</f>
        <v>59021-6</v>
      </c>
      <c r="L58" s="34">
        <f>IFERROR(VLOOKUP(B58,'Sequence nummers'!A:B,2,FALSE),"")</f>
        <v>1001040</v>
      </c>
      <c r="M58" s="159" t="s">
        <v>1203</v>
      </c>
      <c r="N58" s="159"/>
      <c r="O58" s="159"/>
      <c r="P58" s="185" t="s">
        <v>2723</v>
      </c>
      <c r="Q58" s="159"/>
      <c r="R58" s="52"/>
      <c r="S58" s="161" t="str">
        <f t="shared" si="4"/>
        <v>Keuzelijst</v>
      </c>
      <c r="T58" s="159" t="s">
        <v>1236</v>
      </c>
      <c r="U58" s="44" t="s">
        <v>366</v>
      </c>
      <c r="V58" s="159" t="s">
        <v>2</v>
      </c>
      <c r="W58" s="159" t="s">
        <v>2758</v>
      </c>
      <c r="X58" s="34" t="s">
        <v>370</v>
      </c>
      <c r="Y58" s="34" t="s">
        <v>370</v>
      </c>
      <c r="Z58" s="33"/>
      <c r="AA58" s="159"/>
      <c r="AB58" s="159"/>
    </row>
    <row r="59" spans="1:28" s="132" customFormat="1" hidden="1" x14ac:dyDescent="0.35">
      <c r="A59" s="269" t="s">
        <v>8724</v>
      </c>
      <c r="B59" s="159" t="s">
        <v>8709</v>
      </c>
      <c r="C59" s="162" t="str">
        <f t="shared" si="0"/>
        <v/>
      </c>
      <c r="D59" s="159"/>
      <c r="E59" s="159" t="s">
        <v>2801</v>
      </c>
      <c r="F59" s="161" t="str">
        <f t="shared" si="1"/>
        <v>?</v>
      </c>
      <c r="G59" s="161" t="str">
        <f t="shared" si="2"/>
        <v>?</v>
      </c>
      <c r="H59" s="159"/>
      <c r="I59" s="161" t="str">
        <f t="shared" si="3"/>
        <v>aeka</v>
      </c>
      <c r="J59" s="34" t="s">
        <v>370</v>
      </c>
      <c r="K59" s="34" t="str">
        <f>IFERROR(VLOOKUP(B59,LOINC!A:B,2,FALSE),"")</f>
        <v/>
      </c>
      <c r="L59" s="34" t="str">
        <f>IFERROR(VLOOKUP(B59,'Sequence nummers'!A:B,2,FALSE),"")</f>
        <v/>
      </c>
      <c r="M59" s="159" t="s">
        <v>1203</v>
      </c>
      <c r="N59" s="159"/>
      <c r="O59" s="159"/>
      <c r="P59" s="185" t="s">
        <v>2723</v>
      </c>
      <c r="Q59" s="159" t="s">
        <v>8730</v>
      </c>
      <c r="R59" s="52"/>
      <c r="S59" s="161" t="str">
        <f t="shared" si="4"/>
        <v>Keuzelijst</v>
      </c>
      <c r="T59" s="185" t="s">
        <v>1244</v>
      </c>
      <c r="U59" s="44" t="s">
        <v>1630</v>
      </c>
      <c r="V59" s="159" t="s">
        <v>1313</v>
      </c>
      <c r="W59" s="159" t="s">
        <v>2758</v>
      </c>
      <c r="X59" s="34" t="s">
        <v>370</v>
      </c>
      <c r="Y59" s="34" t="s">
        <v>370</v>
      </c>
      <c r="Z59" s="33"/>
      <c r="AA59" s="159"/>
      <c r="AB59" s="159"/>
    </row>
    <row r="60" spans="1:28" s="132" customFormat="1" hidden="1" x14ac:dyDescent="0.35">
      <c r="A60" s="269"/>
      <c r="B60" s="159" t="s">
        <v>8710</v>
      </c>
      <c r="C60" s="162" t="str">
        <f t="shared" si="0"/>
        <v/>
      </c>
      <c r="D60" s="159"/>
      <c r="E60" s="159" t="s">
        <v>2801</v>
      </c>
      <c r="F60" s="161" t="str">
        <f t="shared" si="1"/>
        <v>?</v>
      </c>
      <c r="G60" s="161" t="str">
        <f t="shared" si="2"/>
        <v>?</v>
      </c>
      <c r="H60" s="159" t="s">
        <v>8729</v>
      </c>
      <c r="I60" s="161" t="str">
        <f t="shared" si="3"/>
        <v>aela</v>
      </c>
      <c r="J60" s="34" t="s">
        <v>370</v>
      </c>
      <c r="K60" s="34" t="str">
        <f>IFERROR(VLOOKUP(B60,LOINC!A:B,2,FALSE),"")</f>
        <v/>
      </c>
      <c r="L60" s="34" t="str">
        <f>IFERROR(VLOOKUP(B60,'Sequence nummers'!A:B,2,FALSE),"")</f>
        <v/>
      </c>
      <c r="M60" s="159" t="s">
        <v>1203</v>
      </c>
      <c r="N60" s="159"/>
      <c r="O60" s="159"/>
      <c r="P60" s="185" t="s">
        <v>2723</v>
      </c>
      <c r="Q60" s="159" t="s">
        <v>8730</v>
      </c>
      <c r="R60" s="52"/>
      <c r="S60" s="161" t="str">
        <f t="shared" si="4"/>
        <v>Keuzelijst</v>
      </c>
      <c r="T60" s="185" t="s">
        <v>1244</v>
      </c>
      <c r="U60" s="44" t="s">
        <v>1630</v>
      </c>
      <c r="V60" s="159" t="s">
        <v>2</v>
      </c>
      <c r="W60" s="159" t="s">
        <v>2758</v>
      </c>
      <c r="X60" s="34" t="s">
        <v>370</v>
      </c>
      <c r="Y60" s="34" t="s">
        <v>370</v>
      </c>
      <c r="Z60" s="33"/>
      <c r="AA60" s="159"/>
      <c r="AB60" s="159"/>
    </row>
    <row r="61" spans="1:28" s="132" customFormat="1" hidden="1" x14ac:dyDescent="0.35">
      <c r="A61" s="269"/>
      <c r="B61" s="159" t="s">
        <v>223</v>
      </c>
      <c r="C61" s="162" t="str">
        <f t="shared" si="0"/>
        <v/>
      </c>
      <c r="D61" s="159"/>
      <c r="E61" s="159" t="s">
        <v>2801</v>
      </c>
      <c r="F61" s="161" t="str">
        <f t="shared" si="1"/>
        <v>yes</v>
      </c>
      <c r="G61" s="161" t="str">
        <f t="shared" si="2"/>
        <v>yes</v>
      </c>
      <c r="H61" s="159"/>
      <c r="I61" s="161" t="str">
        <f t="shared" si="3"/>
        <v>afp</v>
      </c>
      <c r="J61" s="34"/>
      <c r="K61" s="34" t="str">
        <f>IFERROR(VLOOKUP(B61,LOINC!A:B,2,FALSE),"")</f>
        <v>59020-8</v>
      </c>
      <c r="L61" s="34">
        <f>IFERROR(VLOOKUP(B61,'Sequence nummers'!A:B,2,FALSE),"")</f>
        <v>1001050</v>
      </c>
      <c r="M61" s="159" t="s">
        <v>1203</v>
      </c>
      <c r="N61" s="159"/>
      <c r="O61" s="159"/>
      <c r="P61" s="185" t="s">
        <v>2723</v>
      </c>
      <c r="Q61" s="159"/>
      <c r="R61" s="52"/>
      <c r="S61" s="161" t="str">
        <f t="shared" si="4"/>
        <v>Keuzelijst</v>
      </c>
      <c r="T61" s="159" t="s">
        <v>1236</v>
      </c>
      <c r="U61" s="44" t="s">
        <v>366</v>
      </c>
      <c r="V61" s="159" t="s">
        <v>2</v>
      </c>
      <c r="W61" s="159" t="s">
        <v>2758</v>
      </c>
      <c r="X61" s="34" t="s">
        <v>370</v>
      </c>
      <c r="Y61" s="34" t="s">
        <v>370</v>
      </c>
      <c r="Z61" s="33"/>
      <c r="AA61" s="159"/>
      <c r="AB61" s="159"/>
    </row>
    <row r="62" spans="1:28" s="132" customFormat="1" x14ac:dyDescent="0.35">
      <c r="A62" s="269" t="s">
        <v>8725</v>
      </c>
      <c r="B62" s="159" t="s">
        <v>8703</v>
      </c>
      <c r="C62" s="162" t="str">
        <f t="shared" si="0"/>
        <v>HLA-DQB1 allel 1 (lage resolutie)</v>
      </c>
      <c r="D62" s="159"/>
      <c r="E62" s="159" t="s">
        <v>2798</v>
      </c>
      <c r="F62" s="161" t="str">
        <f t="shared" si="1"/>
        <v>yes</v>
      </c>
      <c r="G62" s="161" t="str">
        <f t="shared" si="2"/>
        <v>yes</v>
      </c>
      <c r="H62" s="159"/>
      <c r="I62" s="161" t="str">
        <f t="shared" si="3"/>
        <v>aaua</v>
      </c>
      <c r="J62" s="34" t="s">
        <v>370</v>
      </c>
      <c r="K62" s="34">
        <f>IFERROR(VLOOKUP(B62,LOINC!A:B,2,FALSE),"")</f>
        <v>17064</v>
      </c>
      <c r="L62" s="34">
        <f>IFERROR(VLOOKUP(B62,'Sequence nummers'!A:B,2,FALSE),"")</f>
        <v>1000350</v>
      </c>
      <c r="M62" s="159" t="s">
        <v>1203</v>
      </c>
      <c r="N62" s="159"/>
      <c r="O62" s="159"/>
      <c r="P62" s="185" t="s">
        <v>2723</v>
      </c>
      <c r="Q62" s="159" t="s">
        <v>8730</v>
      </c>
      <c r="R62" s="159" t="s">
        <v>174</v>
      </c>
      <c r="S62" s="161" t="str">
        <f t="shared" si="4"/>
        <v>Keuzelijst</v>
      </c>
      <c r="T62" s="185" t="s">
        <v>1244</v>
      </c>
      <c r="U62" s="44" t="s">
        <v>1630</v>
      </c>
      <c r="V62" s="159" t="s">
        <v>1313</v>
      </c>
      <c r="W62" s="159" t="s">
        <v>2758</v>
      </c>
      <c r="X62" s="34" t="s">
        <v>370</v>
      </c>
      <c r="Y62" s="34" t="s">
        <v>370</v>
      </c>
      <c r="Z62" s="33"/>
      <c r="AA62" s="159"/>
      <c r="AB62" s="159"/>
    </row>
    <row r="63" spans="1:28" s="132" customFormat="1" x14ac:dyDescent="0.35">
      <c r="A63" s="269"/>
      <c r="B63" s="159" t="s">
        <v>8704</v>
      </c>
      <c r="C63" s="162" t="str">
        <f t="shared" si="0"/>
        <v>HLA-DQB1 allel 2 (lage resolutie)</v>
      </c>
      <c r="D63" s="159"/>
      <c r="E63" s="159" t="s">
        <v>2798</v>
      </c>
      <c r="F63" s="161" t="str">
        <f t="shared" si="1"/>
        <v>yes</v>
      </c>
      <c r="G63" s="161" t="str">
        <f t="shared" si="2"/>
        <v>yes</v>
      </c>
      <c r="H63" s="159" t="s">
        <v>8729</v>
      </c>
      <c r="I63" s="161" t="str">
        <f t="shared" si="3"/>
        <v>aava</v>
      </c>
      <c r="J63" s="34" t="s">
        <v>370</v>
      </c>
      <c r="K63" s="34">
        <f>IFERROR(VLOOKUP(B63,LOINC!A:B,2,FALSE),"")</f>
        <v>17066</v>
      </c>
      <c r="L63" s="34">
        <f>IFERROR(VLOOKUP(B63,'Sequence nummers'!A:B,2,FALSE),"")</f>
        <v>1000360</v>
      </c>
      <c r="M63" s="159" t="s">
        <v>1203</v>
      </c>
      <c r="N63" s="159"/>
      <c r="O63" s="159"/>
      <c r="P63" s="185" t="s">
        <v>2723</v>
      </c>
      <c r="Q63" s="159" t="s">
        <v>8730</v>
      </c>
      <c r="R63" s="159" t="s">
        <v>174</v>
      </c>
      <c r="S63" s="161" t="str">
        <f t="shared" si="4"/>
        <v>Keuzelijst</v>
      </c>
      <c r="T63" s="185" t="s">
        <v>1244</v>
      </c>
      <c r="U63" s="44" t="s">
        <v>1630</v>
      </c>
      <c r="V63" s="159" t="s">
        <v>2</v>
      </c>
      <c r="W63" s="159" t="s">
        <v>2758</v>
      </c>
      <c r="X63" s="34" t="s">
        <v>370</v>
      </c>
      <c r="Y63" s="34" t="s">
        <v>370</v>
      </c>
      <c r="Z63" s="33"/>
      <c r="AA63" s="159"/>
      <c r="AB63" s="159"/>
    </row>
    <row r="64" spans="1:28" s="132" customFormat="1" hidden="1" x14ac:dyDescent="0.35">
      <c r="A64" s="269"/>
      <c r="B64" s="159" t="s">
        <v>192</v>
      </c>
      <c r="C64" s="162" t="str">
        <f t="shared" si="0"/>
        <v/>
      </c>
      <c r="D64" s="159"/>
      <c r="E64" s="159" t="s">
        <v>2801</v>
      </c>
      <c r="F64" s="161" t="str">
        <f t="shared" si="1"/>
        <v>yes</v>
      </c>
      <c r="G64" s="161" t="str">
        <f t="shared" si="2"/>
        <v>yes</v>
      </c>
      <c r="H64" s="159"/>
      <c r="I64" s="161" t="str">
        <f t="shared" si="3"/>
        <v>aaw</v>
      </c>
      <c r="J64" s="34"/>
      <c r="K64" s="34">
        <f>IFERROR(VLOOKUP(B64,LOINC!A:B,2,FALSE),"")</f>
        <v>7124</v>
      </c>
      <c r="L64" s="34">
        <f>IFERROR(VLOOKUP(B64,'Sequence nummers'!A:B,2,FALSE),"")</f>
        <v>1000370</v>
      </c>
      <c r="M64" s="159"/>
      <c r="N64" s="52"/>
      <c r="O64" s="159"/>
      <c r="P64" s="185" t="s">
        <v>2723</v>
      </c>
      <c r="Q64" s="52"/>
      <c r="R64" s="52"/>
      <c r="S64" s="161" t="str">
        <f t="shared" si="4"/>
        <v>Keuzelijst</v>
      </c>
      <c r="T64" s="185" t="s">
        <v>1244</v>
      </c>
      <c r="U64" s="44" t="s">
        <v>366</v>
      </c>
      <c r="V64" s="159" t="s">
        <v>1313</v>
      </c>
      <c r="W64" s="159" t="s">
        <v>2758</v>
      </c>
      <c r="X64" s="34" t="s">
        <v>370</v>
      </c>
      <c r="Y64" s="34" t="s">
        <v>370</v>
      </c>
      <c r="Z64" s="33"/>
      <c r="AA64" s="159"/>
      <c r="AB64" s="159"/>
    </row>
    <row r="65" spans="1:28" s="132" customFormat="1" hidden="1" x14ac:dyDescent="0.35">
      <c r="A65" s="269"/>
      <c r="B65" s="159" t="s">
        <v>193</v>
      </c>
      <c r="C65" s="162" t="str">
        <f t="shared" si="0"/>
        <v/>
      </c>
      <c r="D65" s="159"/>
      <c r="E65" s="159" t="s">
        <v>2801</v>
      </c>
      <c r="F65" s="161" t="str">
        <f t="shared" si="1"/>
        <v>yes</v>
      </c>
      <c r="G65" s="161" t="str">
        <f t="shared" si="2"/>
        <v>yes</v>
      </c>
      <c r="H65" s="159"/>
      <c r="I65" s="161" t="str">
        <f t="shared" si="3"/>
        <v>aax</v>
      </c>
      <c r="J65" s="34"/>
      <c r="K65" s="34">
        <f>IFERROR(VLOOKUP(B65,LOINC!A:B,2,FALSE),"")</f>
        <v>7126</v>
      </c>
      <c r="L65" s="34">
        <f>IFERROR(VLOOKUP(B65,'Sequence nummers'!A:B,2,FALSE),"")</f>
        <v>1000380</v>
      </c>
      <c r="M65" s="159"/>
      <c r="N65" s="52"/>
      <c r="O65" s="159"/>
      <c r="P65" s="185" t="s">
        <v>2723</v>
      </c>
      <c r="Q65" s="52"/>
      <c r="R65" s="52"/>
      <c r="S65" s="161" t="str">
        <f t="shared" si="4"/>
        <v>Keuzelijst</v>
      </c>
      <c r="T65" s="185" t="s">
        <v>1244</v>
      </c>
      <c r="U65" s="44" t="s">
        <v>366</v>
      </c>
      <c r="V65" s="159" t="s">
        <v>1313</v>
      </c>
      <c r="W65" s="159" t="s">
        <v>2758</v>
      </c>
      <c r="X65" s="34" t="s">
        <v>370</v>
      </c>
      <c r="Y65" s="34" t="s">
        <v>370</v>
      </c>
      <c r="Z65" s="33"/>
      <c r="AA65" s="159"/>
      <c r="AB65" s="159"/>
    </row>
    <row r="66" spans="1:28" s="132" customFormat="1" x14ac:dyDescent="0.35">
      <c r="A66" s="270"/>
      <c r="B66" s="159" t="s">
        <v>1405</v>
      </c>
      <c r="C66" s="162" t="str">
        <f t="shared" si="0"/>
        <v>HLA-DQB1 (lage resolutie)</v>
      </c>
      <c r="D66" s="159" t="s">
        <v>408</v>
      </c>
      <c r="E66" s="159" t="s">
        <v>2798</v>
      </c>
      <c r="F66" s="161" t="str">
        <f t="shared" si="1"/>
        <v>yes</v>
      </c>
      <c r="G66" s="161" t="str">
        <f t="shared" si="2"/>
        <v>yes</v>
      </c>
      <c r="H66" s="159"/>
      <c r="I66" s="161" t="str">
        <f t="shared" si="3"/>
        <v>aay</v>
      </c>
      <c r="J66" s="34"/>
      <c r="K66" s="34" t="str">
        <f>IFERROR(VLOOKUP(B66,LOINC!A:B,2,FALSE),"")</f>
        <v>53938-7</v>
      </c>
      <c r="L66" s="34">
        <f>IFERROR(VLOOKUP(B66,'Sequence nummers'!A:B,2,FALSE),"")</f>
        <v>1000390</v>
      </c>
      <c r="M66" s="159" t="s">
        <v>1203</v>
      </c>
      <c r="N66" s="159"/>
      <c r="O66" s="159"/>
      <c r="P66" s="185" t="s">
        <v>2723</v>
      </c>
      <c r="Q66" s="159"/>
      <c r="R66" s="159"/>
      <c r="S66" s="161" t="str">
        <f t="shared" si="4"/>
        <v>String</v>
      </c>
      <c r="T66" s="159" t="s">
        <v>1236</v>
      </c>
      <c r="U66" s="44" t="s">
        <v>366</v>
      </c>
      <c r="V66" s="159" t="s">
        <v>1313</v>
      </c>
      <c r="W66" s="159" t="s">
        <v>2758</v>
      </c>
      <c r="X66" s="34" t="s">
        <v>370</v>
      </c>
      <c r="Y66" s="34" t="s">
        <v>370</v>
      </c>
      <c r="Z66" s="33"/>
      <c r="AA66" s="159"/>
      <c r="AB66" s="159"/>
    </row>
    <row r="67" spans="1:28" s="132" customFormat="1" x14ac:dyDescent="0.35">
      <c r="A67" s="269" t="s">
        <v>8726</v>
      </c>
      <c r="B67" s="159" t="s">
        <v>8756</v>
      </c>
      <c r="C67" s="162" t="str">
        <f t="shared" si="0"/>
        <v>HLA-DQA1 allel 1 (lage resolutie)</v>
      </c>
      <c r="D67" s="159"/>
      <c r="E67" s="159" t="s">
        <v>2798</v>
      </c>
      <c r="F67" s="161" t="str">
        <f t="shared" si="1"/>
        <v>yes</v>
      </c>
      <c r="G67" s="161" t="str">
        <f t="shared" si="2"/>
        <v>yes</v>
      </c>
      <c r="H67" s="159"/>
      <c r="I67" s="161" t="str">
        <f t="shared" si="3"/>
        <v>aayaa</v>
      </c>
      <c r="J67" s="34" t="s">
        <v>370</v>
      </c>
      <c r="K67" s="34">
        <f>IFERROR(VLOOKUP(B67,LOINC!A:B,2,FALSE),"")</f>
        <v>17060</v>
      </c>
      <c r="L67" s="34">
        <f>IFERROR(VLOOKUP(B67,'Sequence nummers'!A:B,2,FALSE),"")</f>
        <v>1000430</v>
      </c>
      <c r="M67" s="159" t="s">
        <v>1203</v>
      </c>
      <c r="N67" s="159"/>
      <c r="O67" s="159"/>
      <c r="P67" s="185" t="s">
        <v>2723</v>
      </c>
      <c r="Q67" s="159" t="s">
        <v>8730</v>
      </c>
      <c r="R67" s="159" t="s">
        <v>174</v>
      </c>
      <c r="S67" s="161" t="str">
        <f t="shared" si="4"/>
        <v>Keuzelijst</v>
      </c>
      <c r="T67" s="185" t="s">
        <v>1244</v>
      </c>
      <c r="U67" s="44" t="s">
        <v>1630</v>
      </c>
      <c r="V67" s="159" t="s">
        <v>1313</v>
      </c>
      <c r="W67" s="159" t="s">
        <v>2758</v>
      </c>
      <c r="X67" s="34" t="s">
        <v>370</v>
      </c>
      <c r="Y67" s="34" t="s">
        <v>370</v>
      </c>
      <c r="Z67" s="33"/>
      <c r="AA67" s="159"/>
      <c r="AB67" s="159"/>
    </row>
    <row r="68" spans="1:28" s="132" customFormat="1" x14ac:dyDescent="0.35">
      <c r="A68" s="269"/>
      <c r="B68" s="159" t="s">
        <v>8758</v>
      </c>
      <c r="C68" s="162" t="str">
        <f t="shared" ref="C68:C131" si="5">IF(E68="JA",VLOOKUP(B68,Bepalingen,3,FALSE),"")</f>
        <v>HLA-DQA1 allel 2 (lage resolutie)</v>
      </c>
      <c r="D68" s="159"/>
      <c r="E68" s="159" t="s">
        <v>2798</v>
      </c>
      <c r="F68" s="161" t="str">
        <f t="shared" ref="F68:F131" si="6">VLOOKUP($B68,Bepalingen,8,FALSE)</f>
        <v>yes</v>
      </c>
      <c r="G68" s="161" t="str">
        <f t="shared" ref="G68:G131" si="7">VLOOKUP($B68,Bepalingen,9,FALSE)</f>
        <v>yes</v>
      </c>
      <c r="H68" s="159" t="s">
        <v>8729</v>
      </c>
      <c r="I68" s="161" t="str">
        <f t="shared" ref="I68:I131" si="8">VLOOKUP($B68,Bepalingen,10,FALSE)</f>
        <v>aayba</v>
      </c>
      <c r="J68" s="34" t="s">
        <v>370</v>
      </c>
      <c r="K68" s="34">
        <f>IFERROR(VLOOKUP(B68,LOINC!A:B,2,FALSE),"")</f>
        <v>17062</v>
      </c>
      <c r="L68" s="34">
        <f>IFERROR(VLOOKUP(B68,'Sequence nummers'!A:B,2,FALSE),"")</f>
        <v>1000440</v>
      </c>
      <c r="M68" s="159" t="s">
        <v>1203</v>
      </c>
      <c r="N68" s="159"/>
      <c r="O68" s="159"/>
      <c r="P68" s="185" t="s">
        <v>2723</v>
      </c>
      <c r="Q68" s="159" t="s">
        <v>8730</v>
      </c>
      <c r="R68" s="159" t="s">
        <v>174</v>
      </c>
      <c r="S68" s="161" t="str">
        <f t="shared" ref="S68:S131" si="9">VLOOKUP($B68,Bepalingen,4,FALSE)</f>
        <v>Keuzelijst</v>
      </c>
      <c r="T68" s="185" t="s">
        <v>1244</v>
      </c>
      <c r="U68" s="44" t="s">
        <v>1630</v>
      </c>
      <c r="V68" s="159" t="s">
        <v>2</v>
      </c>
      <c r="W68" s="159" t="s">
        <v>2758</v>
      </c>
      <c r="X68" s="34" t="s">
        <v>370</v>
      </c>
      <c r="Y68" s="34" t="s">
        <v>370</v>
      </c>
      <c r="Z68" s="33"/>
      <c r="AA68" s="159"/>
      <c r="AB68" s="159"/>
    </row>
    <row r="69" spans="1:28" s="132" customFormat="1" x14ac:dyDescent="0.35">
      <c r="A69" s="269"/>
      <c r="B69" s="159" t="s">
        <v>8712</v>
      </c>
      <c r="C69" s="162" t="str">
        <f t="shared" si="5"/>
        <v>HLA-DQA1 (lage resolutie)</v>
      </c>
      <c r="D69" s="159"/>
      <c r="E69" s="159" t="s">
        <v>2798</v>
      </c>
      <c r="F69" s="161" t="str">
        <f t="shared" si="6"/>
        <v>yes</v>
      </c>
      <c r="G69" s="161" t="str">
        <f t="shared" si="7"/>
        <v>yes</v>
      </c>
      <c r="H69" s="159"/>
      <c r="I69" s="161" t="str">
        <f t="shared" si="8"/>
        <v>aetzc</v>
      </c>
      <c r="J69" s="34" t="s">
        <v>370</v>
      </c>
      <c r="K69" s="34">
        <f>IFERROR(VLOOKUP(B69,LOINC!A:B,2,FALSE),"")</f>
        <v>17068</v>
      </c>
      <c r="L69" s="34">
        <f>IFERROR(VLOOKUP(B69,'Sequence nummers'!A:B,2,FALSE),"")</f>
        <v>1000445</v>
      </c>
      <c r="M69" s="159" t="s">
        <v>1203</v>
      </c>
      <c r="N69" s="159"/>
      <c r="O69" s="159"/>
      <c r="P69" s="185" t="s">
        <v>2723</v>
      </c>
      <c r="Q69" s="159"/>
      <c r="R69" s="52"/>
      <c r="S69" s="161" t="str">
        <f t="shared" si="9"/>
        <v>String</v>
      </c>
      <c r="T69" s="159" t="s">
        <v>1236</v>
      </c>
      <c r="U69" s="44" t="s">
        <v>366</v>
      </c>
      <c r="V69" s="159" t="s">
        <v>1313</v>
      </c>
      <c r="W69" s="159" t="s">
        <v>2758</v>
      </c>
      <c r="X69" s="34" t="s">
        <v>370</v>
      </c>
      <c r="Y69" s="34" t="s">
        <v>370</v>
      </c>
      <c r="Z69" s="33"/>
      <c r="AA69" s="159"/>
      <c r="AB69" s="159"/>
    </row>
    <row r="70" spans="1:28" s="132" customFormat="1" hidden="1" x14ac:dyDescent="0.35">
      <c r="A70" s="269" t="s">
        <v>8727</v>
      </c>
      <c r="B70" s="159" t="s">
        <v>8714</v>
      </c>
      <c r="C70" s="162" t="str">
        <f t="shared" si="5"/>
        <v/>
      </c>
      <c r="D70" s="159"/>
      <c r="E70" s="159" t="s">
        <v>2801</v>
      </c>
      <c r="F70" s="161" t="str">
        <f t="shared" si="6"/>
        <v>?</v>
      </c>
      <c r="G70" s="161" t="str">
        <f t="shared" si="7"/>
        <v>?</v>
      </c>
      <c r="H70" s="159"/>
      <c r="I70" s="161" t="str">
        <f t="shared" si="8"/>
        <v>aetza</v>
      </c>
      <c r="J70" s="34" t="s">
        <v>370</v>
      </c>
      <c r="K70" s="34" t="str">
        <f>IFERROR(VLOOKUP(B70,LOINC!A:B,2,FALSE),"")</f>
        <v/>
      </c>
      <c r="L70" s="34" t="str">
        <f>IFERROR(VLOOKUP(B70,'Sequence nummers'!A:B,2,FALSE),"")</f>
        <v/>
      </c>
      <c r="M70" s="159" t="s">
        <v>1203</v>
      </c>
      <c r="N70" s="159"/>
      <c r="O70" s="159"/>
      <c r="P70" s="185" t="s">
        <v>2723</v>
      </c>
      <c r="Q70" s="159" t="s">
        <v>8730</v>
      </c>
      <c r="R70" s="52"/>
      <c r="S70" s="161" t="str">
        <f t="shared" si="9"/>
        <v>Keuzelijst</v>
      </c>
      <c r="T70" s="185" t="s">
        <v>1244</v>
      </c>
      <c r="U70" s="44" t="s">
        <v>1630</v>
      </c>
      <c r="V70" s="159" t="s">
        <v>1313</v>
      </c>
      <c r="W70" s="159" t="s">
        <v>2758</v>
      </c>
      <c r="X70" s="34" t="s">
        <v>370</v>
      </c>
      <c r="Y70" s="34" t="s">
        <v>370</v>
      </c>
      <c r="Z70" s="33"/>
      <c r="AA70" s="159"/>
      <c r="AB70" s="159"/>
    </row>
    <row r="71" spans="1:28" s="132" customFormat="1" hidden="1" x14ac:dyDescent="0.35">
      <c r="A71" s="269"/>
      <c r="B71" s="159" t="s">
        <v>8715</v>
      </c>
      <c r="C71" s="162" t="str">
        <f t="shared" si="5"/>
        <v/>
      </c>
      <c r="D71" s="159"/>
      <c r="E71" s="159" t="s">
        <v>2801</v>
      </c>
      <c r="F71" s="161" t="str">
        <f t="shared" si="6"/>
        <v>?</v>
      </c>
      <c r="G71" s="161" t="str">
        <f t="shared" si="7"/>
        <v>?</v>
      </c>
      <c r="H71" s="159" t="s">
        <v>8729</v>
      </c>
      <c r="I71" s="161" t="str">
        <f t="shared" si="8"/>
        <v>aetzab</v>
      </c>
      <c r="J71" s="34" t="s">
        <v>370</v>
      </c>
      <c r="K71" s="34" t="str">
        <f>IFERROR(VLOOKUP(B71,LOINC!A:B,2,FALSE),"")</f>
        <v/>
      </c>
      <c r="L71" s="34" t="str">
        <f>IFERROR(VLOOKUP(B71,'Sequence nummers'!A:B,2,FALSE),"")</f>
        <v/>
      </c>
      <c r="M71" s="159" t="s">
        <v>1203</v>
      </c>
      <c r="N71" s="159"/>
      <c r="O71" s="159"/>
      <c r="P71" s="185" t="s">
        <v>2723</v>
      </c>
      <c r="Q71" s="159" t="s">
        <v>8730</v>
      </c>
      <c r="R71" s="52"/>
      <c r="S71" s="161" t="str">
        <f t="shared" si="9"/>
        <v>Keuzelijst</v>
      </c>
      <c r="T71" s="185" t="s">
        <v>1244</v>
      </c>
      <c r="U71" s="44" t="s">
        <v>1630</v>
      </c>
      <c r="V71" s="159" t="s">
        <v>2</v>
      </c>
      <c r="W71" s="159" t="s">
        <v>2758</v>
      </c>
      <c r="X71" s="34" t="s">
        <v>370</v>
      </c>
      <c r="Y71" s="34" t="s">
        <v>370</v>
      </c>
      <c r="Z71" s="33"/>
      <c r="AA71" s="159"/>
      <c r="AB71" s="159"/>
    </row>
    <row r="72" spans="1:28" s="132" customFormat="1" hidden="1" x14ac:dyDescent="0.35">
      <c r="A72" s="269" t="s">
        <v>8728</v>
      </c>
      <c r="B72" s="159" t="s">
        <v>8716</v>
      </c>
      <c r="C72" s="162" t="str">
        <f t="shared" si="5"/>
        <v/>
      </c>
      <c r="D72" s="159"/>
      <c r="E72" s="159" t="s">
        <v>2801</v>
      </c>
      <c r="F72" s="161" t="str">
        <f t="shared" si="6"/>
        <v>?</v>
      </c>
      <c r="G72" s="161" t="str">
        <f t="shared" si="7"/>
        <v>?</v>
      </c>
      <c r="H72" s="159"/>
      <c r="I72" s="161" t="str">
        <f t="shared" si="8"/>
        <v>aeua</v>
      </c>
      <c r="J72" s="34" t="s">
        <v>370</v>
      </c>
      <c r="K72" s="34" t="str">
        <f>IFERROR(VLOOKUP(B72,LOINC!A:B,2,FALSE),"")</f>
        <v/>
      </c>
      <c r="L72" s="34" t="str">
        <f>IFERROR(VLOOKUP(B72,'Sequence nummers'!A:B,2,FALSE),"")</f>
        <v/>
      </c>
      <c r="M72" s="159" t="s">
        <v>1203</v>
      </c>
      <c r="N72" s="159"/>
      <c r="O72" s="159"/>
      <c r="P72" s="185" t="s">
        <v>2723</v>
      </c>
      <c r="Q72" s="159" t="s">
        <v>8730</v>
      </c>
      <c r="R72" s="52"/>
      <c r="S72" s="161" t="str">
        <f t="shared" si="9"/>
        <v>Keuzelijst</v>
      </c>
      <c r="T72" s="185" t="s">
        <v>1244</v>
      </c>
      <c r="U72" s="44" t="s">
        <v>1630</v>
      </c>
      <c r="V72" s="159" t="s">
        <v>1313</v>
      </c>
      <c r="W72" s="159" t="s">
        <v>2758</v>
      </c>
      <c r="X72" s="34" t="s">
        <v>370</v>
      </c>
      <c r="Y72" s="34" t="s">
        <v>370</v>
      </c>
      <c r="Z72" s="33"/>
      <c r="AA72" s="159"/>
      <c r="AB72" s="159"/>
    </row>
    <row r="73" spans="1:28" s="132" customFormat="1" hidden="1" x14ac:dyDescent="0.35">
      <c r="A73" s="269"/>
      <c r="B73" s="159" t="s">
        <v>8717</v>
      </c>
      <c r="C73" s="162" t="str">
        <f t="shared" si="5"/>
        <v/>
      </c>
      <c r="D73" s="159"/>
      <c r="E73" s="159" t="s">
        <v>2801</v>
      </c>
      <c r="F73" s="161" t="str">
        <f t="shared" si="6"/>
        <v>?</v>
      </c>
      <c r="G73" s="161" t="str">
        <f t="shared" si="7"/>
        <v>?</v>
      </c>
      <c r="H73" s="159" t="s">
        <v>8729</v>
      </c>
      <c r="I73" s="161" t="str">
        <f t="shared" si="8"/>
        <v>aeva</v>
      </c>
      <c r="J73" s="34" t="s">
        <v>370</v>
      </c>
      <c r="K73" s="34" t="str">
        <f>IFERROR(VLOOKUP(B73,LOINC!A:B,2,FALSE),"")</f>
        <v/>
      </c>
      <c r="L73" s="34" t="str">
        <f>IFERROR(VLOOKUP(B73,'Sequence nummers'!A:B,2,FALSE),"")</f>
        <v/>
      </c>
      <c r="M73" s="159" t="s">
        <v>1203</v>
      </c>
      <c r="N73" s="159"/>
      <c r="O73" s="159"/>
      <c r="P73" s="185" t="s">
        <v>2723</v>
      </c>
      <c r="Q73" s="159" t="s">
        <v>8730</v>
      </c>
      <c r="R73" s="52"/>
      <c r="S73" s="161" t="str">
        <f t="shared" si="9"/>
        <v>Keuzelijst</v>
      </c>
      <c r="T73" s="185" t="s">
        <v>1244</v>
      </c>
      <c r="U73" s="44" t="s">
        <v>1630</v>
      </c>
      <c r="V73" s="159" t="s">
        <v>2</v>
      </c>
      <c r="W73" s="159" t="s">
        <v>2758</v>
      </c>
      <c r="X73" s="34" t="s">
        <v>370</v>
      </c>
      <c r="Y73" s="34" t="s">
        <v>370</v>
      </c>
      <c r="Z73" s="33"/>
      <c r="AA73" s="159"/>
      <c r="AB73" s="159"/>
    </row>
    <row r="74" spans="1:28" ht="12" hidden="1" customHeight="1" x14ac:dyDescent="0.35">
      <c r="A74" s="269" t="s">
        <v>295</v>
      </c>
      <c r="B74" s="159" t="s">
        <v>17</v>
      </c>
      <c r="C74" s="162" t="str">
        <f t="shared" si="5"/>
        <v/>
      </c>
      <c r="D74" s="159"/>
      <c r="E74" s="159" t="s">
        <v>2801</v>
      </c>
      <c r="F74" s="161" t="s">
        <v>8851</v>
      </c>
      <c r="G74" s="170" t="s">
        <v>8851</v>
      </c>
      <c r="H74" s="159"/>
      <c r="I74" s="161" t="str">
        <f t="shared" si="8"/>
        <v>aba</v>
      </c>
      <c r="J74" s="34" t="s">
        <v>370</v>
      </c>
      <c r="K74" s="34">
        <f>IFERROR(VLOOKUP(B74,LOINC!A:B,2,FALSE),"")</f>
        <v>6564</v>
      </c>
      <c r="L74" s="34">
        <f>IFERROR(VLOOKUP(B74,'Sequence nummers'!A:B,2,FALSE),"")</f>
        <v>1000450</v>
      </c>
      <c r="M74" s="170" t="s">
        <v>1203</v>
      </c>
      <c r="N74" s="186" t="s">
        <v>8570</v>
      </c>
      <c r="O74" s="159" t="s">
        <v>8593</v>
      </c>
      <c r="P74" s="159" t="s">
        <v>2737</v>
      </c>
      <c r="Q74" s="159" t="s">
        <v>9329</v>
      </c>
      <c r="R74" s="38"/>
      <c r="S74" s="161" t="str">
        <f t="shared" si="9"/>
        <v>Keuzelijst</v>
      </c>
      <c r="T74" s="38" t="s">
        <v>2738</v>
      </c>
      <c r="U74" s="43" t="s">
        <v>366</v>
      </c>
      <c r="V74" s="38" t="s">
        <v>2758</v>
      </c>
      <c r="W74" s="38" t="s">
        <v>2758</v>
      </c>
      <c r="X74" s="39" t="s">
        <v>370</v>
      </c>
      <c r="Y74" s="32" t="s">
        <v>370</v>
      </c>
      <c r="Z74" s="32"/>
      <c r="AA74" s="38"/>
      <c r="AB74" s="38"/>
    </row>
    <row r="75" spans="1:28" ht="12" hidden="1" customHeight="1" x14ac:dyDescent="0.35">
      <c r="A75" s="269"/>
      <c r="B75" s="159" t="s">
        <v>18</v>
      </c>
      <c r="C75" s="162" t="str">
        <f t="shared" si="5"/>
        <v/>
      </c>
      <c r="D75" s="159"/>
      <c r="E75" s="159" t="s">
        <v>2801</v>
      </c>
      <c r="F75" s="186" t="s">
        <v>8851</v>
      </c>
      <c r="G75" s="186" t="s">
        <v>8851</v>
      </c>
      <c r="H75" s="159"/>
      <c r="I75" s="161" t="str">
        <f t="shared" si="8"/>
        <v>abb</v>
      </c>
      <c r="J75" s="34" t="s">
        <v>370</v>
      </c>
      <c r="K75" s="34">
        <f>IFERROR(VLOOKUP(B75,LOINC!A:B,2,FALSE),"")</f>
        <v>6566</v>
      </c>
      <c r="L75" s="34">
        <f>IFERROR(VLOOKUP(B75,'Sequence nummers'!A:B,2,FALSE),"")</f>
        <v>1000460</v>
      </c>
      <c r="M75" s="170" t="s">
        <v>1203</v>
      </c>
      <c r="N75" s="186" t="s">
        <v>8570</v>
      </c>
      <c r="O75" s="159" t="s">
        <v>8593</v>
      </c>
      <c r="P75" s="159" t="s">
        <v>2737</v>
      </c>
      <c r="Q75" s="186" t="s">
        <v>9329</v>
      </c>
      <c r="R75" s="38"/>
      <c r="S75" s="161" t="str">
        <f t="shared" si="9"/>
        <v>Keuzelijst</v>
      </c>
      <c r="T75" s="38" t="s">
        <v>2738</v>
      </c>
      <c r="U75" s="43" t="s">
        <v>366</v>
      </c>
      <c r="V75" s="38" t="s">
        <v>2758</v>
      </c>
      <c r="W75" s="38" t="s">
        <v>2758</v>
      </c>
      <c r="X75" s="39" t="s">
        <v>370</v>
      </c>
      <c r="Y75" s="32" t="s">
        <v>370</v>
      </c>
      <c r="Z75" s="32"/>
      <c r="AA75" s="38"/>
      <c r="AB75" s="38"/>
    </row>
    <row r="76" spans="1:28" x14ac:dyDescent="0.35">
      <c r="A76" s="269"/>
      <c r="B76" s="159" t="s">
        <v>1391</v>
      </c>
      <c r="C76" s="162" t="str">
        <f t="shared" si="5"/>
        <v>HLA-A allel 1 (match det.)</v>
      </c>
      <c r="D76" s="159"/>
      <c r="E76" s="159" t="s">
        <v>2798</v>
      </c>
      <c r="F76" s="161" t="str">
        <f t="shared" si="6"/>
        <v>yes</v>
      </c>
      <c r="G76" s="161" t="str">
        <f t="shared" si="7"/>
        <v>yes</v>
      </c>
      <c r="H76" s="159"/>
      <c r="I76" s="161" t="str">
        <f t="shared" si="8"/>
        <v>abc</v>
      </c>
      <c r="J76" s="34"/>
      <c r="K76" s="34">
        <f>IFERROR(VLOOKUP(B76,LOINC!A:B,2,FALSE),"")</f>
        <v>6560</v>
      </c>
      <c r="L76" s="34">
        <f>IFERROR(VLOOKUP(B76,'Sequence nummers'!A:B,2,FALSE),"")</f>
        <v>1000480</v>
      </c>
      <c r="M76" s="159" t="s">
        <v>1203</v>
      </c>
      <c r="N76" s="159"/>
      <c r="O76" s="159"/>
      <c r="P76" s="159" t="s">
        <v>173</v>
      </c>
      <c r="Q76" s="43" t="s">
        <v>173</v>
      </c>
      <c r="R76" s="38" t="s">
        <v>175</v>
      </c>
      <c r="S76" s="161" t="str">
        <f t="shared" si="9"/>
        <v>Keuzelijst</v>
      </c>
      <c r="T76" s="159" t="s">
        <v>1236</v>
      </c>
      <c r="U76" s="43" t="s">
        <v>366</v>
      </c>
      <c r="V76" s="159" t="s">
        <v>1313</v>
      </c>
      <c r="W76" s="38" t="s">
        <v>1313</v>
      </c>
      <c r="X76" s="39" t="s">
        <v>370</v>
      </c>
      <c r="Y76" s="32" t="s">
        <v>370</v>
      </c>
      <c r="Z76" s="32"/>
      <c r="AA76" s="38" t="s">
        <v>8554</v>
      </c>
      <c r="AB76" s="38" t="s">
        <v>2255</v>
      </c>
    </row>
    <row r="77" spans="1:28" hidden="1" x14ac:dyDescent="0.35">
      <c r="A77" s="269"/>
      <c r="B77" s="159" t="s">
        <v>1392</v>
      </c>
      <c r="C77" s="162" t="str">
        <f t="shared" si="5"/>
        <v/>
      </c>
      <c r="D77" s="159"/>
      <c r="E77" s="170" t="s">
        <v>8504</v>
      </c>
      <c r="F77" s="161" t="str">
        <f t="shared" si="6"/>
        <v>yes</v>
      </c>
      <c r="G77" s="161" t="str">
        <f t="shared" si="7"/>
        <v>yes</v>
      </c>
      <c r="H77" s="159" t="s">
        <v>173</v>
      </c>
      <c r="I77" s="161" t="str">
        <f t="shared" si="8"/>
        <v>abd</v>
      </c>
      <c r="J77" s="34"/>
      <c r="K77" s="34">
        <f>IFERROR(VLOOKUP(B77,LOINC!A:B,2,FALSE),"")</f>
        <v>6562</v>
      </c>
      <c r="L77" s="34">
        <f>IFERROR(VLOOKUP(B77,'Sequence nummers'!A:B,2,FALSE),"")</f>
        <v>1000490</v>
      </c>
      <c r="M77" s="159" t="s">
        <v>1203</v>
      </c>
      <c r="N77" s="159"/>
      <c r="O77" s="159"/>
      <c r="P77" s="159" t="s">
        <v>173</v>
      </c>
      <c r="Q77" s="43" t="s">
        <v>173</v>
      </c>
      <c r="R77" s="38" t="s">
        <v>175</v>
      </c>
      <c r="S77" s="161" t="str">
        <f t="shared" si="9"/>
        <v>Keuzelijst</v>
      </c>
      <c r="T77" s="159" t="s">
        <v>1236</v>
      </c>
      <c r="U77" s="43" t="s">
        <v>366</v>
      </c>
      <c r="V77" s="159" t="s">
        <v>1313</v>
      </c>
      <c r="W77" s="38" t="s">
        <v>1313</v>
      </c>
      <c r="X77" s="39" t="s">
        <v>370</v>
      </c>
      <c r="Y77" s="32" t="s">
        <v>370</v>
      </c>
      <c r="Z77" s="32"/>
      <c r="AA77" s="38" t="s">
        <v>8554</v>
      </c>
      <c r="AB77" s="38" t="s">
        <v>2255</v>
      </c>
    </row>
    <row r="78" spans="1:28" hidden="1" x14ac:dyDescent="0.35">
      <c r="A78" s="269"/>
      <c r="B78" s="159" t="s">
        <v>241</v>
      </c>
      <c r="C78" s="162" t="str">
        <f t="shared" si="5"/>
        <v/>
      </c>
      <c r="D78" s="159"/>
      <c r="E78" s="159" t="s">
        <v>2801</v>
      </c>
      <c r="F78" s="161" t="str">
        <f t="shared" si="6"/>
        <v>?</v>
      </c>
      <c r="G78" s="161" t="str">
        <f t="shared" si="7"/>
        <v>?</v>
      </c>
      <c r="H78" s="159"/>
      <c r="I78" s="161" t="str">
        <f t="shared" si="8"/>
        <v>abe</v>
      </c>
      <c r="J78" s="34"/>
      <c r="K78" s="34" t="str">
        <f>IFERROR(VLOOKUP(B78,LOINC!A:B,2,FALSE),"")</f>
        <v/>
      </c>
      <c r="L78" s="34" t="str">
        <f>IFERROR(VLOOKUP(B78,'Sequence nummers'!A:B,2,FALSE),"")</f>
        <v/>
      </c>
      <c r="M78" s="159"/>
      <c r="N78" s="52"/>
      <c r="O78" s="159"/>
      <c r="P78" s="159"/>
      <c r="Q78" s="53"/>
      <c r="R78" s="53"/>
      <c r="S78" s="161" t="str">
        <f t="shared" si="9"/>
        <v>Keuzelijst</v>
      </c>
      <c r="T78" s="38" t="s">
        <v>1236</v>
      </c>
      <c r="U78" s="43" t="s">
        <v>366</v>
      </c>
      <c r="V78" s="38" t="s">
        <v>2</v>
      </c>
      <c r="W78" s="38" t="s">
        <v>1313</v>
      </c>
      <c r="X78" s="39"/>
      <c r="Y78" s="32" t="s">
        <v>370</v>
      </c>
      <c r="Z78" s="32"/>
      <c r="AA78" s="38"/>
      <c r="AB78" s="38"/>
    </row>
    <row r="79" spans="1:28" hidden="1" x14ac:dyDescent="0.35">
      <c r="A79" s="269"/>
      <c r="B79" s="159" t="s">
        <v>242</v>
      </c>
      <c r="C79" s="162" t="str">
        <f t="shared" si="5"/>
        <v/>
      </c>
      <c r="D79" s="159"/>
      <c r="E79" s="159" t="s">
        <v>2801</v>
      </c>
      <c r="F79" s="161" t="str">
        <f t="shared" si="6"/>
        <v>?</v>
      </c>
      <c r="G79" s="161" t="str">
        <f t="shared" si="7"/>
        <v>?</v>
      </c>
      <c r="H79" s="159"/>
      <c r="I79" s="161" t="str">
        <f t="shared" si="8"/>
        <v>abf</v>
      </c>
      <c r="J79" s="34"/>
      <c r="K79" s="34" t="str">
        <f>IFERROR(VLOOKUP(B79,LOINC!A:B,2,FALSE),"")</f>
        <v/>
      </c>
      <c r="L79" s="34" t="str">
        <f>IFERROR(VLOOKUP(B79,'Sequence nummers'!A:B,2,FALSE),"")</f>
        <v/>
      </c>
      <c r="M79" s="159"/>
      <c r="N79" s="52"/>
      <c r="O79" s="159"/>
      <c r="P79" s="159"/>
      <c r="Q79" s="53"/>
      <c r="R79" s="53"/>
      <c r="S79" s="161" t="str">
        <f t="shared" si="9"/>
        <v>Keuzelijst</v>
      </c>
      <c r="T79" s="38" t="s">
        <v>1236</v>
      </c>
      <c r="U79" s="43" t="s">
        <v>366</v>
      </c>
      <c r="V79" s="38" t="s">
        <v>2</v>
      </c>
      <c r="W79" s="38" t="s">
        <v>1313</v>
      </c>
      <c r="X79" s="39"/>
      <c r="Y79" s="32" t="s">
        <v>370</v>
      </c>
      <c r="Z79" s="32"/>
      <c r="AA79" s="38"/>
      <c r="AB79" s="38"/>
    </row>
    <row r="80" spans="1:28" hidden="1" x14ac:dyDescent="0.35">
      <c r="A80" s="269"/>
      <c r="B80" s="41" t="s">
        <v>1258</v>
      </c>
      <c r="C80" s="162" t="str">
        <f t="shared" si="5"/>
        <v/>
      </c>
      <c r="D80" s="159"/>
      <c r="E80" s="159" t="s">
        <v>2801</v>
      </c>
      <c r="F80" s="161" t="str">
        <f t="shared" si="6"/>
        <v>?</v>
      </c>
      <c r="G80" s="161" t="str">
        <f t="shared" si="7"/>
        <v>?</v>
      </c>
      <c r="H80" s="159"/>
      <c r="I80" s="161" t="str">
        <f t="shared" si="8"/>
        <v>abg</v>
      </c>
      <c r="J80" s="34"/>
      <c r="K80" s="34" t="str">
        <f>IFERROR(VLOOKUP(B80,LOINC!A:B,2,FALSE),"")</f>
        <v/>
      </c>
      <c r="L80" s="34" t="str">
        <f>IFERROR(VLOOKUP(B80,'Sequence nummers'!A:B,2,FALSE),"")</f>
        <v/>
      </c>
      <c r="M80" s="159"/>
      <c r="N80" s="52"/>
      <c r="O80" s="159"/>
      <c r="P80" s="159"/>
      <c r="Q80" s="53"/>
      <c r="R80" s="53"/>
      <c r="S80" s="161" t="str">
        <f t="shared" si="9"/>
        <v>String</v>
      </c>
      <c r="T80" s="159" t="s">
        <v>8548</v>
      </c>
      <c r="U80" s="43" t="s">
        <v>366</v>
      </c>
      <c r="V80" s="159" t="s">
        <v>2</v>
      </c>
      <c r="W80" s="38" t="s">
        <v>1313</v>
      </c>
      <c r="X80" s="39" t="s">
        <v>370</v>
      </c>
      <c r="Y80" s="32" t="s">
        <v>370</v>
      </c>
      <c r="Z80" s="32"/>
      <c r="AA80" s="38"/>
      <c r="AB80" s="38"/>
    </row>
    <row r="81" spans="1:28" hidden="1" x14ac:dyDescent="0.35">
      <c r="A81" s="269"/>
      <c r="B81" s="42" t="s">
        <v>1259</v>
      </c>
      <c r="C81" s="162" t="str">
        <f t="shared" si="5"/>
        <v/>
      </c>
      <c r="D81" s="159"/>
      <c r="E81" s="159" t="s">
        <v>2801</v>
      </c>
      <c r="F81" s="161" t="str">
        <f t="shared" si="6"/>
        <v>?</v>
      </c>
      <c r="G81" s="161" t="str">
        <f t="shared" si="7"/>
        <v>?</v>
      </c>
      <c r="H81" s="159"/>
      <c r="I81" s="161" t="str">
        <f t="shared" si="8"/>
        <v>abh</v>
      </c>
      <c r="J81" s="34"/>
      <c r="K81" s="34" t="str">
        <f>IFERROR(VLOOKUP(B81,LOINC!A:B,2,FALSE),"")</f>
        <v/>
      </c>
      <c r="L81" s="34" t="str">
        <f>IFERROR(VLOOKUP(B81,'Sequence nummers'!A:B,2,FALSE),"")</f>
        <v/>
      </c>
      <c r="M81" s="159"/>
      <c r="N81" s="52"/>
      <c r="O81" s="159"/>
      <c r="P81" s="159"/>
      <c r="Q81" s="54"/>
      <c r="R81" s="54"/>
      <c r="S81" s="161" t="str">
        <f t="shared" si="9"/>
        <v>String</v>
      </c>
      <c r="T81" s="38" t="s">
        <v>8548</v>
      </c>
      <c r="U81" s="43" t="s">
        <v>366</v>
      </c>
      <c r="V81" s="159" t="s">
        <v>42</v>
      </c>
      <c r="W81" s="38" t="s">
        <v>1313</v>
      </c>
      <c r="X81" s="39" t="s">
        <v>370</v>
      </c>
      <c r="Y81" s="39" t="s">
        <v>370</v>
      </c>
      <c r="Z81" s="39"/>
      <c r="AA81" s="38"/>
      <c r="AB81" s="38"/>
    </row>
    <row r="82" spans="1:28" hidden="1" x14ac:dyDescent="0.35">
      <c r="A82" s="269"/>
      <c r="B82" s="44" t="s">
        <v>1260</v>
      </c>
      <c r="C82" s="162" t="str">
        <f t="shared" si="5"/>
        <v/>
      </c>
      <c r="D82" s="159"/>
      <c r="E82" s="159" t="s">
        <v>2801</v>
      </c>
      <c r="F82" s="161" t="str">
        <f t="shared" si="6"/>
        <v>?</v>
      </c>
      <c r="G82" s="161" t="str">
        <f t="shared" si="7"/>
        <v>?</v>
      </c>
      <c r="H82" s="159"/>
      <c r="I82" s="161" t="str">
        <f t="shared" si="8"/>
        <v>abi</v>
      </c>
      <c r="J82" s="34"/>
      <c r="K82" s="34" t="str">
        <f>IFERROR(VLOOKUP(B82,LOINC!A:B,2,FALSE),"")</f>
        <v/>
      </c>
      <c r="L82" s="34" t="str">
        <f>IFERROR(VLOOKUP(B82,'Sequence nummers'!A:B,2,FALSE),"")</f>
        <v/>
      </c>
      <c r="M82" s="159"/>
      <c r="N82" s="52"/>
      <c r="O82" s="159"/>
      <c r="P82" s="159"/>
      <c r="Q82" s="54"/>
      <c r="R82" s="54"/>
      <c r="S82" s="161" t="str">
        <f t="shared" si="9"/>
        <v>String</v>
      </c>
      <c r="T82" s="38" t="s">
        <v>8548</v>
      </c>
      <c r="U82" s="43" t="s">
        <v>366</v>
      </c>
      <c r="V82" s="159" t="s">
        <v>42</v>
      </c>
      <c r="W82" s="38" t="s">
        <v>1313</v>
      </c>
      <c r="X82" s="39" t="s">
        <v>370</v>
      </c>
      <c r="Y82" s="39" t="s">
        <v>370</v>
      </c>
      <c r="Z82" s="39"/>
      <c r="AA82" s="38"/>
      <c r="AB82" s="38"/>
    </row>
    <row r="83" spans="1:28" hidden="1" x14ac:dyDescent="0.35">
      <c r="A83" s="269"/>
      <c r="B83" s="159" t="s">
        <v>1221</v>
      </c>
      <c r="C83" s="162" t="str">
        <f t="shared" si="5"/>
        <v/>
      </c>
      <c r="D83" s="159"/>
      <c r="E83" s="159" t="s">
        <v>2801</v>
      </c>
      <c r="F83" s="161" t="str">
        <f t="shared" si="6"/>
        <v>?</v>
      </c>
      <c r="G83" s="161" t="str">
        <f t="shared" si="7"/>
        <v>?</v>
      </c>
      <c r="H83" s="159"/>
      <c r="I83" s="161" t="str">
        <f t="shared" si="8"/>
        <v>abj</v>
      </c>
      <c r="J83" s="34"/>
      <c r="K83" s="34" t="str">
        <f>IFERROR(VLOOKUP(B83,LOINC!A:B,2,FALSE),"")</f>
        <v/>
      </c>
      <c r="L83" s="34" t="str">
        <f>IFERROR(VLOOKUP(B83,'Sequence nummers'!A:B,2,FALSE),"")</f>
        <v/>
      </c>
      <c r="M83" s="159"/>
      <c r="N83" s="52"/>
      <c r="O83" s="159"/>
      <c r="P83" s="159"/>
      <c r="Q83" s="54"/>
      <c r="R83" s="54"/>
      <c r="S83" s="161" t="str">
        <f t="shared" si="9"/>
        <v>String</v>
      </c>
      <c r="T83" s="38" t="s">
        <v>8548</v>
      </c>
      <c r="U83" s="43" t="s">
        <v>366</v>
      </c>
      <c r="V83" s="159" t="s">
        <v>2</v>
      </c>
      <c r="W83" s="38" t="s">
        <v>2758</v>
      </c>
      <c r="X83" s="39" t="s">
        <v>370</v>
      </c>
      <c r="Y83" s="39" t="s">
        <v>370</v>
      </c>
      <c r="Z83" s="39"/>
      <c r="AA83" s="38"/>
      <c r="AB83" s="38"/>
    </row>
    <row r="84" spans="1:28" hidden="1" x14ac:dyDescent="0.35">
      <c r="A84" s="269"/>
      <c r="B84" s="159" t="s">
        <v>1309</v>
      </c>
      <c r="C84" s="162" t="str">
        <f t="shared" si="5"/>
        <v/>
      </c>
      <c r="D84" s="159"/>
      <c r="E84" s="159" t="s">
        <v>2801</v>
      </c>
      <c r="F84" s="161" t="str">
        <f t="shared" si="6"/>
        <v>?</v>
      </c>
      <c r="G84" s="161" t="str">
        <f t="shared" si="7"/>
        <v>?</v>
      </c>
      <c r="H84" s="159"/>
      <c r="I84" s="161" t="str">
        <f t="shared" si="8"/>
        <v>abk</v>
      </c>
      <c r="J84" s="34"/>
      <c r="K84" s="34" t="str">
        <f>IFERROR(VLOOKUP(B84,LOINC!A:B,2,FALSE),"")</f>
        <v/>
      </c>
      <c r="L84" s="34" t="str">
        <f>IFERROR(VLOOKUP(B84,'Sequence nummers'!A:B,2,FALSE),"")</f>
        <v/>
      </c>
      <c r="M84" s="159"/>
      <c r="N84" s="52"/>
      <c r="O84" s="159"/>
      <c r="P84" s="159"/>
      <c r="Q84" s="54"/>
      <c r="R84" s="54"/>
      <c r="S84" s="161" t="str">
        <f t="shared" si="9"/>
        <v>String</v>
      </c>
      <c r="T84" s="38" t="s">
        <v>1236</v>
      </c>
      <c r="U84" s="43" t="s">
        <v>366</v>
      </c>
      <c r="V84" s="159" t="s">
        <v>1313</v>
      </c>
      <c r="W84" s="38" t="s">
        <v>1313</v>
      </c>
      <c r="X84" s="39" t="s">
        <v>370</v>
      </c>
      <c r="Y84" s="39" t="s">
        <v>370</v>
      </c>
      <c r="Z84" s="39"/>
      <c r="AA84" s="38"/>
      <c r="AB84" s="38"/>
    </row>
    <row r="85" spans="1:28" hidden="1" x14ac:dyDescent="0.35">
      <c r="A85" s="269"/>
      <c r="B85" s="159" t="s">
        <v>1310</v>
      </c>
      <c r="C85" s="162" t="str">
        <f t="shared" si="5"/>
        <v/>
      </c>
      <c r="D85" s="159"/>
      <c r="E85" s="159" t="s">
        <v>2801</v>
      </c>
      <c r="F85" s="161" t="str">
        <f t="shared" si="6"/>
        <v>?</v>
      </c>
      <c r="G85" s="161" t="str">
        <f t="shared" si="7"/>
        <v>?</v>
      </c>
      <c r="H85" s="159"/>
      <c r="I85" s="161" t="str">
        <f t="shared" si="8"/>
        <v>abl</v>
      </c>
      <c r="J85" s="34"/>
      <c r="K85" s="34" t="str">
        <f>IFERROR(VLOOKUP(B85,LOINC!A:B,2,FALSE),"")</f>
        <v/>
      </c>
      <c r="L85" s="34" t="str">
        <f>IFERROR(VLOOKUP(B85,'Sequence nummers'!A:B,2,FALSE),"")</f>
        <v/>
      </c>
      <c r="M85" s="159"/>
      <c r="N85" s="52"/>
      <c r="O85" s="159"/>
      <c r="P85" s="159"/>
      <c r="Q85" s="54"/>
      <c r="R85" s="54"/>
      <c r="S85" s="161" t="str">
        <f t="shared" si="9"/>
        <v>String</v>
      </c>
      <c r="T85" s="38" t="s">
        <v>1236</v>
      </c>
      <c r="U85" s="43" t="s">
        <v>366</v>
      </c>
      <c r="V85" s="159" t="s">
        <v>1313</v>
      </c>
      <c r="W85" s="38" t="s">
        <v>1313</v>
      </c>
      <c r="X85" s="39" t="s">
        <v>370</v>
      </c>
      <c r="Y85" s="39" t="s">
        <v>370</v>
      </c>
      <c r="Z85" s="39"/>
      <c r="AA85" s="38"/>
      <c r="AB85" s="38"/>
    </row>
    <row r="86" spans="1:28" s="132" customFormat="1" hidden="1" x14ac:dyDescent="0.35">
      <c r="A86" s="269" t="s">
        <v>8536</v>
      </c>
      <c r="B86" s="159" t="s">
        <v>8156</v>
      </c>
      <c r="C86" s="162" t="str">
        <f t="shared" si="5"/>
        <v/>
      </c>
      <c r="D86" s="159"/>
      <c r="E86" s="159" t="s">
        <v>2801</v>
      </c>
      <c r="F86" s="161" t="str">
        <f t="shared" si="6"/>
        <v>?</v>
      </c>
      <c r="G86" s="161" t="str">
        <f t="shared" si="7"/>
        <v>?</v>
      </c>
      <c r="H86" s="159"/>
      <c r="I86" s="161" t="str">
        <f t="shared" si="8"/>
        <v>abla</v>
      </c>
      <c r="J86" s="34" t="s">
        <v>370</v>
      </c>
      <c r="K86" s="34" t="str">
        <f>IFERROR(VLOOKUP(B86,LOINC!A:B,2,FALSE),"")</f>
        <v/>
      </c>
      <c r="L86" s="34" t="str">
        <f>IFERROR(VLOOKUP(B86,'Sequence nummers'!A:B,2,FALSE),"")</f>
        <v/>
      </c>
      <c r="M86" s="159"/>
      <c r="N86" s="52"/>
      <c r="O86" s="159"/>
      <c r="P86" s="159"/>
      <c r="Q86" s="44"/>
      <c r="R86" s="122"/>
      <c r="S86" s="161" t="str">
        <f t="shared" si="9"/>
        <v>String</v>
      </c>
      <c r="T86" s="159" t="s">
        <v>8169</v>
      </c>
      <c r="U86" s="44" t="s">
        <v>366</v>
      </c>
      <c r="V86" s="159" t="s">
        <v>2</v>
      </c>
      <c r="W86" s="159" t="s">
        <v>2758</v>
      </c>
      <c r="X86" s="34" t="s">
        <v>370</v>
      </c>
      <c r="Y86" s="34" t="s">
        <v>370</v>
      </c>
      <c r="Z86" s="34"/>
      <c r="AA86" s="159"/>
      <c r="AB86" s="159"/>
    </row>
    <row r="87" spans="1:28" s="132" customFormat="1" hidden="1" x14ac:dyDescent="0.35">
      <c r="A87" s="269"/>
      <c r="B87" s="159" t="s">
        <v>8157</v>
      </c>
      <c r="C87" s="162" t="str">
        <f t="shared" si="5"/>
        <v/>
      </c>
      <c r="D87" s="159"/>
      <c r="E87" s="159" t="s">
        <v>2801</v>
      </c>
      <c r="F87" s="161" t="str">
        <f t="shared" si="6"/>
        <v>?</v>
      </c>
      <c r="G87" s="161" t="str">
        <f t="shared" si="7"/>
        <v>?</v>
      </c>
      <c r="H87" s="159"/>
      <c r="I87" s="161" t="str">
        <f t="shared" si="8"/>
        <v>ablb</v>
      </c>
      <c r="J87" s="34" t="s">
        <v>370</v>
      </c>
      <c r="K87" s="34" t="str">
        <f>IFERROR(VLOOKUP(B87,LOINC!A:B,2,FALSE),"")</f>
        <v/>
      </c>
      <c r="L87" s="34" t="str">
        <f>IFERROR(VLOOKUP(B87,'Sequence nummers'!A:B,2,FALSE),"")</f>
        <v/>
      </c>
      <c r="M87" s="159"/>
      <c r="N87" s="52"/>
      <c r="O87" s="159"/>
      <c r="P87" s="159"/>
      <c r="Q87" s="44"/>
      <c r="R87" s="122"/>
      <c r="S87" s="161" t="str">
        <f t="shared" si="9"/>
        <v>String</v>
      </c>
      <c r="T87" s="159" t="s">
        <v>8169</v>
      </c>
      <c r="U87" s="44" t="s">
        <v>366</v>
      </c>
      <c r="V87" s="159" t="s">
        <v>2</v>
      </c>
      <c r="W87" s="159" t="s">
        <v>2758</v>
      </c>
      <c r="X87" s="34" t="s">
        <v>370</v>
      </c>
      <c r="Y87" s="34" t="s">
        <v>370</v>
      </c>
      <c r="Z87" s="34"/>
      <c r="AA87" s="159"/>
      <c r="AB87" s="159"/>
    </row>
    <row r="88" spans="1:28" s="132" customFormat="1" hidden="1" x14ac:dyDescent="0.35">
      <c r="A88" s="269"/>
      <c r="B88" s="159" t="s">
        <v>8158</v>
      </c>
      <c r="C88" s="162" t="str">
        <f t="shared" si="5"/>
        <v/>
      </c>
      <c r="D88" s="159"/>
      <c r="E88" s="159" t="s">
        <v>2801</v>
      </c>
      <c r="F88" s="161" t="str">
        <f t="shared" si="6"/>
        <v>?</v>
      </c>
      <c r="G88" s="161" t="str">
        <f t="shared" si="7"/>
        <v>?</v>
      </c>
      <c r="H88" s="159"/>
      <c r="I88" s="161" t="str">
        <f t="shared" si="8"/>
        <v>ablc</v>
      </c>
      <c r="J88" s="34" t="s">
        <v>370</v>
      </c>
      <c r="K88" s="34" t="str">
        <f>IFERROR(VLOOKUP(B88,LOINC!A:B,2,FALSE),"")</f>
        <v/>
      </c>
      <c r="L88" s="34" t="str">
        <f>IFERROR(VLOOKUP(B88,'Sequence nummers'!A:B,2,FALSE),"")</f>
        <v/>
      </c>
      <c r="M88" s="159"/>
      <c r="N88" s="52"/>
      <c r="O88" s="159"/>
      <c r="P88" s="159"/>
      <c r="Q88" s="122"/>
      <c r="R88" s="122"/>
      <c r="S88" s="161" t="str">
        <f t="shared" si="9"/>
        <v>String</v>
      </c>
      <c r="T88" s="159" t="s">
        <v>8169</v>
      </c>
      <c r="U88" s="44" t="s">
        <v>366</v>
      </c>
      <c r="V88" s="159" t="s">
        <v>2</v>
      </c>
      <c r="W88" s="159" t="s">
        <v>2758</v>
      </c>
      <c r="X88" s="34" t="s">
        <v>370</v>
      </c>
      <c r="Y88" s="34" t="s">
        <v>370</v>
      </c>
      <c r="Z88" s="34"/>
      <c r="AA88" s="159"/>
      <c r="AB88" s="159"/>
    </row>
    <row r="89" spans="1:28" s="132" customFormat="1" hidden="1" x14ac:dyDescent="0.35">
      <c r="A89" s="269"/>
      <c r="B89" s="159" t="s">
        <v>8159</v>
      </c>
      <c r="C89" s="162" t="str">
        <f t="shared" si="5"/>
        <v/>
      </c>
      <c r="D89" s="159"/>
      <c r="E89" s="159" t="s">
        <v>2801</v>
      </c>
      <c r="F89" s="161" t="str">
        <f t="shared" si="6"/>
        <v>?</v>
      </c>
      <c r="G89" s="161" t="str">
        <f t="shared" si="7"/>
        <v>?</v>
      </c>
      <c r="H89" s="159"/>
      <c r="I89" s="161" t="str">
        <f t="shared" si="8"/>
        <v>abld</v>
      </c>
      <c r="J89" s="34" t="s">
        <v>370</v>
      </c>
      <c r="K89" s="34" t="str">
        <f>IFERROR(VLOOKUP(B89,LOINC!A:B,2,FALSE),"")</f>
        <v/>
      </c>
      <c r="L89" s="34" t="str">
        <f>IFERROR(VLOOKUP(B89,'Sequence nummers'!A:B,2,FALSE),"")</f>
        <v/>
      </c>
      <c r="M89" s="159"/>
      <c r="N89" s="52"/>
      <c r="O89" s="159"/>
      <c r="P89" s="159"/>
      <c r="Q89" s="122"/>
      <c r="R89" s="122"/>
      <c r="S89" s="161" t="str">
        <f t="shared" si="9"/>
        <v>String</v>
      </c>
      <c r="T89" s="159" t="s">
        <v>8169</v>
      </c>
      <c r="U89" s="44" t="s">
        <v>366</v>
      </c>
      <c r="V89" s="159" t="s">
        <v>2</v>
      </c>
      <c r="W89" s="159" t="s">
        <v>2758</v>
      </c>
      <c r="X89" s="34" t="s">
        <v>370</v>
      </c>
      <c r="Y89" s="34" t="s">
        <v>370</v>
      </c>
      <c r="Z89" s="34"/>
      <c r="AA89" s="159"/>
      <c r="AB89" s="159"/>
    </row>
    <row r="90" spans="1:28" s="132" customFormat="1" hidden="1" x14ac:dyDescent="0.35">
      <c r="A90" s="269"/>
      <c r="B90" s="41" t="s">
        <v>8160</v>
      </c>
      <c r="C90" s="162" t="str">
        <f t="shared" si="5"/>
        <v/>
      </c>
      <c r="D90" s="159"/>
      <c r="E90" s="159" t="s">
        <v>2801</v>
      </c>
      <c r="F90" s="161" t="str">
        <f t="shared" si="6"/>
        <v>?</v>
      </c>
      <c r="G90" s="161" t="str">
        <f t="shared" si="7"/>
        <v>?</v>
      </c>
      <c r="H90" s="159"/>
      <c r="I90" s="161" t="str">
        <f t="shared" si="8"/>
        <v>able</v>
      </c>
      <c r="J90" s="34"/>
      <c r="K90" s="34" t="str">
        <f>IFERROR(VLOOKUP(B90,LOINC!A:B,2,FALSE),"")</f>
        <v/>
      </c>
      <c r="L90" s="34" t="str">
        <f>IFERROR(VLOOKUP(B90,'Sequence nummers'!A:B,2,FALSE),"")</f>
        <v/>
      </c>
      <c r="M90" s="159"/>
      <c r="N90" s="52"/>
      <c r="O90" s="159"/>
      <c r="P90" s="159"/>
      <c r="Q90" s="122"/>
      <c r="R90" s="122"/>
      <c r="S90" s="161" t="str">
        <f t="shared" si="9"/>
        <v>String</v>
      </c>
      <c r="T90" s="159" t="s">
        <v>8169</v>
      </c>
      <c r="U90" s="44" t="s">
        <v>366</v>
      </c>
      <c r="V90" s="159" t="s">
        <v>2</v>
      </c>
      <c r="W90" s="159" t="s">
        <v>2758</v>
      </c>
      <c r="X90" s="34" t="s">
        <v>370</v>
      </c>
      <c r="Y90" s="34" t="s">
        <v>370</v>
      </c>
      <c r="Z90" s="34"/>
      <c r="AA90" s="159"/>
      <c r="AB90" s="159"/>
    </row>
    <row r="91" spans="1:28" s="132" customFormat="1" hidden="1" x14ac:dyDescent="0.35">
      <c r="A91" s="269"/>
      <c r="B91" s="159" t="s">
        <v>8161</v>
      </c>
      <c r="C91" s="162" t="str">
        <f t="shared" si="5"/>
        <v/>
      </c>
      <c r="D91" s="159"/>
      <c r="E91" s="159" t="s">
        <v>2801</v>
      </c>
      <c r="F91" s="161" t="str">
        <f t="shared" si="6"/>
        <v>?</v>
      </c>
      <c r="G91" s="161" t="str">
        <f t="shared" si="7"/>
        <v>?</v>
      </c>
      <c r="H91" s="159"/>
      <c r="I91" s="161" t="str">
        <f t="shared" si="8"/>
        <v>ablf</v>
      </c>
      <c r="J91" s="34"/>
      <c r="K91" s="34" t="str">
        <f>IFERROR(VLOOKUP(B91,LOINC!A:B,2,FALSE),"")</f>
        <v/>
      </c>
      <c r="L91" s="34" t="str">
        <f>IFERROR(VLOOKUP(B91,'Sequence nummers'!A:B,2,FALSE),"")</f>
        <v/>
      </c>
      <c r="M91" s="159"/>
      <c r="N91" s="52"/>
      <c r="O91" s="159"/>
      <c r="P91" s="159"/>
      <c r="Q91" s="122"/>
      <c r="R91" s="122"/>
      <c r="S91" s="161" t="str">
        <f t="shared" si="9"/>
        <v>String</v>
      </c>
      <c r="T91" s="159" t="s">
        <v>8169</v>
      </c>
      <c r="U91" s="44" t="s">
        <v>366</v>
      </c>
      <c r="V91" s="159" t="s">
        <v>2</v>
      </c>
      <c r="W91" s="159" t="s">
        <v>2758</v>
      </c>
      <c r="X91" s="34" t="s">
        <v>370</v>
      </c>
      <c r="Y91" s="34" t="s">
        <v>370</v>
      </c>
      <c r="Z91" s="34"/>
      <c r="AA91" s="159"/>
      <c r="AB91" s="159"/>
    </row>
    <row r="92" spans="1:28" s="132" customFormat="1" hidden="1" x14ac:dyDescent="0.35">
      <c r="A92" s="269"/>
      <c r="B92" s="41" t="s">
        <v>8177</v>
      </c>
      <c r="C92" s="162" t="str">
        <f t="shared" si="5"/>
        <v/>
      </c>
      <c r="D92" s="159"/>
      <c r="E92" s="159" t="s">
        <v>2801</v>
      </c>
      <c r="F92" s="161" t="str">
        <f t="shared" si="6"/>
        <v>?</v>
      </c>
      <c r="G92" s="161" t="str">
        <f t="shared" si="7"/>
        <v>?</v>
      </c>
      <c r="H92" s="159"/>
      <c r="I92" s="161" t="str">
        <f t="shared" si="8"/>
        <v>ablg</v>
      </c>
      <c r="J92" s="34"/>
      <c r="K92" s="34" t="str">
        <f>IFERROR(VLOOKUP(B92,LOINC!A:B,2,FALSE),"")</f>
        <v/>
      </c>
      <c r="L92" s="34" t="str">
        <f>IFERROR(VLOOKUP(B92,'Sequence nummers'!A:B,2,FALSE),"")</f>
        <v/>
      </c>
      <c r="M92" s="159"/>
      <c r="N92" s="52"/>
      <c r="O92" s="159"/>
      <c r="P92" s="159"/>
      <c r="Q92" s="44"/>
      <c r="R92" s="122"/>
      <c r="S92" s="161" t="str">
        <f t="shared" si="9"/>
        <v>String</v>
      </c>
      <c r="T92" s="159" t="s">
        <v>8169</v>
      </c>
      <c r="U92" s="44" t="s">
        <v>366</v>
      </c>
      <c r="V92" s="159" t="s">
        <v>2</v>
      </c>
      <c r="W92" s="159" t="s">
        <v>2758</v>
      </c>
      <c r="X92" s="34"/>
      <c r="Y92" s="34"/>
      <c r="Z92" s="34"/>
      <c r="AA92" s="159"/>
      <c r="AB92" s="159"/>
    </row>
    <row r="93" spans="1:28" s="132" customFormat="1" x14ac:dyDescent="0.35">
      <c r="A93" s="269"/>
      <c r="B93" s="159" t="s">
        <v>1311</v>
      </c>
      <c r="C93" s="162" t="str">
        <f t="shared" si="5"/>
        <v>HLA-A allel 1</v>
      </c>
      <c r="D93" s="159"/>
      <c r="E93" s="159" t="s">
        <v>2798</v>
      </c>
      <c r="F93" s="161" t="str">
        <f t="shared" si="6"/>
        <v>yes</v>
      </c>
      <c r="G93" s="161" t="str">
        <f t="shared" si="7"/>
        <v>yes</v>
      </c>
      <c r="H93" s="159"/>
      <c r="I93" s="161" t="str">
        <f t="shared" si="8"/>
        <v>abm</v>
      </c>
      <c r="J93" s="34"/>
      <c r="K93" s="34">
        <f>IFERROR(VLOOKUP(B93,LOINC!A:B,2,FALSE),"")</f>
        <v>6564</v>
      </c>
      <c r="L93" s="34">
        <f>IFERROR(VLOOKUP(B93,'Sequence nummers'!A:B,2,FALSE),"")</f>
        <v>1000500</v>
      </c>
      <c r="M93" s="159" t="s">
        <v>1203</v>
      </c>
      <c r="N93" s="159" t="s">
        <v>1609</v>
      </c>
      <c r="O93" s="159" t="s">
        <v>9315</v>
      </c>
      <c r="P93" s="159" t="s">
        <v>8168</v>
      </c>
      <c r="Q93" s="44" t="s">
        <v>8168</v>
      </c>
      <c r="R93" s="44" t="s">
        <v>173</v>
      </c>
      <c r="S93" s="161" t="str">
        <f t="shared" si="9"/>
        <v>String</v>
      </c>
      <c r="T93" s="159" t="s">
        <v>1236</v>
      </c>
      <c r="U93" s="44" t="s">
        <v>366</v>
      </c>
      <c r="V93" s="159" t="s">
        <v>1313</v>
      </c>
      <c r="W93" s="159" t="s">
        <v>2758</v>
      </c>
      <c r="X93" s="34" t="s">
        <v>370</v>
      </c>
      <c r="Y93" s="34" t="s">
        <v>370</v>
      </c>
      <c r="Z93" s="34"/>
      <c r="AA93" s="159" t="s">
        <v>9371</v>
      </c>
      <c r="AB93" s="138" t="s">
        <v>9372</v>
      </c>
    </row>
    <row r="94" spans="1:28" s="132" customFormat="1" x14ac:dyDescent="0.35">
      <c r="A94" s="269"/>
      <c r="B94" s="159" t="s">
        <v>1312</v>
      </c>
      <c r="C94" s="162" t="str">
        <f t="shared" si="5"/>
        <v>HLA-A allel 2</v>
      </c>
      <c r="D94" s="159"/>
      <c r="E94" s="159" t="s">
        <v>2798</v>
      </c>
      <c r="F94" s="161" t="str">
        <f t="shared" si="6"/>
        <v>yes</v>
      </c>
      <c r="G94" s="161" t="str">
        <f t="shared" si="7"/>
        <v>yes</v>
      </c>
      <c r="H94" s="159" t="s">
        <v>8168</v>
      </c>
      <c r="I94" s="161" t="str">
        <f t="shared" si="8"/>
        <v>abn</v>
      </c>
      <c r="J94" s="34"/>
      <c r="K94" s="34">
        <f>IFERROR(VLOOKUP(B94,LOINC!A:B,2,FALSE),"")</f>
        <v>6566</v>
      </c>
      <c r="L94" s="34">
        <f>IFERROR(VLOOKUP(B94,'Sequence nummers'!A:B,2,FALSE),"")</f>
        <v>1000510</v>
      </c>
      <c r="M94" s="159" t="s">
        <v>1203</v>
      </c>
      <c r="N94" s="159" t="s">
        <v>1609</v>
      </c>
      <c r="O94" s="159" t="s">
        <v>9315</v>
      </c>
      <c r="P94" s="159" t="s">
        <v>8168</v>
      </c>
      <c r="Q94" s="44" t="s">
        <v>8168</v>
      </c>
      <c r="R94" s="44" t="s">
        <v>173</v>
      </c>
      <c r="S94" s="161" t="str">
        <f t="shared" si="9"/>
        <v>String</v>
      </c>
      <c r="T94" s="159" t="s">
        <v>1236</v>
      </c>
      <c r="U94" s="44" t="s">
        <v>366</v>
      </c>
      <c r="V94" s="159" t="s">
        <v>1313</v>
      </c>
      <c r="W94" s="159" t="s">
        <v>2758</v>
      </c>
      <c r="X94" s="34" t="s">
        <v>370</v>
      </c>
      <c r="Y94" s="34" t="s">
        <v>370</v>
      </c>
      <c r="Z94" s="34"/>
      <c r="AA94" s="159" t="s">
        <v>8554</v>
      </c>
      <c r="AB94" s="138" t="s">
        <v>2255</v>
      </c>
    </row>
    <row r="95" spans="1:28" s="132" customFormat="1" ht="12" hidden="1" customHeight="1" x14ac:dyDescent="0.35">
      <c r="A95" s="269" t="s">
        <v>296</v>
      </c>
      <c r="B95" s="159" t="s">
        <v>19</v>
      </c>
      <c r="C95" s="162" t="str">
        <f t="shared" si="5"/>
        <v/>
      </c>
      <c r="D95" s="159"/>
      <c r="E95" s="159" t="s">
        <v>2801</v>
      </c>
      <c r="F95" s="186" t="s">
        <v>8851</v>
      </c>
      <c r="G95" s="186" t="s">
        <v>8851</v>
      </c>
      <c r="H95" s="159"/>
      <c r="I95" s="161" t="str">
        <f t="shared" si="8"/>
        <v>abo</v>
      </c>
      <c r="J95" s="34" t="s">
        <v>370</v>
      </c>
      <c r="K95" s="34">
        <f>IFERROR(VLOOKUP(B95,LOINC!A:B,2,FALSE),"")</f>
        <v>6572</v>
      </c>
      <c r="L95" s="34">
        <f>IFERROR(VLOOKUP(B95,'Sequence nummers'!A:B,2,FALSE),"")</f>
        <v>1000520</v>
      </c>
      <c r="M95" s="170" t="s">
        <v>1203</v>
      </c>
      <c r="N95" s="186" t="s">
        <v>8570</v>
      </c>
      <c r="O95" s="159" t="s">
        <v>8593</v>
      </c>
      <c r="P95" s="159" t="s">
        <v>2737</v>
      </c>
      <c r="Q95" s="186" t="s">
        <v>9329</v>
      </c>
      <c r="R95" s="159"/>
      <c r="S95" s="161" t="str">
        <f t="shared" si="9"/>
        <v>Keuzelijst</v>
      </c>
      <c r="T95" s="38" t="s">
        <v>2738</v>
      </c>
      <c r="U95" s="44" t="s">
        <v>366</v>
      </c>
      <c r="V95" s="38" t="s">
        <v>2758</v>
      </c>
      <c r="W95" s="38" t="s">
        <v>2758</v>
      </c>
      <c r="X95" s="34" t="s">
        <v>370</v>
      </c>
      <c r="Y95" s="33" t="s">
        <v>370</v>
      </c>
      <c r="Z95" s="33"/>
      <c r="AA95" s="159"/>
      <c r="AB95" s="159"/>
    </row>
    <row r="96" spans="1:28" ht="12" hidden="1" customHeight="1" x14ac:dyDescent="0.35">
      <c r="A96" s="269"/>
      <c r="B96" s="159" t="s">
        <v>20</v>
      </c>
      <c r="C96" s="162" t="str">
        <f t="shared" si="5"/>
        <v/>
      </c>
      <c r="D96" s="159"/>
      <c r="E96" s="159" t="s">
        <v>2801</v>
      </c>
      <c r="F96" s="186" t="s">
        <v>8851</v>
      </c>
      <c r="G96" s="186" t="s">
        <v>8851</v>
      </c>
      <c r="H96" s="170"/>
      <c r="I96" s="161" t="str">
        <f t="shared" si="8"/>
        <v>abp</v>
      </c>
      <c r="J96" s="34" t="s">
        <v>370</v>
      </c>
      <c r="K96" s="34">
        <f>IFERROR(VLOOKUP(B96,LOINC!A:B,2,FALSE),"")</f>
        <v>6574</v>
      </c>
      <c r="L96" s="34">
        <f>IFERROR(VLOOKUP(B96,'Sequence nummers'!A:B,2,FALSE),"")</f>
        <v>1000530</v>
      </c>
      <c r="M96" s="170" t="s">
        <v>1203</v>
      </c>
      <c r="N96" s="186" t="s">
        <v>8570</v>
      </c>
      <c r="O96" s="159" t="s">
        <v>8593</v>
      </c>
      <c r="P96" s="159" t="s">
        <v>2737</v>
      </c>
      <c r="Q96" s="186" t="s">
        <v>9329</v>
      </c>
      <c r="R96" s="38"/>
      <c r="S96" s="161" t="str">
        <f t="shared" si="9"/>
        <v>Keuzelijst</v>
      </c>
      <c r="T96" s="38" t="s">
        <v>2738</v>
      </c>
      <c r="U96" s="43" t="s">
        <v>366</v>
      </c>
      <c r="V96" s="38" t="s">
        <v>2758</v>
      </c>
      <c r="W96" s="38" t="s">
        <v>2758</v>
      </c>
      <c r="X96" s="39" t="s">
        <v>370</v>
      </c>
      <c r="Y96" s="32" t="s">
        <v>370</v>
      </c>
      <c r="Z96" s="32"/>
      <c r="AA96" s="38"/>
      <c r="AB96" s="38"/>
    </row>
    <row r="97" spans="1:28" x14ac:dyDescent="0.35">
      <c r="A97" s="269"/>
      <c r="B97" s="159" t="s">
        <v>1393</v>
      </c>
      <c r="C97" s="162" t="str">
        <f t="shared" si="5"/>
        <v>HLA-B allel 1 (match det.)</v>
      </c>
      <c r="D97" s="159"/>
      <c r="E97" s="159" t="s">
        <v>2798</v>
      </c>
      <c r="F97" s="161" t="str">
        <f t="shared" si="6"/>
        <v>yes</v>
      </c>
      <c r="G97" s="161" t="str">
        <f t="shared" si="7"/>
        <v>yes</v>
      </c>
      <c r="H97" s="159"/>
      <c r="I97" s="161" t="str">
        <f t="shared" si="8"/>
        <v>abq</v>
      </c>
      <c r="J97" s="34"/>
      <c r="K97" s="34">
        <f>IFERROR(VLOOKUP(B97,LOINC!A:B,2,FALSE),"")</f>
        <v>6570</v>
      </c>
      <c r="L97" s="34">
        <f>IFERROR(VLOOKUP(B97,'Sequence nummers'!A:B,2,FALSE),"")</f>
        <v>1000550</v>
      </c>
      <c r="M97" s="159" t="s">
        <v>1203</v>
      </c>
      <c r="N97" s="159"/>
      <c r="O97" s="159"/>
      <c r="P97" s="159" t="s">
        <v>173</v>
      </c>
      <c r="Q97" s="38" t="s">
        <v>173</v>
      </c>
      <c r="R97" s="38" t="s">
        <v>175</v>
      </c>
      <c r="S97" s="161" t="str">
        <f t="shared" si="9"/>
        <v>Keuzelijst</v>
      </c>
      <c r="T97" s="159" t="s">
        <v>1236</v>
      </c>
      <c r="U97" s="43" t="s">
        <v>366</v>
      </c>
      <c r="V97" s="159" t="s">
        <v>1313</v>
      </c>
      <c r="W97" s="38" t="s">
        <v>1313</v>
      </c>
      <c r="X97" s="39" t="s">
        <v>370</v>
      </c>
      <c r="Y97" s="32" t="s">
        <v>370</v>
      </c>
      <c r="Z97" s="32"/>
      <c r="AA97" s="38" t="s">
        <v>8555</v>
      </c>
      <c r="AB97" s="38" t="s">
        <v>2255</v>
      </c>
    </row>
    <row r="98" spans="1:28" hidden="1" x14ac:dyDescent="0.35">
      <c r="A98" s="269"/>
      <c r="B98" s="159" t="s">
        <v>1394</v>
      </c>
      <c r="C98" s="162" t="str">
        <f t="shared" si="5"/>
        <v/>
      </c>
      <c r="D98" s="159"/>
      <c r="E98" s="170" t="s">
        <v>8504</v>
      </c>
      <c r="F98" s="161" t="str">
        <f t="shared" si="6"/>
        <v>yes</v>
      </c>
      <c r="G98" s="161" t="str">
        <f t="shared" si="7"/>
        <v>yes</v>
      </c>
      <c r="H98" s="159" t="s">
        <v>173</v>
      </c>
      <c r="I98" s="161" t="str">
        <f t="shared" si="8"/>
        <v>abr</v>
      </c>
      <c r="J98" s="34"/>
      <c r="K98" s="34">
        <f>IFERROR(VLOOKUP(B98,LOINC!A:B,2,FALSE),"")</f>
        <v>6568</v>
      </c>
      <c r="L98" s="34">
        <f>IFERROR(VLOOKUP(B98,'Sequence nummers'!A:B,2,FALSE),"")</f>
        <v>1000560</v>
      </c>
      <c r="M98" s="159" t="s">
        <v>1203</v>
      </c>
      <c r="N98" s="159"/>
      <c r="O98" s="159"/>
      <c r="P98" s="159" t="s">
        <v>173</v>
      </c>
      <c r="Q98" s="38" t="s">
        <v>173</v>
      </c>
      <c r="R98" s="38" t="s">
        <v>175</v>
      </c>
      <c r="S98" s="161" t="str">
        <f t="shared" si="9"/>
        <v>Keuzelijst</v>
      </c>
      <c r="T98" s="159" t="s">
        <v>1236</v>
      </c>
      <c r="U98" s="43" t="s">
        <v>366</v>
      </c>
      <c r="V98" s="159" t="s">
        <v>1313</v>
      </c>
      <c r="W98" s="38" t="s">
        <v>1313</v>
      </c>
      <c r="X98" s="39" t="s">
        <v>370</v>
      </c>
      <c r="Y98" s="32" t="s">
        <v>370</v>
      </c>
      <c r="Z98" s="32"/>
      <c r="AA98" s="38" t="s">
        <v>8555</v>
      </c>
      <c r="AB98" s="38" t="s">
        <v>2255</v>
      </c>
    </row>
    <row r="99" spans="1:28" hidden="1" x14ac:dyDescent="0.35">
      <c r="A99" s="269"/>
      <c r="B99" s="159" t="s">
        <v>243</v>
      </c>
      <c r="C99" s="162" t="str">
        <f t="shared" si="5"/>
        <v/>
      </c>
      <c r="D99" s="159"/>
      <c r="E99" s="159" t="s">
        <v>2801</v>
      </c>
      <c r="F99" s="161" t="str">
        <f t="shared" si="6"/>
        <v>?</v>
      </c>
      <c r="G99" s="161" t="str">
        <f t="shared" si="7"/>
        <v>?</v>
      </c>
      <c r="H99" s="159"/>
      <c r="I99" s="161" t="str">
        <f t="shared" si="8"/>
        <v>abs</v>
      </c>
      <c r="J99" s="34"/>
      <c r="K99" s="34" t="str">
        <f>IFERROR(VLOOKUP(B99,LOINC!A:B,2,FALSE),"")</f>
        <v/>
      </c>
      <c r="L99" s="34" t="str">
        <f>IFERROR(VLOOKUP(B99,'Sequence nummers'!A:B,2,FALSE),"")</f>
        <v/>
      </c>
      <c r="M99" s="159"/>
      <c r="N99" s="52"/>
      <c r="O99" s="159"/>
      <c r="P99" s="159"/>
      <c r="Q99" s="53"/>
      <c r="R99" s="53"/>
      <c r="S99" s="161" t="str">
        <f t="shared" si="9"/>
        <v>Keuzelijst</v>
      </c>
      <c r="T99" s="38" t="s">
        <v>1236</v>
      </c>
      <c r="U99" s="43" t="s">
        <v>366</v>
      </c>
      <c r="V99" s="38" t="s">
        <v>2</v>
      </c>
      <c r="W99" s="38" t="s">
        <v>1313</v>
      </c>
      <c r="X99" s="39"/>
      <c r="Y99" s="32" t="s">
        <v>370</v>
      </c>
      <c r="Z99" s="32"/>
      <c r="AA99" s="38"/>
      <c r="AB99" s="38"/>
    </row>
    <row r="100" spans="1:28" hidden="1" x14ac:dyDescent="0.35">
      <c r="A100" s="269"/>
      <c r="B100" s="159" t="s">
        <v>244</v>
      </c>
      <c r="C100" s="162" t="str">
        <f t="shared" si="5"/>
        <v/>
      </c>
      <c r="D100" s="159"/>
      <c r="E100" s="159" t="s">
        <v>2801</v>
      </c>
      <c r="F100" s="161" t="str">
        <f t="shared" si="6"/>
        <v>?</v>
      </c>
      <c r="G100" s="161" t="str">
        <f t="shared" si="7"/>
        <v>?</v>
      </c>
      <c r="H100" s="159"/>
      <c r="I100" s="161" t="str">
        <f t="shared" si="8"/>
        <v>abt</v>
      </c>
      <c r="J100" s="34"/>
      <c r="K100" s="34" t="str">
        <f>IFERROR(VLOOKUP(B100,LOINC!A:B,2,FALSE),"")</f>
        <v/>
      </c>
      <c r="L100" s="34" t="str">
        <f>IFERROR(VLOOKUP(B100,'Sequence nummers'!A:B,2,FALSE),"")</f>
        <v/>
      </c>
      <c r="M100" s="159"/>
      <c r="N100" s="52"/>
      <c r="O100" s="159"/>
      <c r="P100" s="159"/>
      <c r="Q100" s="53"/>
      <c r="R100" s="53"/>
      <c r="S100" s="161" t="str">
        <f t="shared" si="9"/>
        <v>Keuzelijst</v>
      </c>
      <c r="T100" s="38" t="s">
        <v>1236</v>
      </c>
      <c r="U100" s="43" t="s">
        <v>366</v>
      </c>
      <c r="V100" s="38" t="s">
        <v>2</v>
      </c>
      <c r="W100" s="38" t="s">
        <v>1313</v>
      </c>
      <c r="X100" s="39"/>
      <c r="Y100" s="32" t="s">
        <v>370</v>
      </c>
      <c r="Z100" s="32"/>
      <c r="AA100" s="38"/>
      <c r="AB100" s="38"/>
    </row>
    <row r="101" spans="1:28" hidden="1" x14ac:dyDescent="0.35">
      <c r="A101" s="269"/>
      <c r="B101" s="41" t="s">
        <v>1261</v>
      </c>
      <c r="C101" s="162" t="str">
        <f t="shared" si="5"/>
        <v/>
      </c>
      <c r="D101" s="159"/>
      <c r="E101" s="159" t="s">
        <v>2801</v>
      </c>
      <c r="F101" s="161" t="str">
        <f t="shared" si="6"/>
        <v>?</v>
      </c>
      <c r="G101" s="161" t="str">
        <f t="shared" si="7"/>
        <v>?</v>
      </c>
      <c r="H101" s="159"/>
      <c r="I101" s="161" t="str">
        <f t="shared" si="8"/>
        <v>abu</v>
      </c>
      <c r="J101" s="34"/>
      <c r="K101" s="34" t="str">
        <f>IFERROR(VLOOKUP(B101,LOINC!A:B,2,FALSE),"")</f>
        <v/>
      </c>
      <c r="L101" s="34" t="str">
        <f>IFERROR(VLOOKUP(B101,'Sequence nummers'!A:B,2,FALSE),"")</f>
        <v/>
      </c>
      <c r="M101" s="159"/>
      <c r="N101" s="52"/>
      <c r="O101" s="159"/>
      <c r="P101" s="159"/>
      <c r="Q101" s="53"/>
      <c r="R101" s="53"/>
      <c r="S101" s="161" t="str">
        <f t="shared" si="9"/>
        <v>String</v>
      </c>
      <c r="T101" s="159" t="s">
        <v>8548</v>
      </c>
      <c r="U101" s="43" t="s">
        <v>366</v>
      </c>
      <c r="V101" s="159" t="s">
        <v>2</v>
      </c>
      <c r="W101" s="38" t="s">
        <v>1313</v>
      </c>
      <c r="X101" s="39" t="s">
        <v>370</v>
      </c>
      <c r="Y101" s="32" t="s">
        <v>370</v>
      </c>
      <c r="Z101" s="32"/>
      <c r="AA101" s="38"/>
      <c r="AB101" s="38"/>
    </row>
    <row r="102" spans="1:28" hidden="1" x14ac:dyDescent="0.35">
      <c r="A102" s="269"/>
      <c r="B102" s="42" t="s">
        <v>1262</v>
      </c>
      <c r="C102" s="162" t="str">
        <f t="shared" si="5"/>
        <v/>
      </c>
      <c r="D102" s="159"/>
      <c r="E102" s="159" t="s">
        <v>2801</v>
      </c>
      <c r="F102" s="161" t="str">
        <f t="shared" si="6"/>
        <v>?</v>
      </c>
      <c r="G102" s="161" t="str">
        <f t="shared" si="7"/>
        <v>?</v>
      </c>
      <c r="H102" s="159"/>
      <c r="I102" s="161" t="str">
        <f t="shared" si="8"/>
        <v>abv</v>
      </c>
      <c r="J102" s="34"/>
      <c r="K102" s="34" t="str">
        <f>IFERROR(VLOOKUP(B102,LOINC!A:B,2,FALSE),"")</f>
        <v/>
      </c>
      <c r="L102" s="34" t="str">
        <f>IFERROR(VLOOKUP(B102,'Sequence nummers'!A:B,2,FALSE),"")</f>
        <v/>
      </c>
      <c r="M102" s="159"/>
      <c r="N102" s="52"/>
      <c r="O102" s="159"/>
      <c r="P102" s="159"/>
      <c r="Q102" s="54"/>
      <c r="R102" s="54"/>
      <c r="S102" s="161" t="str">
        <f t="shared" si="9"/>
        <v>String</v>
      </c>
      <c r="T102" s="38" t="s">
        <v>8548</v>
      </c>
      <c r="U102" s="43" t="s">
        <v>366</v>
      </c>
      <c r="V102" s="159" t="s">
        <v>42</v>
      </c>
      <c r="W102" s="38" t="s">
        <v>1313</v>
      </c>
      <c r="X102" s="39" t="s">
        <v>370</v>
      </c>
      <c r="Y102" s="39" t="s">
        <v>370</v>
      </c>
      <c r="Z102" s="39"/>
      <c r="AA102" s="38"/>
      <c r="AB102" s="38"/>
    </row>
    <row r="103" spans="1:28" hidden="1" x14ac:dyDescent="0.35">
      <c r="A103" s="269"/>
      <c r="B103" s="44" t="s">
        <v>1263</v>
      </c>
      <c r="C103" s="162" t="str">
        <f t="shared" si="5"/>
        <v/>
      </c>
      <c r="D103" s="159"/>
      <c r="E103" s="159" t="s">
        <v>2801</v>
      </c>
      <c r="F103" s="161" t="str">
        <f t="shared" si="6"/>
        <v>?</v>
      </c>
      <c r="G103" s="161" t="str">
        <f t="shared" si="7"/>
        <v>?</v>
      </c>
      <c r="H103" s="159"/>
      <c r="I103" s="161" t="str">
        <f t="shared" si="8"/>
        <v>abw</v>
      </c>
      <c r="J103" s="34"/>
      <c r="K103" s="34" t="str">
        <f>IFERROR(VLOOKUP(B103,LOINC!A:B,2,FALSE),"")</f>
        <v/>
      </c>
      <c r="L103" s="34" t="str">
        <f>IFERROR(VLOOKUP(B103,'Sequence nummers'!A:B,2,FALSE),"")</f>
        <v/>
      </c>
      <c r="M103" s="159"/>
      <c r="N103" s="52"/>
      <c r="O103" s="159"/>
      <c r="P103" s="159"/>
      <c r="Q103" s="54"/>
      <c r="R103" s="54"/>
      <c r="S103" s="161" t="str">
        <f t="shared" si="9"/>
        <v>String</v>
      </c>
      <c r="T103" s="38" t="s">
        <v>8548</v>
      </c>
      <c r="U103" s="43" t="s">
        <v>366</v>
      </c>
      <c r="V103" s="159" t="s">
        <v>2</v>
      </c>
      <c r="W103" s="38" t="s">
        <v>1313</v>
      </c>
      <c r="X103" s="39" t="s">
        <v>370</v>
      </c>
      <c r="Y103" s="39" t="s">
        <v>370</v>
      </c>
      <c r="Z103" s="39"/>
      <c r="AA103" s="38"/>
      <c r="AB103" s="38"/>
    </row>
    <row r="104" spans="1:28" hidden="1" x14ac:dyDescent="0.35">
      <c r="A104" s="269"/>
      <c r="B104" s="159" t="s">
        <v>1222</v>
      </c>
      <c r="C104" s="162" t="str">
        <f t="shared" si="5"/>
        <v/>
      </c>
      <c r="D104" s="159"/>
      <c r="E104" s="159" t="s">
        <v>2801</v>
      </c>
      <c r="F104" s="161" t="str">
        <f t="shared" si="6"/>
        <v>?</v>
      </c>
      <c r="G104" s="161" t="str">
        <f t="shared" si="7"/>
        <v>?</v>
      </c>
      <c r="H104" s="159"/>
      <c r="I104" s="161" t="str">
        <f t="shared" si="8"/>
        <v>abx</v>
      </c>
      <c r="J104" s="34"/>
      <c r="K104" s="34" t="str">
        <f>IFERROR(VLOOKUP(B104,LOINC!A:B,2,FALSE),"")</f>
        <v/>
      </c>
      <c r="L104" s="34" t="str">
        <f>IFERROR(VLOOKUP(B104,'Sequence nummers'!A:B,2,FALSE),"")</f>
        <v/>
      </c>
      <c r="M104" s="159"/>
      <c r="N104" s="52"/>
      <c r="O104" s="159"/>
      <c r="P104" s="159"/>
      <c r="Q104" s="54"/>
      <c r="R104" s="54"/>
      <c r="S104" s="161" t="str">
        <f t="shared" si="9"/>
        <v>String</v>
      </c>
      <c r="T104" s="38" t="s">
        <v>8548</v>
      </c>
      <c r="U104" s="43" t="s">
        <v>366</v>
      </c>
      <c r="V104" s="159" t="s">
        <v>2</v>
      </c>
      <c r="W104" s="38" t="s">
        <v>2758</v>
      </c>
      <c r="X104" s="39" t="s">
        <v>370</v>
      </c>
      <c r="Y104" s="39" t="s">
        <v>370</v>
      </c>
      <c r="Z104" s="39"/>
      <c r="AA104" s="38"/>
      <c r="AB104" s="38"/>
    </row>
    <row r="105" spans="1:28" hidden="1" x14ac:dyDescent="0.35">
      <c r="A105" s="269"/>
      <c r="B105" s="159" t="s">
        <v>1314</v>
      </c>
      <c r="C105" s="162" t="str">
        <f t="shared" si="5"/>
        <v/>
      </c>
      <c r="D105" s="159"/>
      <c r="E105" s="159" t="s">
        <v>2801</v>
      </c>
      <c r="F105" s="161" t="str">
        <f t="shared" si="6"/>
        <v>?</v>
      </c>
      <c r="G105" s="161" t="str">
        <f t="shared" si="7"/>
        <v>?</v>
      </c>
      <c r="H105" s="159"/>
      <c r="I105" s="161" t="str">
        <f t="shared" si="8"/>
        <v>aby</v>
      </c>
      <c r="J105" s="34"/>
      <c r="K105" s="34" t="str">
        <f>IFERROR(VLOOKUP(B105,LOINC!A:B,2,FALSE),"")</f>
        <v/>
      </c>
      <c r="L105" s="34" t="str">
        <f>IFERROR(VLOOKUP(B105,'Sequence nummers'!A:B,2,FALSE),"")</f>
        <v/>
      </c>
      <c r="M105" s="159"/>
      <c r="N105" s="52"/>
      <c r="O105" s="159"/>
      <c r="P105" s="159"/>
      <c r="Q105" s="54"/>
      <c r="R105" s="54"/>
      <c r="S105" s="161" t="str">
        <f t="shared" si="9"/>
        <v>String</v>
      </c>
      <c r="T105" s="38" t="s">
        <v>1236</v>
      </c>
      <c r="U105" s="43" t="s">
        <v>366</v>
      </c>
      <c r="V105" s="159" t="s">
        <v>1313</v>
      </c>
      <c r="W105" s="38" t="s">
        <v>1313</v>
      </c>
      <c r="X105" s="39" t="s">
        <v>370</v>
      </c>
      <c r="Y105" s="39" t="s">
        <v>370</v>
      </c>
      <c r="Z105" s="39"/>
      <c r="AA105" s="38"/>
      <c r="AB105" s="38"/>
    </row>
    <row r="106" spans="1:28" hidden="1" x14ac:dyDescent="0.35">
      <c r="A106" s="269"/>
      <c r="B106" s="159" t="s">
        <v>1315</v>
      </c>
      <c r="C106" s="162" t="str">
        <f t="shared" si="5"/>
        <v/>
      </c>
      <c r="D106" s="159"/>
      <c r="E106" s="159" t="s">
        <v>2801</v>
      </c>
      <c r="F106" s="161" t="str">
        <f t="shared" si="6"/>
        <v>?</v>
      </c>
      <c r="G106" s="161" t="str">
        <f t="shared" si="7"/>
        <v>?</v>
      </c>
      <c r="H106" s="159"/>
      <c r="I106" s="161" t="str">
        <f t="shared" si="8"/>
        <v>abz</v>
      </c>
      <c r="J106" s="34"/>
      <c r="K106" s="34" t="str">
        <f>IFERROR(VLOOKUP(B106,LOINC!A:B,2,FALSE),"")</f>
        <v/>
      </c>
      <c r="L106" s="34" t="str">
        <f>IFERROR(VLOOKUP(B106,'Sequence nummers'!A:B,2,FALSE),"")</f>
        <v/>
      </c>
      <c r="M106" s="159"/>
      <c r="N106" s="52"/>
      <c r="O106" s="159"/>
      <c r="P106" s="159"/>
      <c r="Q106" s="54"/>
      <c r="R106" s="54"/>
      <c r="S106" s="161" t="str">
        <f t="shared" si="9"/>
        <v>String</v>
      </c>
      <c r="T106" s="38" t="s">
        <v>1236</v>
      </c>
      <c r="U106" s="43" t="s">
        <v>366</v>
      </c>
      <c r="V106" s="159" t="s">
        <v>1313</v>
      </c>
      <c r="W106" s="38" t="s">
        <v>1313</v>
      </c>
      <c r="X106" s="39" t="s">
        <v>370</v>
      </c>
      <c r="Y106" s="39" t="s">
        <v>370</v>
      </c>
      <c r="Z106" s="39"/>
      <c r="AA106" s="38"/>
      <c r="AB106" s="38"/>
    </row>
    <row r="107" spans="1:28" s="132" customFormat="1" hidden="1" x14ac:dyDescent="0.4">
      <c r="A107" s="269" t="s">
        <v>8537</v>
      </c>
      <c r="B107" s="159" t="s">
        <v>8178</v>
      </c>
      <c r="C107" s="162" t="str">
        <f t="shared" si="5"/>
        <v/>
      </c>
      <c r="D107" s="159"/>
      <c r="E107" s="159" t="s">
        <v>2801</v>
      </c>
      <c r="F107" s="161" t="str">
        <f t="shared" si="6"/>
        <v>?</v>
      </c>
      <c r="G107" s="161" t="str">
        <f t="shared" si="7"/>
        <v>?</v>
      </c>
      <c r="H107" s="159"/>
      <c r="I107" s="161" t="str">
        <f t="shared" si="8"/>
        <v>abza</v>
      </c>
      <c r="J107" s="34" t="s">
        <v>370</v>
      </c>
      <c r="K107" s="34" t="str">
        <f>IFERROR(VLOOKUP(B107,LOINC!A:B,2,FALSE),"")</f>
        <v/>
      </c>
      <c r="L107" s="34" t="str">
        <f>IFERROR(VLOOKUP(B107,'Sequence nummers'!A:B,2,FALSE),"")</f>
        <v/>
      </c>
      <c r="M107" s="159"/>
      <c r="N107" s="159"/>
      <c r="O107" s="159"/>
      <c r="P107" s="139"/>
      <c r="Q107" s="44"/>
      <c r="R107" s="122"/>
      <c r="S107" s="161" t="str">
        <f t="shared" si="9"/>
        <v>String</v>
      </c>
      <c r="T107" s="159" t="s">
        <v>8169</v>
      </c>
      <c r="U107" s="44" t="s">
        <v>366</v>
      </c>
      <c r="V107" s="159" t="s">
        <v>2</v>
      </c>
      <c r="W107" s="159" t="s">
        <v>2758</v>
      </c>
      <c r="X107" s="39" t="s">
        <v>370</v>
      </c>
      <c r="Y107" s="39" t="s">
        <v>370</v>
      </c>
      <c r="Z107" s="34"/>
      <c r="AA107" s="159"/>
      <c r="AB107" s="159"/>
    </row>
    <row r="108" spans="1:28" s="132" customFormat="1" hidden="1" x14ac:dyDescent="0.4">
      <c r="A108" s="269"/>
      <c r="B108" s="159" t="s">
        <v>8180</v>
      </c>
      <c r="C108" s="162" t="str">
        <f t="shared" si="5"/>
        <v/>
      </c>
      <c r="D108" s="159"/>
      <c r="E108" s="159" t="s">
        <v>2801</v>
      </c>
      <c r="F108" s="161" t="str">
        <f t="shared" si="6"/>
        <v>?</v>
      </c>
      <c r="G108" s="161" t="str">
        <f t="shared" si="7"/>
        <v>?</v>
      </c>
      <c r="H108" s="159"/>
      <c r="I108" s="161" t="str">
        <f t="shared" si="8"/>
        <v>abzb</v>
      </c>
      <c r="J108" s="34" t="s">
        <v>370</v>
      </c>
      <c r="K108" s="34" t="str">
        <f>IFERROR(VLOOKUP(B108,LOINC!A:B,2,FALSE),"")</f>
        <v/>
      </c>
      <c r="L108" s="34" t="str">
        <f>IFERROR(VLOOKUP(B108,'Sequence nummers'!A:B,2,FALSE),"")</f>
        <v/>
      </c>
      <c r="M108" s="159"/>
      <c r="N108" s="159"/>
      <c r="O108" s="159"/>
      <c r="P108" s="139"/>
      <c r="Q108" s="44"/>
      <c r="R108" s="122"/>
      <c r="S108" s="161" t="str">
        <f t="shared" si="9"/>
        <v>String</v>
      </c>
      <c r="T108" s="159" t="s">
        <v>8169</v>
      </c>
      <c r="U108" s="44" t="s">
        <v>366</v>
      </c>
      <c r="V108" s="159" t="s">
        <v>2</v>
      </c>
      <c r="W108" s="159" t="s">
        <v>2758</v>
      </c>
      <c r="X108" s="39" t="s">
        <v>370</v>
      </c>
      <c r="Y108" s="39" t="s">
        <v>370</v>
      </c>
      <c r="Z108" s="34"/>
      <c r="AA108" s="159"/>
      <c r="AB108" s="159"/>
    </row>
    <row r="109" spans="1:28" s="132" customFormat="1" hidden="1" x14ac:dyDescent="0.4">
      <c r="A109" s="269"/>
      <c r="B109" s="159" t="s">
        <v>8182</v>
      </c>
      <c r="C109" s="162" t="str">
        <f t="shared" si="5"/>
        <v/>
      </c>
      <c r="D109" s="159"/>
      <c r="E109" s="159" t="s">
        <v>2801</v>
      </c>
      <c r="F109" s="161" t="str">
        <f t="shared" si="6"/>
        <v>?</v>
      </c>
      <c r="G109" s="161" t="str">
        <f t="shared" si="7"/>
        <v>?</v>
      </c>
      <c r="H109" s="159"/>
      <c r="I109" s="161" t="str">
        <f t="shared" si="8"/>
        <v>abzc</v>
      </c>
      <c r="J109" s="34" t="s">
        <v>370</v>
      </c>
      <c r="K109" s="34" t="str">
        <f>IFERROR(VLOOKUP(B109,LOINC!A:B,2,FALSE),"")</f>
        <v/>
      </c>
      <c r="L109" s="34" t="str">
        <f>IFERROR(VLOOKUP(B109,'Sequence nummers'!A:B,2,FALSE),"")</f>
        <v/>
      </c>
      <c r="M109" s="159"/>
      <c r="N109" s="159"/>
      <c r="O109" s="159"/>
      <c r="P109" s="139"/>
      <c r="Q109" s="44"/>
      <c r="R109" s="122"/>
      <c r="S109" s="161" t="str">
        <f t="shared" si="9"/>
        <v>String</v>
      </c>
      <c r="T109" s="159" t="s">
        <v>8169</v>
      </c>
      <c r="U109" s="44" t="s">
        <v>366</v>
      </c>
      <c r="V109" s="159" t="s">
        <v>2</v>
      </c>
      <c r="W109" s="159" t="s">
        <v>2758</v>
      </c>
      <c r="X109" s="39" t="s">
        <v>370</v>
      </c>
      <c r="Y109" s="39" t="s">
        <v>370</v>
      </c>
      <c r="Z109" s="34"/>
      <c r="AA109" s="159"/>
      <c r="AB109" s="159"/>
    </row>
    <row r="110" spans="1:28" s="132" customFormat="1" hidden="1" x14ac:dyDescent="0.4">
      <c r="A110" s="269"/>
      <c r="B110" s="159" t="s">
        <v>8184</v>
      </c>
      <c r="C110" s="162" t="str">
        <f t="shared" si="5"/>
        <v/>
      </c>
      <c r="D110" s="159"/>
      <c r="E110" s="159" t="s">
        <v>2801</v>
      </c>
      <c r="F110" s="161" t="str">
        <f t="shared" si="6"/>
        <v>?</v>
      </c>
      <c r="G110" s="161" t="str">
        <f t="shared" si="7"/>
        <v>?</v>
      </c>
      <c r="H110" s="159"/>
      <c r="I110" s="161" t="str">
        <f t="shared" si="8"/>
        <v>abzd</v>
      </c>
      <c r="J110" s="34" t="s">
        <v>370</v>
      </c>
      <c r="K110" s="34" t="str">
        <f>IFERROR(VLOOKUP(B110,LOINC!A:B,2,FALSE),"")</f>
        <v/>
      </c>
      <c r="L110" s="34" t="str">
        <f>IFERROR(VLOOKUP(B110,'Sequence nummers'!A:B,2,FALSE),"")</f>
        <v/>
      </c>
      <c r="M110" s="159"/>
      <c r="N110" s="159"/>
      <c r="O110" s="159"/>
      <c r="P110" s="139"/>
      <c r="Q110" s="44"/>
      <c r="R110" s="122"/>
      <c r="S110" s="161" t="str">
        <f t="shared" si="9"/>
        <v>String</v>
      </c>
      <c r="T110" s="159" t="s">
        <v>8169</v>
      </c>
      <c r="U110" s="44" t="s">
        <v>366</v>
      </c>
      <c r="V110" s="159" t="s">
        <v>2</v>
      </c>
      <c r="W110" s="159" t="s">
        <v>2758</v>
      </c>
      <c r="X110" s="39" t="s">
        <v>370</v>
      </c>
      <c r="Y110" s="39" t="s">
        <v>370</v>
      </c>
      <c r="Z110" s="34"/>
      <c r="AA110" s="159"/>
      <c r="AB110" s="159"/>
    </row>
    <row r="111" spans="1:28" s="132" customFormat="1" hidden="1" x14ac:dyDescent="0.4">
      <c r="A111" s="269"/>
      <c r="B111" s="41" t="s">
        <v>8186</v>
      </c>
      <c r="C111" s="162" t="str">
        <f t="shared" si="5"/>
        <v/>
      </c>
      <c r="D111" s="159"/>
      <c r="E111" s="159" t="s">
        <v>2801</v>
      </c>
      <c r="F111" s="161" t="str">
        <f t="shared" si="6"/>
        <v>?</v>
      </c>
      <c r="G111" s="161" t="str">
        <f t="shared" si="7"/>
        <v>?</v>
      </c>
      <c r="H111" s="159"/>
      <c r="I111" s="161" t="str">
        <f t="shared" si="8"/>
        <v>abze</v>
      </c>
      <c r="J111" s="34"/>
      <c r="K111" s="34" t="str">
        <f>IFERROR(VLOOKUP(B111,LOINC!A:B,2,FALSE),"")</f>
        <v/>
      </c>
      <c r="L111" s="34" t="str">
        <f>IFERROR(VLOOKUP(B111,'Sequence nummers'!A:B,2,FALSE),"")</f>
        <v/>
      </c>
      <c r="M111" s="159"/>
      <c r="N111" s="159"/>
      <c r="O111" s="159"/>
      <c r="P111" s="139"/>
      <c r="Q111" s="44"/>
      <c r="R111" s="122"/>
      <c r="S111" s="161" t="str">
        <f t="shared" si="9"/>
        <v>String</v>
      </c>
      <c r="T111" s="159" t="s">
        <v>8169</v>
      </c>
      <c r="U111" s="44" t="s">
        <v>366</v>
      </c>
      <c r="V111" s="159" t="s">
        <v>2</v>
      </c>
      <c r="W111" s="159" t="s">
        <v>2758</v>
      </c>
      <c r="X111" s="39" t="s">
        <v>370</v>
      </c>
      <c r="Y111" s="39" t="s">
        <v>370</v>
      </c>
      <c r="Z111" s="34"/>
      <c r="AA111" s="159"/>
      <c r="AB111" s="159"/>
    </row>
    <row r="112" spans="1:28" s="132" customFormat="1" hidden="1" x14ac:dyDescent="0.4">
      <c r="A112" s="269"/>
      <c r="B112" s="159" t="s">
        <v>8188</v>
      </c>
      <c r="C112" s="162" t="str">
        <f t="shared" si="5"/>
        <v/>
      </c>
      <c r="D112" s="159"/>
      <c r="E112" s="159" t="s">
        <v>2801</v>
      </c>
      <c r="F112" s="161" t="str">
        <f t="shared" si="6"/>
        <v>?</v>
      </c>
      <c r="G112" s="161" t="str">
        <f t="shared" si="7"/>
        <v>?</v>
      </c>
      <c r="H112" s="159"/>
      <c r="I112" s="161" t="str">
        <f t="shared" si="8"/>
        <v>abzf</v>
      </c>
      <c r="J112" s="34"/>
      <c r="K112" s="34" t="str">
        <f>IFERROR(VLOOKUP(B112,LOINC!A:B,2,FALSE),"")</f>
        <v/>
      </c>
      <c r="L112" s="34" t="str">
        <f>IFERROR(VLOOKUP(B112,'Sequence nummers'!A:B,2,FALSE),"")</f>
        <v/>
      </c>
      <c r="M112" s="159"/>
      <c r="N112" s="159"/>
      <c r="O112" s="159"/>
      <c r="P112" s="139"/>
      <c r="Q112" s="44"/>
      <c r="R112" s="122"/>
      <c r="S112" s="161" t="str">
        <f t="shared" si="9"/>
        <v>String</v>
      </c>
      <c r="T112" s="159" t="s">
        <v>8169</v>
      </c>
      <c r="U112" s="44" t="s">
        <v>366</v>
      </c>
      <c r="V112" s="159" t="s">
        <v>2</v>
      </c>
      <c r="W112" s="159" t="s">
        <v>2758</v>
      </c>
      <c r="X112" s="39" t="s">
        <v>370</v>
      </c>
      <c r="Y112" s="39" t="s">
        <v>370</v>
      </c>
      <c r="Z112" s="34"/>
      <c r="AA112" s="159"/>
      <c r="AB112" s="159"/>
    </row>
    <row r="113" spans="1:28" s="132" customFormat="1" hidden="1" x14ac:dyDescent="0.4">
      <c r="A113" s="269"/>
      <c r="B113" s="41" t="s">
        <v>8190</v>
      </c>
      <c r="C113" s="162" t="str">
        <f t="shared" si="5"/>
        <v/>
      </c>
      <c r="D113" s="159"/>
      <c r="E113" s="159" t="s">
        <v>2801</v>
      </c>
      <c r="F113" s="161" t="str">
        <f t="shared" si="6"/>
        <v>?</v>
      </c>
      <c r="G113" s="161" t="str">
        <f t="shared" si="7"/>
        <v>?</v>
      </c>
      <c r="H113" s="159"/>
      <c r="I113" s="161" t="str">
        <f t="shared" si="8"/>
        <v>abzg</v>
      </c>
      <c r="J113" s="34"/>
      <c r="K113" s="34" t="str">
        <f>IFERROR(VLOOKUP(B113,LOINC!A:B,2,FALSE),"")</f>
        <v/>
      </c>
      <c r="L113" s="34" t="str">
        <f>IFERROR(VLOOKUP(B113,'Sequence nummers'!A:B,2,FALSE),"")</f>
        <v/>
      </c>
      <c r="M113" s="159"/>
      <c r="N113" s="159"/>
      <c r="O113" s="159"/>
      <c r="P113" s="139"/>
      <c r="Q113" s="44"/>
      <c r="R113" s="122"/>
      <c r="S113" s="161" t="str">
        <f t="shared" si="9"/>
        <v>String</v>
      </c>
      <c r="T113" s="159" t="s">
        <v>8169</v>
      </c>
      <c r="U113" s="44" t="s">
        <v>366</v>
      </c>
      <c r="V113" s="159" t="s">
        <v>2</v>
      </c>
      <c r="W113" s="159" t="s">
        <v>2758</v>
      </c>
      <c r="X113" s="39"/>
      <c r="Y113" s="39"/>
      <c r="Z113" s="140"/>
      <c r="AA113" s="159"/>
      <c r="AB113" s="159"/>
    </row>
    <row r="114" spans="1:28" s="132" customFormat="1" x14ac:dyDescent="0.35">
      <c r="A114" s="269"/>
      <c r="B114" s="159" t="s">
        <v>1316</v>
      </c>
      <c r="C114" s="162" t="str">
        <f t="shared" si="5"/>
        <v>HLA-B allel 1</v>
      </c>
      <c r="D114" s="159"/>
      <c r="E114" s="159" t="s">
        <v>2798</v>
      </c>
      <c r="F114" s="161" t="str">
        <f t="shared" si="6"/>
        <v>yes</v>
      </c>
      <c r="G114" s="161" t="str">
        <f t="shared" si="7"/>
        <v>yes</v>
      </c>
      <c r="H114" s="159"/>
      <c r="I114" s="161" t="str">
        <f t="shared" si="8"/>
        <v>aca</v>
      </c>
      <c r="J114" s="34"/>
      <c r="K114" s="34">
        <f>IFERROR(VLOOKUP(B114,LOINC!A:B,2,FALSE),"")</f>
        <v>6572</v>
      </c>
      <c r="L114" s="34">
        <f>IFERROR(VLOOKUP(B114,'Sequence nummers'!A:B,2,FALSE),"")</f>
        <v>1000570</v>
      </c>
      <c r="M114" s="159" t="s">
        <v>1203</v>
      </c>
      <c r="N114" s="159" t="s">
        <v>1609</v>
      </c>
      <c r="O114" s="159" t="s">
        <v>9315</v>
      </c>
      <c r="P114" s="159" t="s">
        <v>8168</v>
      </c>
      <c r="Q114" s="44" t="s">
        <v>8168</v>
      </c>
      <c r="R114" s="44" t="s">
        <v>173</v>
      </c>
      <c r="S114" s="161" t="str">
        <f t="shared" si="9"/>
        <v>String</v>
      </c>
      <c r="T114" s="159" t="s">
        <v>1236</v>
      </c>
      <c r="U114" s="44" t="s">
        <v>366</v>
      </c>
      <c r="V114" s="159" t="s">
        <v>1313</v>
      </c>
      <c r="W114" s="159" t="s">
        <v>2758</v>
      </c>
      <c r="X114" s="34" t="s">
        <v>370</v>
      </c>
      <c r="Y114" s="34" t="s">
        <v>370</v>
      </c>
      <c r="Z114" s="34"/>
      <c r="AA114" s="38" t="s">
        <v>9373</v>
      </c>
      <c r="AB114" s="138" t="s">
        <v>9372</v>
      </c>
    </row>
    <row r="115" spans="1:28" s="132" customFormat="1" x14ac:dyDescent="0.35">
      <c r="A115" s="269"/>
      <c r="B115" s="159" t="s">
        <v>1317</v>
      </c>
      <c r="C115" s="162" t="str">
        <f t="shared" si="5"/>
        <v>HLA-B allel 2</v>
      </c>
      <c r="D115" s="159"/>
      <c r="E115" s="159" t="s">
        <v>2798</v>
      </c>
      <c r="F115" s="161" t="str">
        <f t="shared" si="6"/>
        <v>yes</v>
      </c>
      <c r="G115" s="161" t="str">
        <f t="shared" si="7"/>
        <v>yes</v>
      </c>
      <c r="H115" s="159" t="s">
        <v>8168</v>
      </c>
      <c r="I115" s="161" t="str">
        <f t="shared" si="8"/>
        <v>acb</v>
      </c>
      <c r="J115" s="34"/>
      <c r="K115" s="34">
        <f>IFERROR(VLOOKUP(B115,LOINC!A:B,2,FALSE),"")</f>
        <v>6574</v>
      </c>
      <c r="L115" s="34">
        <f>IFERROR(VLOOKUP(B115,'Sequence nummers'!A:B,2,FALSE),"")</f>
        <v>1000580</v>
      </c>
      <c r="M115" s="159" t="s">
        <v>1203</v>
      </c>
      <c r="N115" s="159" t="s">
        <v>1609</v>
      </c>
      <c r="O115" s="159" t="s">
        <v>9315</v>
      </c>
      <c r="P115" s="159" t="s">
        <v>8168</v>
      </c>
      <c r="Q115" s="44" t="s">
        <v>8168</v>
      </c>
      <c r="R115" s="44" t="s">
        <v>173</v>
      </c>
      <c r="S115" s="161" t="str">
        <f t="shared" si="9"/>
        <v>String</v>
      </c>
      <c r="T115" s="159" t="s">
        <v>1236</v>
      </c>
      <c r="U115" s="44" t="s">
        <v>366</v>
      </c>
      <c r="V115" s="159" t="s">
        <v>1313</v>
      </c>
      <c r="W115" s="159" t="s">
        <v>2758</v>
      </c>
      <c r="X115" s="34" t="s">
        <v>370</v>
      </c>
      <c r="Y115" s="34" t="s">
        <v>370</v>
      </c>
      <c r="Z115" s="34"/>
      <c r="AA115" s="38" t="s">
        <v>8555</v>
      </c>
      <c r="AB115" s="138" t="s">
        <v>2255</v>
      </c>
    </row>
    <row r="116" spans="1:28" s="132" customFormat="1" ht="12" hidden="1" customHeight="1" x14ac:dyDescent="0.35">
      <c r="A116" s="269" t="s">
        <v>297</v>
      </c>
      <c r="B116" s="159" t="s">
        <v>21</v>
      </c>
      <c r="C116" s="162" t="str">
        <f t="shared" si="5"/>
        <v/>
      </c>
      <c r="D116" s="159"/>
      <c r="E116" s="159" t="s">
        <v>2801</v>
      </c>
      <c r="F116" s="186" t="s">
        <v>8851</v>
      </c>
      <c r="G116" s="186" t="s">
        <v>8851</v>
      </c>
      <c r="H116" s="159"/>
      <c r="I116" s="161" t="str">
        <f t="shared" si="8"/>
        <v>acc</v>
      </c>
      <c r="J116" s="34" t="s">
        <v>370</v>
      </c>
      <c r="K116" s="34">
        <f>IFERROR(VLOOKUP(B116,LOINC!A:B,2,FALSE),"")</f>
        <v>6580</v>
      </c>
      <c r="L116" s="34">
        <f>IFERROR(VLOOKUP(B116,'Sequence nummers'!A:B,2,FALSE),"")</f>
        <v>1000590</v>
      </c>
      <c r="M116" s="170" t="s">
        <v>1203</v>
      </c>
      <c r="N116" s="186" t="s">
        <v>8570</v>
      </c>
      <c r="O116" s="159" t="s">
        <v>8593</v>
      </c>
      <c r="P116" s="159" t="s">
        <v>2737</v>
      </c>
      <c r="Q116" s="186" t="s">
        <v>9329</v>
      </c>
      <c r="R116" s="159"/>
      <c r="S116" s="161" t="str">
        <f t="shared" si="9"/>
        <v>Keuzelijst</v>
      </c>
      <c r="T116" s="38" t="s">
        <v>2738</v>
      </c>
      <c r="U116" s="44" t="s">
        <v>366</v>
      </c>
      <c r="V116" s="38" t="s">
        <v>2758</v>
      </c>
      <c r="W116" s="38" t="s">
        <v>2758</v>
      </c>
      <c r="X116" s="34" t="s">
        <v>370</v>
      </c>
      <c r="Y116" s="33" t="s">
        <v>370</v>
      </c>
      <c r="Z116" s="33"/>
      <c r="AA116" s="159"/>
      <c r="AB116" s="159"/>
    </row>
    <row r="117" spans="1:28" s="132" customFormat="1" ht="12" hidden="1" customHeight="1" x14ac:dyDescent="0.35">
      <c r="A117" s="269"/>
      <c r="B117" s="159" t="s">
        <v>22</v>
      </c>
      <c r="C117" s="162" t="str">
        <f t="shared" si="5"/>
        <v/>
      </c>
      <c r="D117" s="159"/>
      <c r="E117" s="159" t="s">
        <v>2801</v>
      </c>
      <c r="F117" s="186" t="s">
        <v>8851</v>
      </c>
      <c r="G117" s="186" t="s">
        <v>8851</v>
      </c>
      <c r="H117" s="170"/>
      <c r="I117" s="161" t="str">
        <f t="shared" si="8"/>
        <v>acd</v>
      </c>
      <c r="J117" s="34" t="s">
        <v>370</v>
      </c>
      <c r="K117" s="34">
        <f>IFERROR(VLOOKUP(B117,LOINC!A:B,2,FALSE),"")</f>
        <v>6582</v>
      </c>
      <c r="L117" s="34">
        <f>IFERROR(VLOOKUP(B117,'Sequence nummers'!A:B,2,FALSE),"")</f>
        <v>1000600</v>
      </c>
      <c r="M117" s="170" t="s">
        <v>1203</v>
      </c>
      <c r="N117" s="186" t="s">
        <v>8570</v>
      </c>
      <c r="O117" s="159" t="s">
        <v>8593</v>
      </c>
      <c r="P117" s="159" t="s">
        <v>2737</v>
      </c>
      <c r="Q117" s="186" t="s">
        <v>9329</v>
      </c>
      <c r="R117" s="159"/>
      <c r="S117" s="161" t="str">
        <f t="shared" si="9"/>
        <v>Keuzelijst</v>
      </c>
      <c r="T117" s="38" t="s">
        <v>2738</v>
      </c>
      <c r="U117" s="44" t="s">
        <v>366</v>
      </c>
      <c r="V117" s="38" t="s">
        <v>2758</v>
      </c>
      <c r="W117" s="38" t="s">
        <v>2758</v>
      </c>
      <c r="X117" s="34" t="s">
        <v>370</v>
      </c>
      <c r="Y117" s="33" t="s">
        <v>370</v>
      </c>
      <c r="Z117" s="33"/>
      <c r="AA117" s="159"/>
      <c r="AB117" s="159"/>
    </row>
    <row r="118" spans="1:28" s="132" customFormat="1" x14ac:dyDescent="0.35">
      <c r="A118" s="269"/>
      <c r="B118" s="159" t="s">
        <v>1395</v>
      </c>
      <c r="C118" s="162" t="str">
        <f t="shared" si="5"/>
        <v>HLA-C allel 1 (match det.)</v>
      </c>
      <c r="D118" s="159"/>
      <c r="E118" s="159" t="s">
        <v>2798</v>
      </c>
      <c r="F118" s="161" t="str">
        <f t="shared" si="6"/>
        <v>yes</v>
      </c>
      <c r="G118" s="161" t="str">
        <f t="shared" si="7"/>
        <v>yes</v>
      </c>
      <c r="H118" s="159"/>
      <c r="I118" s="161" t="str">
        <f t="shared" si="8"/>
        <v>ace</v>
      </c>
      <c r="J118" s="34"/>
      <c r="K118" s="34">
        <f>IFERROR(VLOOKUP(B118,LOINC!A:B,2,FALSE),"")</f>
        <v>6576</v>
      </c>
      <c r="L118" s="34">
        <f>IFERROR(VLOOKUP(B118,'Sequence nummers'!A:B,2,FALSE),"")</f>
        <v>1000620</v>
      </c>
      <c r="M118" s="159" t="s">
        <v>1203</v>
      </c>
      <c r="N118" s="159"/>
      <c r="O118" s="159"/>
      <c r="P118" s="159" t="s">
        <v>173</v>
      </c>
      <c r="Q118" s="38" t="s">
        <v>173</v>
      </c>
      <c r="R118" s="38" t="s">
        <v>175</v>
      </c>
      <c r="S118" s="161" t="str">
        <f t="shared" si="9"/>
        <v>Keuzelijst</v>
      </c>
      <c r="T118" s="159" t="s">
        <v>1236</v>
      </c>
      <c r="U118" s="44" t="s">
        <v>366</v>
      </c>
      <c r="V118" s="159" t="s">
        <v>1313</v>
      </c>
      <c r="W118" s="159" t="s">
        <v>1313</v>
      </c>
      <c r="X118" s="34" t="s">
        <v>370</v>
      </c>
      <c r="Y118" s="33" t="s">
        <v>370</v>
      </c>
      <c r="Z118" s="33"/>
      <c r="AA118" s="159" t="s">
        <v>8556</v>
      </c>
      <c r="AB118" s="159" t="s">
        <v>2255</v>
      </c>
    </row>
    <row r="119" spans="1:28" s="132" customFormat="1" hidden="1" x14ac:dyDescent="0.35">
      <c r="A119" s="269"/>
      <c r="B119" s="159" t="s">
        <v>1396</v>
      </c>
      <c r="C119" s="162" t="str">
        <f t="shared" si="5"/>
        <v/>
      </c>
      <c r="D119" s="159"/>
      <c r="E119" s="170" t="s">
        <v>8504</v>
      </c>
      <c r="F119" s="161" t="str">
        <f t="shared" si="6"/>
        <v>yes</v>
      </c>
      <c r="G119" s="161" t="str">
        <f t="shared" si="7"/>
        <v>yes</v>
      </c>
      <c r="H119" s="159" t="s">
        <v>173</v>
      </c>
      <c r="I119" s="161" t="str">
        <f t="shared" si="8"/>
        <v>acf</v>
      </c>
      <c r="J119" s="34"/>
      <c r="K119" s="34">
        <f>IFERROR(VLOOKUP(B119,LOINC!A:B,2,FALSE),"")</f>
        <v>6578</v>
      </c>
      <c r="L119" s="34">
        <f>IFERROR(VLOOKUP(B119,'Sequence nummers'!A:B,2,FALSE),"")</f>
        <v>1000630</v>
      </c>
      <c r="M119" s="159" t="s">
        <v>1203</v>
      </c>
      <c r="N119" s="159"/>
      <c r="O119" s="159"/>
      <c r="P119" s="159" t="s">
        <v>173</v>
      </c>
      <c r="Q119" s="38" t="s">
        <v>173</v>
      </c>
      <c r="R119" s="38" t="s">
        <v>175</v>
      </c>
      <c r="S119" s="161" t="str">
        <f t="shared" si="9"/>
        <v>Keuzelijst</v>
      </c>
      <c r="T119" s="159" t="s">
        <v>1236</v>
      </c>
      <c r="U119" s="44" t="s">
        <v>366</v>
      </c>
      <c r="V119" s="159" t="s">
        <v>1313</v>
      </c>
      <c r="W119" s="159" t="s">
        <v>1313</v>
      </c>
      <c r="X119" s="34" t="s">
        <v>370</v>
      </c>
      <c r="Y119" s="33" t="s">
        <v>370</v>
      </c>
      <c r="Z119" s="33"/>
      <c r="AA119" s="159" t="s">
        <v>8556</v>
      </c>
      <c r="AB119" s="159" t="s">
        <v>2255</v>
      </c>
    </row>
    <row r="120" spans="1:28" s="132" customFormat="1" hidden="1" x14ac:dyDescent="0.35">
      <c r="A120" s="269"/>
      <c r="B120" s="159" t="s">
        <v>245</v>
      </c>
      <c r="C120" s="162" t="str">
        <f t="shared" si="5"/>
        <v/>
      </c>
      <c r="D120" s="159"/>
      <c r="E120" s="159" t="s">
        <v>2801</v>
      </c>
      <c r="F120" s="161" t="str">
        <f t="shared" si="6"/>
        <v>?</v>
      </c>
      <c r="G120" s="161" t="str">
        <f t="shared" si="7"/>
        <v>?</v>
      </c>
      <c r="H120" s="159"/>
      <c r="I120" s="161" t="str">
        <f t="shared" si="8"/>
        <v>acg</v>
      </c>
      <c r="J120" s="34"/>
      <c r="K120" s="34" t="str">
        <f>IFERROR(VLOOKUP(B120,LOINC!A:B,2,FALSE),"")</f>
        <v/>
      </c>
      <c r="L120" s="34" t="str">
        <f>IFERROR(VLOOKUP(B120,'Sequence nummers'!A:B,2,FALSE),"")</f>
        <v/>
      </c>
      <c r="M120" s="159"/>
      <c r="N120" s="52"/>
      <c r="O120" s="159"/>
      <c r="P120" s="159"/>
      <c r="Q120" s="52"/>
      <c r="R120" s="52"/>
      <c r="S120" s="161" t="str">
        <f t="shared" si="9"/>
        <v>Keuzelijst</v>
      </c>
      <c r="T120" s="159" t="s">
        <v>1236</v>
      </c>
      <c r="U120" s="44" t="s">
        <v>366</v>
      </c>
      <c r="V120" s="159" t="s">
        <v>2</v>
      </c>
      <c r="W120" s="159" t="s">
        <v>1313</v>
      </c>
      <c r="X120" s="34"/>
      <c r="Y120" s="33" t="s">
        <v>370</v>
      </c>
      <c r="Z120" s="33"/>
      <c r="AA120" s="159"/>
      <c r="AB120" s="159"/>
    </row>
    <row r="121" spans="1:28" s="132" customFormat="1" hidden="1" x14ac:dyDescent="0.35">
      <c r="A121" s="269"/>
      <c r="B121" s="159" t="s">
        <v>246</v>
      </c>
      <c r="C121" s="162" t="str">
        <f t="shared" si="5"/>
        <v/>
      </c>
      <c r="D121" s="159"/>
      <c r="E121" s="159" t="s">
        <v>2801</v>
      </c>
      <c r="F121" s="161" t="str">
        <f t="shared" si="6"/>
        <v>?</v>
      </c>
      <c r="G121" s="161" t="str">
        <f t="shared" si="7"/>
        <v>?</v>
      </c>
      <c r="H121" s="159"/>
      <c r="I121" s="161" t="str">
        <f t="shared" si="8"/>
        <v>ach</v>
      </c>
      <c r="J121" s="34"/>
      <c r="K121" s="34" t="str">
        <f>IFERROR(VLOOKUP(B121,LOINC!A:B,2,FALSE),"")</f>
        <v/>
      </c>
      <c r="L121" s="34" t="str">
        <f>IFERROR(VLOOKUP(B121,'Sequence nummers'!A:B,2,FALSE),"")</f>
        <v/>
      </c>
      <c r="M121" s="159"/>
      <c r="N121" s="52"/>
      <c r="O121" s="159"/>
      <c r="P121" s="159"/>
      <c r="Q121" s="52"/>
      <c r="R121" s="52"/>
      <c r="S121" s="161" t="str">
        <f t="shared" si="9"/>
        <v>Keuzelijst</v>
      </c>
      <c r="T121" s="159" t="s">
        <v>1236</v>
      </c>
      <c r="U121" s="44" t="s">
        <v>366</v>
      </c>
      <c r="V121" s="159" t="s">
        <v>2</v>
      </c>
      <c r="W121" s="159" t="s">
        <v>1313</v>
      </c>
      <c r="X121" s="34"/>
      <c r="Y121" s="33" t="s">
        <v>370</v>
      </c>
      <c r="Z121" s="33"/>
      <c r="AA121" s="159"/>
      <c r="AB121" s="159"/>
    </row>
    <row r="122" spans="1:28" s="132" customFormat="1" hidden="1" x14ac:dyDescent="0.35">
      <c r="A122" s="269"/>
      <c r="B122" s="41" t="s">
        <v>1264</v>
      </c>
      <c r="C122" s="162" t="str">
        <f t="shared" si="5"/>
        <v/>
      </c>
      <c r="D122" s="159"/>
      <c r="E122" s="159" t="s">
        <v>2801</v>
      </c>
      <c r="F122" s="161" t="str">
        <f t="shared" si="6"/>
        <v>?</v>
      </c>
      <c r="G122" s="161" t="str">
        <f t="shared" si="7"/>
        <v>?</v>
      </c>
      <c r="H122" s="159"/>
      <c r="I122" s="161" t="str">
        <f t="shared" si="8"/>
        <v>aci</v>
      </c>
      <c r="J122" s="34"/>
      <c r="K122" s="34" t="str">
        <f>IFERROR(VLOOKUP(B122,LOINC!A:B,2,FALSE),"")</f>
        <v/>
      </c>
      <c r="L122" s="34" t="str">
        <f>IFERROR(VLOOKUP(B122,'Sequence nummers'!A:B,2,FALSE),"")</f>
        <v/>
      </c>
      <c r="M122" s="159"/>
      <c r="N122" s="52"/>
      <c r="O122" s="159"/>
      <c r="P122" s="159"/>
      <c r="Q122" s="52"/>
      <c r="R122" s="52"/>
      <c r="S122" s="161" t="str">
        <f t="shared" si="9"/>
        <v>String</v>
      </c>
      <c r="T122" s="159" t="s">
        <v>8548</v>
      </c>
      <c r="U122" s="44" t="s">
        <v>366</v>
      </c>
      <c r="V122" s="159" t="s">
        <v>2</v>
      </c>
      <c r="W122" s="159" t="s">
        <v>1313</v>
      </c>
      <c r="X122" s="34" t="s">
        <v>370</v>
      </c>
      <c r="Y122" s="33" t="s">
        <v>370</v>
      </c>
      <c r="Z122" s="33"/>
      <c r="AA122" s="159"/>
      <c r="AB122" s="159"/>
    </row>
    <row r="123" spans="1:28" s="132" customFormat="1" hidden="1" x14ac:dyDescent="0.35">
      <c r="A123" s="269"/>
      <c r="B123" s="42" t="s">
        <v>1265</v>
      </c>
      <c r="C123" s="162" t="str">
        <f t="shared" si="5"/>
        <v/>
      </c>
      <c r="D123" s="159"/>
      <c r="E123" s="159" t="s">
        <v>2801</v>
      </c>
      <c r="F123" s="161" t="str">
        <f t="shared" si="6"/>
        <v>?</v>
      </c>
      <c r="G123" s="161" t="str">
        <f t="shared" si="7"/>
        <v>?</v>
      </c>
      <c r="H123" s="159"/>
      <c r="I123" s="161" t="str">
        <f t="shared" si="8"/>
        <v>acj</v>
      </c>
      <c r="J123" s="34"/>
      <c r="K123" s="34" t="str">
        <f>IFERROR(VLOOKUP(B123,LOINC!A:B,2,FALSE),"")</f>
        <v/>
      </c>
      <c r="L123" s="34" t="str">
        <f>IFERROR(VLOOKUP(B123,'Sequence nummers'!A:B,2,FALSE),"")</f>
        <v/>
      </c>
      <c r="M123" s="159"/>
      <c r="N123" s="52"/>
      <c r="O123" s="159"/>
      <c r="P123" s="159"/>
      <c r="Q123" s="122"/>
      <c r="R123" s="122"/>
      <c r="S123" s="161" t="str">
        <f t="shared" si="9"/>
        <v>String</v>
      </c>
      <c r="T123" s="159" t="s">
        <v>8548</v>
      </c>
      <c r="U123" s="44" t="s">
        <v>366</v>
      </c>
      <c r="V123" s="159" t="s">
        <v>42</v>
      </c>
      <c r="W123" s="159" t="s">
        <v>1313</v>
      </c>
      <c r="X123" s="34" t="s">
        <v>370</v>
      </c>
      <c r="Y123" s="34" t="s">
        <v>370</v>
      </c>
      <c r="Z123" s="33"/>
      <c r="AA123" s="159"/>
      <c r="AB123" s="159"/>
    </row>
    <row r="124" spans="1:28" s="132" customFormat="1" hidden="1" x14ac:dyDescent="0.35">
      <c r="A124" s="269"/>
      <c r="B124" s="44" t="s">
        <v>1266</v>
      </c>
      <c r="C124" s="162" t="str">
        <f t="shared" si="5"/>
        <v/>
      </c>
      <c r="D124" s="159"/>
      <c r="E124" s="159" t="s">
        <v>2801</v>
      </c>
      <c r="F124" s="161" t="str">
        <f t="shared" si="6"/>
        <v>?</v>
      </c>
      <c r="G124" s="161" t="str">
        <f t="shared" si="7"/>
        <v>?</v>
      </c>
      <c r="H124" s="159"/>
      <c r="I124" s="161" t="str">
        <f t="shared" si="8"/>
        <v>ack</v>
      </c>
      <c r="J124" s="34"/>
      <c r="K124" s="34" t="str">
        <f>IFERROR(VLOOKUP(B124,LOINC!A:B,2,FALSE),"")</f>
        <v/>
      </c>
      <c r="L124" s="34" t="str">
        <f>IFERROR(VLOOKUP(B124,'Sequence nummers'!A:B,2,FALSE),"")</f>
        <v/>
      </c>
      <c r="M124" s="159"/>
      <c r="N124" s="52"/>
      <c r="O124" s="159"/>
      <c r="P124" s="159"/>
      <c r="Q124" s="122"/>
      <c r="R124" s="122"/>
      <c r="S124" s="161" t="str">
        <f t="shared" si="9"/>
        <v>String</v>
      </c>
      <c r="T124" s="159" t="s">
        <v>8548</v>
      </c>
      <c r="U124" s="44" t="s">
        <v>366</v>
      </c>
      <c r="V124" s="159" t="s">
        <v>42</v>
      </c>
      <c r="W124" s="159" t="s">
        <v>1313</v>
      </c>
      <c r="X124" s="34" t="s">
        <v>370</v>
      </c>
      <c r="Y124" s="34" t="s">
        <v>370</v>
      </c>
      <c r="Z124" s="34"/>
      <c r="AA124" s="159"/>
      <c r="AB124" s="159"/>
    </row>
    <row r="125" spans="1:28" s="132" customFormat="1" hidden="1" x14ac:dyDescent="0.35">
      <c r="A125" s="269"/>
      <c r="B125" s="159" t="s">
        <v>1223</v>
      </c>
      <c r="C125" s="162" t="str">
        <f t="shared" si="5"/>
        <v/>
      </c>
      <c r="D125" s="159"/>
      <c r="E125" s="159" t="s">
        <v>2801</v>
      </c>
      <c r="F125" s="161" t="str">
        <f t="shared" si="6"/>
        <v>?</v>
      </c>
      <c r="G125" s="161" t="str">
        <f t="shared" si="7"/>
        <v>?</v>
      </c>
      <c r="H125" s="159"/>
      <c r="I125" s="161" t="str">
        <f t="shared" si="8"/>
        <v>acl</v>
      </c>
      <c r="J125" s="34"/>
      <c r="K125" s="34" t="str">
        <f>IFERROR(VLOOKUP(B125,LOINC!A:B,2,FALSE),"")</f>
        <v/>
      </c>
      <c r="L125" s="34" t="str">
        <f>IFERROR(VLOOKUP(B125,'Sequence nummers'!A:B,2,FALSE),"")</f>
        <v/>
      </c>
      <c r="M125" s="159"/>
      <c r="N125" s="52"/>
      <c r="O125" s="159"/>
      <c r="P125" s="159"/>
      <c r="Q125" s="122"/>
      <c r="R125" s="122"/>
      <c r="S125" s="161" t="str">
        <f t="shared" si="9"/>
        <v>String</v>
      </c>
      <c r="T125" s="159" t="s">
        <v>8548</v>
      </c>
      <c r="U125" s="44" t="s">
        <v>366</v>
      </c>
      <c r="V125" s="159" t="s">
        <v>2</v>
      </c>
      <c r="W125" s="159" t="s">
        <v>2758</v>
      </c>
      <c r="X125" s="34" t="s">
        <v>370</v>
      </c>
      <c r="Y125" s="34" t="s">
        <v>370</v>
      </c>
      <c r="Z125" s="34"/>
      <c r="AA125" s="159"/>
      <c r="AB125" s="159"/>
    </row>
    <row r="126" spans="1:28" s="132" customFormat="1" hidden="1" x14ac:dyDescent="0.35">
      <c r="A126" s="269"/>
      <c r="B126" s="159" t="s">
        <v>1318</v>
      </c>
      <c r="C126" s="162" t="str">
        <f t="shared" si="5"/>
        <v/>
      </c>
      <c r="D126" s="159"/>
      <c r="E126" s="159" t="s">
        <v>2801</v>
      </c>
      <c r="F126" s="161" t="str">
        <f t="shared" si="6"/>
        <v>?</v>
      </c>
      <c r="G126" s="161" t="str">
        <f t="shared" si="7"/>
        <v>?</v>
      </c>
      <c r="H126" s="159"/>
      <c r="I126" s="161" t="str">
        <f t="shared" si="8"/>
        <v>acm</v>
      </c>
      <c r="J126" s="34"/>
      <c r="K126" s="34" t="str">
        <f>IFERROR(VLOOKUP(B126,LOINC!A:B,2,FALSE),"")</f>
        <v/>
      </c>
      <c r="L126" s="34" t="str">
        <f>IFERROR(VLOOKUP(B126,'Sequence nummers'!A:B,2,FALSE),"")</f>
        <v/>
      </c>
      <c r="M126" s="159"/>
      <c r="N126" s="52"/>
      <c r="O126" s="159"/>
      <c r="P126" s="159"/>
      <c r="Q126" s="122"/>
      <c r="R126" s="122"/>
      <c r="S126" s="161" t="str">
        <f t="shared" si="9"/>
        <v>String</v>
      </c>
      <c r="T126" s="159" t="s">
        <v>1236</v>
      </c>
      <c r="U126" s="44" t="s">
        <v>366</v>
      </c>
      <c r="V126" s="159" t="s">
        <v>1313</v>
      </c>
      <c r="W126" s="159" t="s">
        <v>1313</v>
      </c>
      <c r="X126" s="34" t="s">
        <v>370</v>
      </c>
      <c r="Y126" s="34" t="s">
        <v>370</v>
      </c>
      <c r="Z126" s="34"/>
      <c r="AA126" s="159"/>
      <c r="AB126" s="159"/>
    </row>
    <row r="127" spans="1:28" s="132" customFormat="1" hidden="1" x14ac:dyDescent="0.35">
      <c r="A127" s="269"/>
      <c r="B127" s="159" t="s">
        <v>1319</v>
      </c>
      <c r="C127" s="162" t="str">
        <f t="shared" si="5"/>
        <v/>
      </c>
      <c r="D127" s="159"/>
      <c r="E127" s="159" t="s">
        <v>2801</v>
      </c>
      <c r="F127" s="161" t="str">
        <f t="shared" si="6"/>
        <v>?</v>
      </c>
      <c r="G127" s="161" t="str">
        <f t="shared" si="7"/>
        <v>?</v>
      </c>
      <c r="H127" s="159"/>
      <c r="I127" s="161" t="str">
        <f t="shared" si="8"/>
        <v>acn</v>
      </c>
      <c r="J127" s="34"/>
      <c r="K127" s="34" t="str">
        <f>IFERROR(VLOOKUP(B127,LOINC!A:B,2,FALSE),"")</f>
        <v/>
      </c>
      <c r="L127" s="34" t="str">
        <f>IFERROR(VLOOKUP(B127,'Sequence nummers'!A:B,2,FALSE),"")</f>
        <v/>
      </c>
      <c r="M127" s="159"/>
      <c r="N127" s="52"/>
      <c r="O127" s="159"/>
      <c r="P127" s="159"/>
      <c r="Q127" s="122"/>
      <c r="R127" s="122"/>
      <c r="S127" s="161" t="str">
        <f t="shared" si="9"/>
        <v>String</v>
      </c>
      <c r="T127" s="159" t="s">
        <v>1236</v>
      </c>
      <c r="U127" s="44" t="s">
        <v>366</v>
      </c>
      <c r="V127" s="159" t="s">
        <v>1313</v>
      </c>
      <c r="W127" s="159" t="s">
        <v>1313</v>
      </c>
      <c r="X127" s="34" t="s">
        <v>370</v>
      </c>
      <c r="Y127" s="34" t="s">
        <v>370</v>
      </c>
      <c r="Z127" s="34"/>
      <c r="AA127" s="159"/>
      <c r="AB127" s="159"/>
    </row>
    <row r="128" spans="1:28" s="132" customFormat="1" hidden="1" x14ac:dyDescent="0.4">
      <c r="A128" s="269" t="s">
        <v>8538</v>
      </c>
      <c r="B128" s="159" t="s">
        <v>8191</v>
      </c>
      <c r="C128" s="162" t="str">
        <f t="shared" si="5"/>
        <v/>
      </c>
      <c r="D128" s="159"/>
      <c r="E128" s="159" t="s">
        <v>2801</v>
      </c>
      <c r="F128" s="161" t="str">
        <f t="shared" si="6"/>
        <v>?</v>
      </c>
      <c r="G128" s="161" t="str">
        <f t="shared" si="7"/>
        <v>?</v>
      </c>
      <c r="H128" s="159"/>
      <c r="I128" s="161" t="str">
        <f t="shared" si="8"/>
        <v>acna</v>
      </c>
      <c r="J128" s="34"/>
      <c r="K128" s="34" t="str">
        <f>IFERROR(VLOOKUP(B128,LOINC!A:B,2,FALSE),"")</f>
        <v/>
      </c>
      <c r="L128" s="34" t="str">
        <f>IFERROR(VLOOKUP(B128,'Sequence nummers'!A:B,2,FALSE),"")</f>
        <v/>
      </c>
      <c r="M128" s="159"/>
      <c r="N128" s="52"/>
      <c r="O128" s="159"/>
      <c r="P128" s="139"/>
      <c r="Q128" s="44"/>
      <c r="R128" s="122"/>
      <c r="S128" s="161" t="str">
        <f t="shared" si="9"/>
        <v>String</v>
      </c>
      <c r="T128" s="159" t="s">
        <v>8169</v>
      </c>
      <c r="U128" s="44" t="s">
        <v>366</v>
      </c>
      <c r="V128" s="159" t="s">
        <v>2</v>
      </c>
      <c r="W128" s="159" t="s">
        <v>2758</v>
      </c>
      <c r="X128" s="34" t="s">
        <v>370</v>
      </c>
      <c r="Y128" s="34" t="s">
        <v>370</v>
      </c>
      <c r="Z128" s="34"/>
      <c r="AA128" s="159"/>
      <c r="AB128" s="159"/>
    </row>
    <row r="129" spans="1:28" s="132" customFormat="1" hidden="1" x14ac:dyDescent="0.4">
      <c r="A129" s="269"/>
      <c r="B129" s="159" t="s">
        <v>8192</v>
      </c>
      <c r="C129" s="162" t="str">
        <f t="shared" si="5"/>
        <v/>
      </c>
      <c r="D129" s="159"/>
      <c r="E129" s="159" t="s">
        <v>2801</v>
      </c>
      <c r="F129" s="161" t="str">
        <f t="shared" si="6"/>
        <v>?</v>
      </c>
      <c r="G129" s="161" t="str">
        <f t="shared" si="7"/>
        <v>?</v>
      </c>
      <c r="H129" s="159"/>
      <c r="I129" s="161" t="str">
        <f t="shared" si="8"/>
        <v>acnb</v>
      </c>
      <c r="J129" s="34"/>
      <c r="K129" s="34" t="str">
        <f>IFERROR(VLOOKUP(B129,LOINC!A:B,2,FALSE),"")</f>
        <v/>
      </c>
      <c r="L129" s="34" t="str">
        <f>IFERROR(VLOOKUP(B129,'Sequence nummers'!A:B,2,FALSE),"")</f>
        <v/>
      </c>
      <c r="M129" s="159"/>
      <c r="N129" s="52"/>
      <c r="O129" s="159"/>
      <c r="P129" s="139"/>
      <c r="Q129" s="44"/>
      <c r="R129" s="122"/>
      <c r="S129" s="161" t="str">
        <f t="shared" si="9"/>
        <v>String</v>
      </c>
      <c r="T129" s="159" t="s">
        <v>8169</v>
      </c>
      <c r="U129" s="44" t="s">
        <v>366</v>
      </c>
      <c r="V129" s="159" t="s">
        <v>2</v>
      </c>
      <c r="W129" s="159" t="s">
        <v>2758</v>
      </c>
      <c r="X129" s="34" t="s">
        <v>370</v>
      </c>
      <c r="Y129" s="34" t="s">
        <v>370</v>
      </c>
      <c r="Z129" s="34"/>
      <c r="AA129" s="159"/>
      <c r="AB129" s="159"/>
    </row>
    <row r="130" spans="1:28" s="132" customFormat="1" hidden="1" x14ac:dyDescent="0.4">
      <c r="A130" s="269"/>
      <c r="B130" s="159" t="s">
        <v>8193</v>
      </c>
      <c r="C130" s="162" t="str">
        <f t="shared" si="5"/>
        <v/>
      </c>
      <c r="D130" s="159"/>
      <c r="E130" s="159" t="s">
        <v>2801</v>
      </c>
      <c r="F130" s="161" t="str">
        <f t="shared" si="6"/>
        <v>?</v>
      </c>
      <c r="G130" s="161" t="str">
        <f t="shared" si="7"/>
        <v>?</v>
      </c>
      <c r="H130" s="159"/>
      <c r="I130" s="161" t="str">
        <f t="shared" si="8"/>
        <v>acnc</v>
      </c>
      <c r="J130" s="34"/>
      <c r="K130" s="34" t="str">
        <f>IFERROR(VLOOKUP(B130,LOINC!A:B,2,FALSE),"")</f>
        <v/>
      </c>
      <c r="L130" s="34" t="str">
        <f>IFERROR(VLOOKUP(B130,'Sequence nummers'!A:B,2,FALSE),"")</f>
        <v/>
      </c>
      <c r="M130" s="159"/>
      <c r="N130" s="52"/>
      <c r="O130" s="159"/>
      <c r="P130" s="139"/>
      <c r="Q130" s="122"/>
      <c r="R130" s="122"/>
      <c r="S130" s="161" t="str">
        <f t="shared" si="9"/>
        <v>String</v>
      </c>
      <c r="T130" s="159" t="s">
        <v>8169</v>
      </c>
      <c r="U130" s="44" t="s">
        <v>366</v>
      </c>
      <c r="V130" s="159" t="s">
        <v>2</v>
      </c>
      <c r="W130" s="159" t="s">
        <v>2758</v>
      </c>
      <c r="X130" s="34" t="s">
        <v>370</v>
      </c>
      <c r="Y130" s="34" t="s">
        <v>370</v>
      </c>
      <c r="Z130" s="34"/>
      <c r="AA130" s="159"/>
      <c r="AB130" s="159"/>
    </row>
    <row r="131" spans="1:28" s="132" customFormat="1" hidden="1" x14ac:dyDescent="0.4">
      <c r="A131" s="269"/>
      <c r="B131" s="159" t="s">
        <v>8194</v>
      </c>
      <c r="C131" s="162" t="str">
        <f t="shared" si="5"/>
        <v/>
      </c>
      <c r="D131" s="159"/>
      <c r="E131" s="159" t="s">
        <v>2801</v>
      </c>
      <c r="F131" s="161" t="str">
        <f t="shared" si="6"/>
        <v>?</v>
      </c>
      <c r="G131" s="161" t="str">
        <f t="shared" si="7"/>
        <v>?</v>
      </c>
      <c r="H131" s="159"/>
      <c r="I131" s="161" t="str">
        <f t="shared" si="8"/>
        <v>acnd</v>
      </c>
      <c r="J131" s="34"/>
      <c r="K131" s="34" t="str">
        <f>IFERROR(VLOOKUP(B131,LOINC!A:B,2,FALSE),"")</f>
        <v/>
      </c>
      <c r="L131" s="34" t="str">
        <f>IFERROR(VLOOKUP(B131,'Sequence nummers'!A:B,2,FALSE),"")</f>
        <v/>
      </c>
      <c r="M131" s="159"/>
      <c r="N131" s="52"/>
      <c r="O131" s="159"/>
      <c r="P131" s="139"/>
      <c r="Q131" s="122"/>
      <c r="R131" s="122"/>
      <c r="S131" s="161" t="str">
        <f t="shared" si="9"/>
        <v>String</v>
      </c>
      <c r="T131" s="159" t="s">
        <v>8169</v>
      </c>
      <c r="U131" s="44" t="s">
        <v>366</v>
      </c>
      <c r="V131" s="159" t="s">
        <v>2</v>
      </c>
      <c r="W131" s="159" t="s">
        <v>2758</v>
      </c>
      <c r="X131" s="34" t="s">
        <v>370</v>
      </c>
      <c r="Y131" s="34" t="s">
        <v>370</v>
      </c>
      <c r="Z131" s="34"/>
      <c r="AA131" s="159"/>
      <c r="AB131" s="159"/>
    </row>
    <row r="132" spans="1:28" s="132" customFormat="1" hidden="1" x14ac:dyDescent="0.4">
      <c r="A132" s="269"/>
      <c r="B132" s="41" t="s">
        <v>8195</v>
      </c>
      <c r="C132" s="162" t="str">
        <f t="shared" ref="C132:C195" si="10">IF(E132="JA",VLOOKUP(B132,Bepalingen,3,FALSE),"")</f>
        <v/>
      </c>
      <c r="D132" s="159"/>
      <c r="E132" s="159" t="s">
        <v>2801</v>
      </c>
      <c r="F132" s="161" t="str">
        <f t="shared" ref="F132:F195" si="11">VLOOKUP($B132,Bepalingen,8,FALSE)</f>
        <v>?</v>
      </c>
      <c r="G132" s="161" t="str">
        <f t="shared" ref="G132:G195" si="12">VLOOKUP($B132,Bepalingen,9,FALSE)</f>
        <v>?</v>
      </c>
      <c r="H132" s="159"/>
      <c r="I132" s="161" t="str">
        <f t="shared" ref="I132:I195" si="13">VLOOKUP($B132,Bepalingen,10,FALSE)</f>
        <v>acne</v>
      </c>
      <c r="J132" s="34"/>
      <c r="K132" s="34" t="str">
        <f>IFERROR(VLOOKUP(B132,LOINC!A:B,2,FALSE),"")</f>
        <v/>
      </c>
      <c r="L132" s="34" t="str">
        <f>IFERROR(VLOOKUP(B132,'Sequence nummers'!A:B,2,FALSE),"")</f>
        <v/>
      </c>
      <c r="M132" s="159"/>
      <c r="N132" s="52"/>
      <c r="O132" s="159"/>
      <c r="P132" s="139"/>
      <c r="Q132" s="122"/>
      <c r="R132" s="122"/>
      <c r="S132" s="161" t="str">
        <f t="shared" ref="S132:S195" si="14">VLOOKUP($B132,Bepalingen,4,FALSE)</f>
        <v>String</v>
      </c>
      <c r="T132" s="159" t="s">
        <v>8169</v>
      </c>
      <c r="U132" s="44" t="s">
        <v>366</v>
      </c>
      <c r="V132" s="159" t="s">
        <v>2</v>
      </c>
      <c r="W132" s="159" t="s">
        <v>2758</v>
      </c>
      <c r="X132" s="34" t="s">
        <v>370</v>
      </c>
      <c r="Y132" s="34" t="s">
        <v>370</v>
      </c>
      <c r="Z132" s="34"/>
      <c r="AA132" s="159"/>
      <c r="AB132" s="159"/>
    </row>
    <row r="133" spans="1:28" s="132" customFormat="1" hidden="1" x14ac:dyDescent="0.4">
      <c r="A133" s="269"/>
      <c r="B133" s="159" t="s">
        <v>8196</v>
      </c>
      <c r="C133" s="162" t="str">
        <f t="shared" si="10"/>
        <v/>
      </c>
      <c r="D133" s="159"/>
      <c r="E133" s="159" t="s">
        <v>2801</v>
      </c>
      <c r="F133" s="161" t="str">
        <f t="shared" si="11"/>
        <v>?</v>
      </c>
      <c r="G133" s="161" t="str">
        <f t="shared" si="12"/>
        <v>?</v>
      </c>
      <c r="H133" s="159"/>
      <c r="I133" s="161" t="str">
        <f t="shared" si="13"/>
        <v>acnf</v>
      </c>
      <c r="J133" s="34"/>
      <c r="K133" s="34" t="str">
        <f>IFERROR(VLOOKUP(B133,LOINC!A:B,2,FALSE),"")</f>
        <v/>
      </c>
      <c r="L133" s="34" t="str">
        <f>IFERROR(VLOOKUP(B133,'Sequence nummers'!A:B,2,FALSE),"")</f>
        <v/>
      </c>
      <c r="M133" s="159"/>
      <c r="N133" s="52"/>
      <c r="O133" s="159"/>
      <c r="P133" s="139"/>
      <c r="Q133" s="122"/>
      <c r="R133" s="122"/>
      <c r="S133" s="161" t="str">
        <f t="shared" si="14"/>
        <v>String</v>
      </c>
      <c r="T133" s="159" t="s">
        <v>8169</v>
      </c>
      <c r="U133" s="44" t="s">
        <v>366</v>
      </c>
      <c r="V133" s="159" t="s">
        <v>2</v>
      </c>
      <c r="W133" s="159" t="s">
        <v>2758</v>
      </c>
      <c r="X133" s="34" t="s">
        <v>370</v>
      </c>
      <c r="Y133" s="34" t="s">
        <v>370</v>
      </c>
      <c r="Z133" s="34"/>
      <c r="AA133" s="159"/>
      <c r="AB133" s="159"/>
    </row>
    <row r="134" spans="1:28" s="132" customFormat="1" hidden="1" x14ac:dyDescent="0.4">
      <c r="A134" s="269"/>
      <c r="B134" s="159" t="s">
        <v>8197</v>
      </c>
      <c r="C134" s="162" t="str">
        <f t="shared" si="10"/>
        <v/>
      </c>
      <c r="D134" s="159"/>
      <c r="E134" s="159" t="s">
        <v>2801</v>
      </c>
      <c r="F134" s="161" t="str">
        <f t="shared" si="11"/>
        <v>?</v>
      </c>
      <c r="G134" s="161" t="str">
        <f t="shared" si="12"/>
        <v>?</v>
      </c>
      <c r="H134" s="159"/>
      <c r="I134" s="161" t="str">
        <f t="shared" si="13"/>
        <v>acng</v>
      </c>
      <c r="J134" s="34"/>
      <c r="K134" s="34" t="str">
        <f>IFERROR(VLOOKUP(B134,LOINC!A:B,2,FALSE),"")</f>
        <v/>
      </c>
      <c r="L134" s="34" t="str">
        <f>IFERROR(VLOOKUP(B134,'Sequence nummers'!A:B,2,FALSE),"")</f>
        <v/>
      </c>
      <c r="M134" s="159"/>
      <c r="N134" s="52"/>
      <c r="O134" s="159"/>
      <c r="P134" s="139"/>
      <c r="Q134" s="122"/>
      <c r="R134" s="122"/>
      <c r="S134" s="161" t="str">
        <f t="shared" si="14"/>
        <v>String</v>
      </c>
      <c r="T134" s="159" t="s">
        <v>8169</v>
      </c>
      <c r="U134" s="44" t="s">
        <v>366</v>
      </c>
      <c r="V134" s="159" t="s">
        <v>2</v>
      </c>
      <c r="W134" s="159" t="s">
        <v>2758</v>
      </c>
      <c r="X134" s="34"/>
      <c r="Y134" s="34"/>
      <c r="Z134" s="34"/>
      <c r="AA134" s="159"/>
      <c r="AB134" s="159"/>
    </row>
    <row r="135" spans="1:28" s="132" customFormat="1" x14ac:dyDescent="0.35">
      <c r="A135" s="269"/>
      <c r="B135" s="159" t="s">
        <v>1320</v>
      </c>
      <c r="C135" s="162" t="str">
        <f t="shared" si="10"/>
        <v>HLA-C allel 1</v>
      </c>
      <c r="D135" s="159"/>
      <c r="E135" s="159" t="s">
        <v>2798</v>
      </c>
      <c r="F135" s="161" t="str">
        <f t="shared" si="11"/>
        <v>yes</v>
      </c>
      <c r="G135" s="161" t="str">
        <f t="shared" si="12"/>
        <v>yes</v>
      </c>
      <c r="H135" s="159"/>
      <c r="I135" s="161" t="str">
        <f t="shared" si="13"/>
        <v>aco</v>
      </c>
      <c r="J135" s="34"/>
      <c r="K135" s="34">
        <f>IFERROR(VLOOKUP(B135,LOINC!A:B,2,FALSE),"")</f>
        <v>6580</v>
      </c>
      <c r="L135" s="34">
        <f>IFERROR(VLOOKUP(B135,'Sequence nummers'!A:B,2,FALSE),"")</f>
        <v>1000640</v>
      </c>
      <c r="M135" s="159" t="s">
        <v>1203</v>
      </c>
      <c r="N135" s="159" t="s">
        <v>1609</v>
      </c>
      <c r="O135" s="159" t="s">
        <v>9315</v>
      </c>
      <c r="P135" s="159" t="s">
        <v>8168</v>
      </c>
      <c r="Q135" s="44" t="s">
        <v>8168</v>
      </c>
      <c r="R135" s="44" t="s">
        <v>173</v>
      </c>
      <c r="S135" s="161" t="str">
        <f t="shared" si="14"/>
        <v>String</v>
      </c>
      <c r="T135" s="159" t="s">
        <v>1236</v>
      </c>
      <c r="U135" s="44" t="s">
        <v>366</v>
      </c>
      <c r="V135" s="159" t="s">
        <v>1313</v>
      </c>
      <c r="W135" s="159" t="s">
        <v>2758</v>
      </c>
      <c r="X135" s="34" t="s">
        <v>370</v>
      </c>
      <c r="Y135" s="34" t="s">
        <v>370</v>
      </c>
      <c r="Z135" s="34"/>
      <c r="AA135" s="159" t="s">
        <v>9374</v>
      </c>
      <c r="AB135" s="138" t="s">
        <v>9372</v>
      </c>
    </row>
    <row r="136" spans="1:28" s="132" customFormat="1" x14ac:dyDescent="0.35">
      <c r="A136" s="269"/>
      <c r="B136" s="159" t="s">
        <v>1321</v>
      </c>
      <c r="C136" s="162" t="str">
        <f t="shared" si="10"/>
        <v>HLA-C allel 2</v>
      </c>
      <c r="D136" s="159"/>
      <c r="E136" s="159" t="s">
        <v>2798</v>
      </c>
      <c r="F136" s="161" t="str">
        <f t="shared" si="11"/>
        <v>yes</v>
      </c>
      <c r="G136" s="161" t="str">
        <f t="shared" si="12"/>
        <v>yes</v>
      </c>
      <c r="H136" s="159" t="s">
        <v>8168</v>
      </c>
      <c r="I136" s="161" t="str">
        <f t="shared" si="13"/>
        <v>acp</v>
      </c>
      <c r="J136" s="34"/>
      <c r="K136" s="34">
        <f>IFERROR(VLOOKUP(B136,LOINC!A:B,2,FALSE),"")</f>
        <v>6582</v>
      </c>
      <c r="L136" s="34">
        <f>IFERROR(VLOOKUP(B136,'Sequence nummers'!A:B,2,FALSE),"")</f>
        <v>1000650</v>
      </c>
      <c r="M136" s="159" t="s">
        <v>1203</v>
      </c>
      <c r="N136" s="159" t="s">
        <v>1609</v>
      </c>
      <c r="O136" s="159" t="s">
        <v>9315</v>
      </c>
      <c r="P136" s="159" t="s">
        <v>8168</v>
      </c>
      <c r="Q136" s="44" t="s">
        <v>8168</v>
      </c>
      <c r="R136" s="44" t="s">
        <v>173</v>
      </c>
      <c r="S136" s="161" t="str">
        <f t="shared" si="14"/>
        <v>String</v>
      </c>
      <c r="T136" s="159" t="s">
        <v>1236</v>
      </c>
      <c r="U136" s="44" t="s">
        <v>366</v>
      </c>
      <c r="V136" s="159" t="s">
        <v>1313</v>
      </c>
      <c r="W136" s="159" t="s">
        <v>2758</v>
      </c>
      <c r="X136" s="34" t="s">
        <v>370</v>
      </c>
      <c r="Y136" s="34" t="s">
        <v>370</v>
      </c>
      <c r="Z136" s="34"/>
      <c r="AA136" s="159" t="s">
        <v>8556</v>
      </c>
      <c r="AB136" s="138" t="s">
        <v>2255</v>
      </c>
    </row>
    <row r="137" spans="1:28" s="132" customFormat="1" ht="12" hidden="1" customHeight="1" x14ac:dyDescent="0.35">
      <c r="A137" s="269" t="s">
        <v>298</v>
      </c>
      <c r="B137" s="159" t="s">
        <v>23</v>
      </c>
      <c r="C137" s="162" t="str">
        <f t="shared" si="10"/>
        <v/>
      </c>
      <c r="D137" s="159"/>
      <c r="E137" s="159" t="s">
        <v>2801</v>
      </c>
      <c r="F137" s="186" t="s">
        <v>8851</v>
      </c>
      <c r="G137" s="186" t="s">
        <v>8851</v>
      </c>
      <c r="H137" s="159"/>
      <c r="I137" s="161" t="str">
        <f t="shared" si="13"/>
        <v>acq</v>
      </c>
      <c r="J137" s="34" t="s">
        <v>370</v>
      </c>
      <c r="K137" s="34">
        <f>IFERROR(VLOOKUP(B137,LOINC!A:B,2,FALSE),"")</f>
        <v>6588</v>
      </c>
      <c r="L137" s="34">
        <f>IFERROR(VLOOKUP(B137,'Sequence nummers'!A:B,2,FALSE),"")</f>
        <v>1000660</v>
      </c>
      <c r="M137" s="170" t="s">
        <v>1203</v>
      </c>
      <c r="N137" s="186" t="s">
        <v>8570</v>
      </c>
      <c r="O137" s="159" t="s">
        <v>8593</v>
      </c>
      <c r="P137" s="159" t="s">
        <v>2737</v>
      </c>
      <c r="Q137" s="186" t="s">
        <v>9329</v>
      </c>
      <c r="R137" s="44"/>
      <c r="S137" s="161" t="str">
        <f t="shared" si="14"/>
        <v>Keuzelijst</v>
      </c>
      <c r="T137" s="38" t="s">
        <v>2738</v>
      </c>
      <c r="U137" s="44" t="s">
        <v>366</v>
      </c>
      <c r="V137" s="38" t="s">
        <v>2758</v>
      </c>
      <c r="W137" s="38" t="s">
        <v>2758</v>
      </c>
      <c r="X137" s="34" t="s">
        <v>370</v>
      </c>
      <c r="Y137" s="33" t="s">
        <v>370</v>
      </c>
      <c r="Z137" s="33"/>
      <c r="AA137" s="159"/>
      <c r="AB137" s="159"/>
    </row>
    <row r="138" spans="1:28" s="132" customFormat="1" ht="12" hidden="1" customHeight="1" x14ac:dyDescent="0.35">
      <c r="A138" s="269"/>
      <c r="B138" s="159" t="s">
        <v>24</v>
      </c>
      <c r="C138" s="162" t="str">
        <f t="shared" si="10"/>
        <v/>
      </c>
      <c r="D138" s="159"/>
      <c r="E138" s="159" t="s">
        <v>2801</v>
      </c>
      <c r="F138" s="186" t="s">
        <v>8851</v>
      </c>
      <c r="G138" s="186" t="s">
        <v>8851</v>
      </c>
      <c r="H138" s="170"/>
      <c r="I138" s="161" t="str">
        <f t="shared" si="13"/>
        <v>acr</v>
      </c>
      <c r="J138" s="34" t="s">
        <v>370</v>
      </c>
      <c r="K138" s="34">
        <f>IFERROR(VLOOKUP(B138,LOINC!A:B,2,FALSE),"")</f>
        <v>6590</v>
      </c>
      <c r="L138" s="34">
        <f>IFERROR(VLOOKUP(B138,'Sequence nummers'!A:B,2,FALSE),"")</f>
        <v>1000670</v>
      </c>
      <c r="M138" s="170" t="s">
        <v>1203</v>
      </c>
      <c r="N138" s="186" t="s">
        <v>8570</v>
      </c>
      <c r="O138" s="159" t="s">
        <v>8593</v>
      </c>
      <c r="P138" s="159" t="s">
        <v>2737</v>
      </c>
      <c r="Q138" s="186" t="s">
        <v>9329</v>
      </c>
      <c r="R138" s="44"/>
      <c r="S138" s="161" t="str">
        <f t="shared" si="14"/>
        <v>Keuzelijst</v>
      </c>
      <c r="T138" s="38" t="s">
        <v>2738</v>
      </c>
      <c r="U138" s="44" t="s">
        <v>366</v>
      </c>
      <c r="V138" s="38" t="s">
        <v>2758</v>
      </c>
      <c r="W138" s="38" t="s">
        <v>2758</v>
      </c>
      <c r="X138" s="34" t="s">
        <v>370</v>
      </c>
      <c r="Y138" s="33" t="s">
        <v>370</v>
      </c>
      <c r="Z138" s="33"/>
      <c r="AA138" s="159"/>
      <c r="AB138" s="159"/>
    </row>
    <row r="139" spans="1:28" s="132" customFormat="1" x14ac:dyDescent="0.35">
      <c r="A139" s="269"/>
      <c r="B139" s="159" t="s">
        <v>1397</v>
      </c>
      <c r="C139" s="162" t="str">
        <f t="shared" si="10"/>
        <v>HLA-DRB1 allel 1 (match det.)</v>
      </c>
      <c r="D139" s="159"/>
      <c r="E139" s="159" t="s">
        <v>2798</v>
      </c>
      <c r="F139" s="161" t="str">
        <f t="shared" si="11"/>
        <v>yes</v>
      </c>
      <c r="G139" s="161" t="str">
        <f t="shared" si="12"/>
        <v>yes</v>
      </c>
      <c r="H139" s="159"/>
      <c r="I139" s="161" t="str">
        <f t="shared" si="13"/>
        <v>acs</v>
      </c>
      <c r="J139" s="34"/>
      <c r="K139" s="34">
        <f>IFERROR(VLOOKUP(B139,LOINC!A:B,2,FALSE),"")</f>
        <v>6584</v>
      </c>
      <c r="L139" s="34">
        <f>IFERROR(VLOOKUP(B139,'Sequence nummers'!A:B,2,FALSE),"")</f>
        <v>1000690</v>
      </c>
      <c r="M139" s="159" t="s">
        <v>1203</v>
      </c>
      <c r="N139" s="159"/>
      <c r="O139" s="159"/>
      <c r="P139" s="159" t="s">
        <v>173</v>
      </c>
      <c r="Q139" s="38" t="s">
        <v>173</v>
      </c>
      <c r="R139" s="38" t="s">
        <v>175</v>
      </c>
      <c r="S139" s="161" t="str">
        <f t="shared" si="14"/>
        <v>Keuzelijst</v>
      </c>
      <c r="T139" s="159" t="s">
        <v>1236</v>
      </c>
      <c r="U139" s="44" t="s">
        <v>366</v>
      </c>
      <c r="V139" s="159" t="s">
        <v>1313</v>
      </c>
      <c r="W139" s="159" t="s">
        <v>1313</v>
      </c>
      <c r="X139" s="34" t="s">
        <v>370</v>
      </c>
      <c r="Y139" s="33" t="s">
        <v>370</v>
      </c>
      <c r="Z139" s="33"/>
      <c r="AA139" s="159" t="s">
        <v>2102</v>
      </c>
      <c r="AB139" s="159" t="s">
        <v>2255</v>
      </c>
    </row>
    <row r="140" spans="1:28" s="132" customFormat="1" hidden="1" x14ac:dyDescent="0.35">
      <c r="A140" s="269"/>
      <c r="B140" s="159" t="s">
        <v>1398</v>
      </c>
      <c r="C140" s="162" t="str">
        <f t="shared" si="10"/>
        <v/>
      </c>
      <c r="D140" s="159"/>
      <c r="E140" s="170" t="s">
        <v>8504</v>
      </c>
      <c r="F140" s="161" t="str">
        <f t="shared" si="11"/>
        <v>yes</v>
      </c>
      <c r="G140" s="161" t="str">
        <f t="shared" si="12"/>
        <v>yes</v>
      </c>
      <c r="H140" s="159" t="s">
        <v>173</v>
      </c>
      <c r="I140" s="161" t="str">
        <f t="shared" si="13"/>
        <v>act</v>
      </c>
      <c r="J140" s="34"/>
      <c r="K140" s="34">
        <f>IFERROR(VLOOKUP(B140,LOINC!A:B,2,FALSE),"")</f>
        <v>6586</v>
      </c>
      <c r="L140" s="34">
        <f>IFERROR(VLOOKUP(B140,'Sequence nummers'!A:B,2,FALSE),"")</f>
        <v>1000700</v>
      </c>
      <c r="M140" s="159" t="s">
        <v>1203</v>
      </c>
      <c r="N140" s="159"/>
      <c r="O140" s="159"/>
      <c r="P140" s="159" t="s">
        <v>173</v>
      </c>
      <c r="Q140" s="38" t="s">
        <v>173</v>
      </c>
      <c r="R140" s="38" t="s">
        <v>175</v>
      </c>
      <c r="S140" s="161" t="str">
        <f t="shared" si="14"/>
        <v>Keuzelijst</v>
      </c>
      <c r="T140" s="159" t="s">
        <v>1236</v>
      </c>
      <c r="U140" s="44" t="s">
        <v>366</v>
      </c>
      <c r="V140" s="159" t="s">
        <v>1313</v>
      </c>
      <c r="W140" s="159" t="s">
        <v>1313</v>
      </c>
      <c r="X140" s="34" t="s">
        <v>370</v>
      </c>
      <c r="Y140" s="33" t="s">
        <v>370</v>
      </c>
      <c r="Z140" s="33"/>
      <c r="AA140" s="159" t="s">
        <v>2102</v>
      </c>
      <c r="AB140" s="159" t="s">
        <v>2255</v>
      </c>
    </row>
    <row r="141" spans="1:28" s="132" customFormat="1" hidden="1" x14ac:dyDescent="0.35">
      <c r="A141" s="269"/>
      <c r="B141" s="159" t="s">
        <v>247</v>
      </c>
      <c r="C141" s="162" t="str">
        <f t="shared" si="10"/>
        <v/>
      </c>
      <c r="D141" s="159"/>
      <c r="E141" s="159" t="s">
        <v>2801</v>
      </c>
      <c r="F141" s="161" t="str">
        <f t="shared" si="11"/>
        <v>?</v>
      </c>
      <c r="G141" s="161" t="str">
        <f t="shared" si="12"/>
        <v>?</v>
      </c>
      <c r="H141" s="159"/>
      <c r="I141" s="161" t="str">
        <f t="shared" si="13"/>
        <v>acu</v>
      </c>
      <c r="J141" s="34"/>
      <c r="K141" s="34" t="str">
        <f>IFERROR(VLOOKUP(B141,LOINC!A:B,2,FALSE),"")</f>
        <v/>
      </c>
      <c r="L141" s="34" t="str">
        <f>IFERROR(VLOOKUP(B141,'Sequence nummers'!A:B,2,FALSE),"")</f>
        <v/>
      </c>
      <c r="M141" s="159"/>
      <c r="N141" s="52"/>
      <c r="O141" s="159"/>
      <c r="P141" s="159"/>
      <c r="Q141" s="52"/>
      <c r="R141" s="52"/>
      <c r="S141" s="161" t="str">
        <f t="shared" si="14"/>
        <v>Keuzelijst</v>
      </c>
      <c r="T141" s="159" t="s">
        <v>1236</v>
      </c>
      <c r="U141" s="44" t="s">
        <v>366</v>
      </c>
      <c r="V141" s="159" t="s">
        <v>2</v>
      </c>
      <c r="W141" s="159" t="s">
        <v>1313</v>
      </c>
      <c r="X141" s="34"/>
      <c r="Y141" s="33" t="s">
        <v>370</v>
      </c>
      <c r="Z141" s="33"/>
      <c r="AA141" s="159"/>
      <c r="AB141" s="159"/>
    </row>
    <row r="142" spans="1:28" s="132" customFormat="1" hidden="1" x14ac:dyDescent="0.35">
      <c r="A142" s="269"/>
      <c r="B142" s="159" t="s">
        <v>248</v>
      </c>
      <c r="C142" s="162" t="str">
        <f t="shared" si="10"/>
        <v/>
      </c>
      <c r="D142" s="159"/>
      <c r="E142" s="159" t="s">
        <v>2801</v>
      </c>
      <c r="F142" s="161" t="str">
        <f t="shared" si="11"/>
        <v>?</v>
      </c>
      <c r="G142" s="161" t="str">
        <f t="shared" si="12"/>
        <v>?</v>
      </c>
      <c r="H142" s="159"/>
      <c r="I142" s="161" t="str">
        <f t="shared" si="13"/>
        <v>acv</v>
      </c>
      <c r="J142" s="34"/>
      <c r="K142" s="34" t="str">
        <f>IFERROR(VLOOKUP(B142,LOINC!A:B,2,FALSE),"")</f>
        <v/>
      </c>
      <c r="L142" s="34" t="str">
        <f>IFERROR(VLOOKUP(B142,'Sequence nummers'!A:B,2,FALSE),"")</f>
        <v/>
      </c>
      <c r="M142" s="159"/>
      <c r="N142" s="52"/>
      <c r="O142" s="159"/>
      <c r="P142" s="159"/>
      <c r="Q142" s="52"/>
      <c r="R142" s="52"/>
      <c r="S142" s="161" t="str">
        <f t="shared" si="14"/>
        <v>Keuzelijst</v>
      </c>
      <c r="T142" s="159" t="s">
        <v>1236</v>
      </c>
      <c r="U142" s="44" t="s">
        <v>366</v>
      </c>
      <c r="V142" s="159" t="s">
        <v>2</v>
      </c>
      <c r="W142" s="159" t="s">
        <v>1313</v>
      </c>
      <c r="X142" s="34"/>
      <c r="Y142" s="33" t="s">
        <v>370</v>
      </c>
      <c r="Z142" s="33"/>
      <c r="AA142" s="159"/>
      <c r="AB142" s="159"/>
    </row>
    <row r="143" spans="1:28" s="132" customFormat="1" hidden="1" x14ac:dyDescent="0.35">
      <c r="A143" s="269"/>
      <c r="B143" s="41" t="s">
        <v>1267</v>
      </c>
      <c r="C143" s="162" t="str">
        <f t="shared" si="10"/>
        <v/>
      </c>
      <c r="D143" s="159"/>
      <c r="E143" s="159" t="s">
        <v>2801</v>
      </c>
      <c r="F143" s="161" t="str">
        <f t="shared" si="11"/>
        <v>?</v>
      </c>
      <c r="G143" s="161" t="str">
        <f t="shared" si="12"/>
        <v>?</v>
      </c>
      <c r="H143" s="159"/>
      <c r="I143" s="161" t="str">
        <f t="shared" si="13"/>
        <v>acw</v>
      </c>
      <c r="J143" s="34"/>
      <c r="K143" s="34" t="str">
        <f>IFERROR(VLOOKUP(B143,LOINC!A:B,2,FALSE),"")</f>
        <v/>
      </c>
      <c r="L143" s="34" t="str">
        <f>IFERROR(VLOOKUP(B143,'Sequence nummers'!A:B,2,FALSE),"")</f>
        <v/>
      </c>
      <c r="M143" s="159"/>
      <c r="N143" s="52"/>
      <c r="O143" s="159"/>
      <c r="P143" s="159"/>
      <c r="Q143" s="52"/>
      <c r="R143" s="52"/>
      <c r="S143" s="161" t="str">
        <f t="shared" si="14"/>
        <v>String</v>
      </c>
      <c r="T143" s="159" t="s">
        <v>8548</v>
      </c>
      <c r="U143" s="44" t="s">
        <v>366</v>
      </c>
      <c r="V143" s="159" t="s">
        <v>2</v>
      </c>
      <c r="W143" s="159" t="s">
        <v>1313</v>
      </c>
      <c r="X143" s="34" t="s">
        <v>370</v>
      </c>
      <c r="Y143" s="33" t="s">
        <v>370</v>
      </c>
      <c r="Z143" s="33"/>
      <c r="AA143" s="159"/>
      <c r="AB143" s="159"/>
    </row>
    <row r="144" spans="1:28" s="132" customFormat="1" hidden="1" x14ac:dyDescent="0.35">
      <c r="A144" s="269"/>
      <c r="B144" s="42" t="s">
        <v>1268</v>
      </c>
      <c r="C144" s="162" t="str">
        <f t="shared" si="10"/>
        <v/>
      </c>
      <c r="D144" s="159"/>
      <c r="E144" s="159" t="s">
        <v>2801</v>
      </c>
      <c r="F144" s="161" t="str">
        <f t="shared" si="11"/>
        <v>?</v>
      </c>
      <c r="G144" s="161" t="str">
        <f t="shared" si="12"/>
        <v>?</v>
      </c>
      <c r="H144" s="159"/>
      <c r="I144" s="161" t="str">
        <f t="shared" si="13"/>
        <v>acx</v>
      </c>
      <c r="J144" s="34"/>
      <c r="K144" s="34" t="str">
        <f>IFERROR(VLOOKUP(B144,LOINC!A:B,2,FALSE),"")</f>
        <v/>
      </c>
      <c r="L144" s="34" t="str">
        <f>IFERROR(VLOOKUP(B144,'Sequence nummers'!A:B,2,FALSE),"")</f>
        <v/>
      </c>
      <c r="M144" s="159"/>
      <c r="N144" s="52"/>
      <c r="O144" s="159"/>
      <c r="P144" s="159"/>
      <c r="Q144" s="122"/>
      <c r="R144" s="122"/>
      <c r="S144" s="161" t="str">
        <f t="shared" si="14"/>
        <v>String</v>
      </c>
      <c r="T144" s="159" t="s">
        <v>8548</v>
      </c>
      <c r="U144" s="44" t="s">
        <v>366</v>
      </c>
      <c r="V144" s="159" t="s">
        <v>42</v>
      </c>
      <c r="W144" s="159" t="s">
        <v>1313</v>
      </c>
      <c r="X144" s="34" t="s">
        <v>370</v>
      </c>
      <c r="Y144" s="34" t="s">
        <v>370</v>
      </c>
      <c r="Z144" s="33"/>
      <c r="AA144" s="159"/>
      <c r="AB144" s="159"/>
    </row>
    <row r="145" spans="1:28" hidden="1" x14ac:dyDescent="0.35">
      <c r="A145" s="269"/>
      <c r="B145" s="44" t="s">
        <v>1269</v>
      </c>
      <c r="C145" s="162" t="str">
        <f t="shared" si="10"/>
        <v/>
      </c>
      <c r="D145" s="159"/>
      <c r="E145" s="159" t="s">
        <v>2801</v>
      </c>
      <c r="F145" s="161" t="str">
        <f t="shared" si="11"/>
        <v>?</v>
      </c>
      <c r="G145" s="161" t="str">
        <f t="shared" si="12"/>
        <v>?</v>
      </c>
      <c r="H145" s="159"/>
      <c r="I145" s="161" t="str">
        <f t="shared" si="13"/>
        <v>acy</v>
      </c>
      <c r="J145" s="34"/>
      <c r="K145" s="34" t="str">
        <f>IFERROR(VLOOKUP(B145,LOINC!A:B,2,FALSE),"")</f>
        <v/>
      </c>
      <c r="L145" s="34" t="str">
        <f>IFERROR(VLOOKUP(B145,'Sequence nummers'!A:B,2,FALSE),"")</f>
        <v/>
      </c>
      <c r="M145" s="159"/>
      <c r="N145" s="52"/>
      <c r="O145" s="159"/>
      <c r="P145" s="159"/>
      <c r="Q145" s="54"/>
      <c r="R145" s="54"/>
      <c r="S145" s="161" t="str">
        <f t="shared" si="14"/>
        <v>String</v>
      </c>
      <c r="T145" s="38" t="s">
        <v>8548</v>
      </c>
      <c r="U145" s="43" t="s">
        <v>366</v>
      </c>
      <c r="V145" s="159" t="s">
        <v>42</v>
      </c>
      <c r="W145" s="38" t="s">
        <v>1313</v>
      </c>
      <c r="X145" s="39" t="s">
        <v>370</v>
      </c>
      <c r="Y145" s="39" t="s">
        <v>370</v>
      </c>
      <c r="Z145" s="39"/>
      <c r="AA145" s="38"/>
      <c r="AB145" s="38"/>
    </row>
    <row r="146" spans="1:28" hidden="1" x14ac:dyDescent="0.35">
      <c r="A146" s="269"/>
      <c r="B146" s="159" t="s">
        <v>1224</v>
      </c>
      <c r="C146" s="162" t="str">
        <f t="shared" si="10"/>
        <v/>
      </c>
      <c r="D146" s="159"/>
      <c r="E146" s="159" t="s">
        <v>2801</v>
      </c>
      <c r="F146" s="161" t="str">
        <f t="shared" si="11"/>
        <v>?</v>
      </c>
      <c r="G146" s="161" t="str">
        <f t="shared" si="12"/>
        <v>?</v>
      </c>
      <c r="H146" s="159"/>
      <c r="I146" s="161" t="str">
        <f t="shared" si="13"/>
        <v>acz</v>
      </c>
      <c r="J146" s="34"/>
      <c r="K146" s="34" t="str">
        <f>IFERROR(VLOOKUP(B146,LOINC!A:B,2,FALSE),"")</f>
        <v/>
      </c>
      <c r="L146" s="34" t="str">
        <f>IFERROR(VLOOKUP(B146,'Sequence nummers'!A:B,2,FALSE),"")</f>
        <v/>
      </c>
      <c r="M146" s="159"/>
      <c r="N146" s="52"/>
      <c r="O146" s="159"/>
      <c r="P146" s="159"/>
      <c r="Q146" s="54"/>
      <c r="R146" s="54"/>
      <c r="S146" s="161" t="str">
        <f t="shared" si="14"/>
        <v>String</v>
      </c>
      <c r="T146" s="38" t="s">
        <v>8548</v>
      </c>
      <c r="U146" s="43" t="s">
        <v>366</v>
      </c>
      <c r="V146" s="159" t="s">
        <v>2</v>
      </c>
      <c r="W146" s="38" t="s">
        <v>2758</v>
      </c>
      <c r="X146" s="39" t="s">
        <v>370</v>
      </c>
      <c r="Y146" s="39" t="s">
        <v>370</v>
      </c>
      <c r="Z146" s="39"/>
      <c r="AA146" s="38"/>
      <c r="AB146" s="38"/>
    </row>
    <row r="147" spans="1:28" hidden="1" x14ac:dyDescent="0.35">
      <c r="A147" s="269"/>
      <c r="B147" s="159" t="s">
        <v>1322</v>
      </c>
      <c r="C147" s="162" t="str">
        <f t="shared" si="10"/>
        <v/>
      </c>
      <c r="D147" s="159"/>
      <c r="E147" s="159" t="s">
        <v>2801</v>
      </c>
      <c r="F147" s="161" t="str">
        <f t="shared" si="11"/>
        <v>?</v>
      </c>
      <c r="G147" s="161" t="str">
        <f t="shared" si="12"/>
        <v>?</v>
      </c>
      <c r="H147" s="159"/>
      <c r="I147" s="161" t="str">
        <f t="shared" si="13"/>
        <v>ada</v>
      </c>
      <c r="J147" s="34"/>
      <c r="K147" s="34" t="str">
        <f>IFERROR(VLOOKUP(B147,LOINC!A:B,2,FALSE),"")</f>
        <v/>
      </c>
      <c r="L147" s="34" t="str">
        <f>IFERROR(VLOOKUP(B147,'Sequence nummers'!A:B,2,FALSE),"")</f>
        <v/>
      </c>
      <c r="M147" s="159"/>
      <c r="N147" s="52"/>
      <c r="O147" s="159"/>
      <c r="P147" s="159"/>
      <c r="Q147" s="54"/>
      <c r="R147" s="54"/>
      <c r="S147" s="161" t="str">
        <f t="shared" si="14"/>
        <v>String</v>
      </c>
      <c r="T147" s="38" t="s">
        <v>1236</v>
      </c>
      <c r="U147" s="43" t="s">
        <v>366</v>
      </c>
      <c r="V147" s="159" t="s">
        <v>1313</v>
      </c>
      <c r="W147" s="38" t="s">
        <v>1313</v>
      </c>
      <c r="X147" s="39" t="s">
        <v>370</v>
      </c>
      <c r="Y147" s="39" t="s">
        <v>370</v>
      </c>
      <c r="Z147" s="39"/>
      <c r="AA147" s="38"/>
      <c r="AB147" s="38"/>
    </row>
    <row r="148" spans="1:28" s="132" customFormat="1" hidden="1" x14ac:dyDescent="0.35">
      <c r="A148" s="269"/>
      <c r="B148" s="159" t="s">
        <v>1323</v>
      </c>
      <c r="C148" s="162" t="str">
        <f t="shared" si="10"/>
        <v/>
      </c>
      <c r="D148" s="159"/>
      <c r="E148" s="159" t="s">
        <v>2801</v>
      </c>
      <c r="F148" s="161" t="str">
        <f t="shared" si="11"/>
        <v>?</v>
      </c>
      <c r="G148" s="161" t="str">
        <f t="shared" si="12"/>
        <v>?</v>
      </c>
      <c r="H148" s="159"/>
      <c r="I148" s="161" t="str">
        <f t="shared" si="13"/>
        <v>adb</v>
      </c>
      <c r="J148" s="34"/>
      <c r="K148" s="34" t="str">
        <f>IFERROR(VLOOKUP(B148,LOINC!A:B,2,FALSE),"")</f>
        <v/>
      </c>
      <c r="L148" s="34" t="str">
        <f>IFERROR(VLOOKUP(B148,'Sequence nummers'!A:B,2,FALSE),"")</f>
        <v/>
      </c>
      <c r="M148" s="159"/>
      <c r="N148" s="52"/>
      <c r="O148" s="159"/>
      <c r="P148" s="159"/>
      <c r="Q148" s="122"/>
      <c r="R148" s="122"/>
      <c r="S148" s="161" t="str">
        <f t="shared" si="14"/>
        <v>String</v>
      </c>
      <c r="T148" s="159" t="s">
        <v>1236</v>
      </c>
      <c r="U148" s="44" t="s">
        <v>366</v>
      </c>
      <c r="V148" s="159" t="s">
        <v>1313</v>
      </c>
      <c r="W148" s="159" t="s">
        <v>1313</v>
      </c>
      <c r="X148" s="34" t="s">
        <v>370</v>
      </c>
      <c r="Y148" s="34" t="s">
        <v>370</v>
      </c>
      <c r="Z148" s="34"/>
      <c r="AA148" s="159"/>
      <c r="AB148" s="159"/>
    </row>
    <row r="149" spans="1:28" s="132" customFormat="1" hidden="1" x14ac:dyDescent="0.4">
      <c r="A149" s="269" t="s">
        <v>8539</v>
      </c>
      <c r="B149" s="159" t="s">
        <v>8204</v>
      </c>
      <c r="C149" s="162" t="str">
        <f t="shared" si="10"/>
        <v/>
      </c>
      <c r="D149" s="159"/>
      <c r="E149" s="159" t="s">
        <v>2801</v>
      </c>
      <c r="F149" s="161" t="str">
        <f t="shared" si="11"/>
        <v>?</v>
      </c>
      <c r="G149" s="161" t="str">
        <f t="shared" si="12"/>
        <v>?</v>
      </c>
      <c r="H149" s="159"/>
      <c r="I149" s="161" t="str">
        <f t="shared" si="13"/>
        <v>adba</v>
      </c>
      <c r="J149" s="34" t="s">
        <v>370</v>
      </c>
      <c r="K149" s="34" t="str">
        <f>IFERROR(VLOOKUP(B149,LOINC!A:B,2,FALSE),"")</f>
        <v/>
      </c>
      <c r="L149" s="34" t="str">
        <f>IFERROR(VLOOKUP(B149,'Sequence nummers'!A:B,2,FALSE),"")</f>
        <v/>
      </c>
      <c r="M149" s="159"/>
      <c r="N149" s="52"/>
      <c r="O149" s="159"/>
      <c r="P149" s="139"/>
      <c r="Q149" s="44"/>
      <c r="R149" s="122"/>
      <c r="S149" s="161" t="str">
        <f t="shared" si="14"/>
        <v>String</v>
      </c>
      <c r="T149" s="159" t="s">
        <v>8169</v>
      </c>
      <c r="U149" s="44" t="s">
        <v>366</v>
      </c>
      <c r="V149" s="159" t="s">
        <v>2</v>
      </c>
      <c r="W149" s="159" t="s">
        <v>2758</v>
      </c>
      <c r="X149" s="34" t="s">
        <v>370</v>
      </c>
      <c r="Y149" s="34" t="s">
        <v>370</v>
      </c>
      <c r="Z149" s="34"/>
      <c r="AA149" s="159"/>
      <c r="AB149" s="159"/>
    </row>
    <row r="150" spans="1:28" s="132" customFormat="1" hidden="1" x14ac:dyDescent="0.4">
      <c r="A150" s="269"/>
      <c r="B150" s="159" t="s">
        <v>8205</v>
      </c>
      <c r="C150" s="162" t="str">
        <f t="shared" si="10"/>
        <v/>
      </c>
      <c r="D150" s="159"/>
      <c r="E150" s="159" t="s">
        <v>2801</v>
      </c>
      <c r="F150" s="161" t="str">
        <f t="shared" si="11"/>
        <v>?</v>
      </c>
      <c r="G150" s="161" t="str">
        <f t="shared" si="12"/>
        <v>?</v>
      </c>
      <c r="H150" s="159"/>
      <c r="I150" s="161" t="str">
        <f t="shared" si="13"/>
        <v>adbb</v>
      </c>
      <c r="J150" s="34" t="s">
        <v>370</v>
      </c>
      <c r="K150" s="34" t="str">
        <f>IFERROR(VLOOKUP(B150,LOINC!A:B,2,FALSE),"")</f>
        <v/>
      </c>
      <c r="L150" s="34" t="str">
        <f>IFERROR(VLOOKUP(B150,'Sequence nummers'!A:B,2,FALSE),"")</f>
        <v/>
      </c>
      <c r="M150" s="159"/>
      <c r="N150" s="52"/>
      <c r="O150" s="159"/>
      <c r="P150" s="139"/>
      <c r="Q150" s="44"/>
      <c r="R150" s="122"/>
      <c r="S150" s="161" t="str">
        <f t="shared" si="14"/>
        <v>String</v>
      </c>
      <c r="T150" s="159" t="s">
        <v>8169</v>
      </c>
      <c r="U150" s="44" t="s">
        <v>366</v>
      </c>
      <c r="V150" s="159" t="s">
        <v>2</v>
      </c>
      <c r="W150" s="159" t="s">
        <v>2758</v>
      </c>
      <c r="X150" s="34" t="s">
        <v>370</v>
      </c>
      <c r="Y150" s="34" t="s">
        <v>370</v>
      </c>
      <c r="Z150" s="34"/>
      <c r="AA150" s="159"/>
      <c r="AB150" s="159"/>
    </row>
    <row r="151" spans="1:28" s="132" customFormat="1" hidden="1" x14ac:dyDescent="0.4">
      <c r="A151" s="269"/>
      <c r="B151" s="159" t="s">
        <v>8206</v>
      </c>
      <c r="C151" s="162" t="str">
        <f t="shared" si="10"/>
        <v/>
      </c>
      <c r="D151" s="159"/>
      <c r="E151" s="159" t="s">
        <v>2801</v>
      </c>
      <c r="F151" s="161" t="str">
        <f t="shared" si="11"/>
        <v>?</v>
      </c>
      <c r="G151" s="161" t="str">
        <f t="shared" si="12"/>
        <v>?</v>
      </c>
      <c r="H151" s="159"/>
      <c r="I151" s="161" t="str">
        <f t="shared" si="13"/>
        <v>adbc</v>
      </c>
      <c r="J151" s="34" t="s">
        <v>370</v>
      </c>
      <c r="K151" s="34" t="str">
        <f>IFERROR(VLOOKUP(B151,LOINC!A:B,2,FALSE),"")</f>
        <v/>
      </c>
      <c r="L151" s="34" t="str">
        <f>IFERROR(VLOOKUP(B151,'Sequence nummers'!A:B,2,FALSE),"")</f>
        <v/>
      </c>
      <c r="M151" s="159"/>
      <c r="N151" s="52"/>
      <c r="O151" s="159"/>
      <c r="P151" s="139"/>
      <c r="Q151" s="122"/>
      <c r="R151" s="122"/>
      <c r="S151" s="161" t="str">
        <f t="shared" si="14"/>
        <v>String</v>
      </c>
      <c r="T151" s="159" t="s">
        <v>8169</v>
      </c>
      <c r="U151" s="44" t="s">
        <v>366</v>
      </c>
      <c r="V151" s="159" t="s">
        <v>2</v>
      </c>
      <c r="W151" s="159" t="s">
        <v>2758</v>
      </c>
      <c r="X151" s="34" t="s">
        <v>370</v>
      </c>
      <c r="Y151" s="34" t="s">
        <v>370</v>
      </c>
      <c r="Z151" s="34"/>
      <c r="AA151" s="159"/>
      <c r="AB151" s="159"/>
    </row>
    <row r="152" spans="1:28" s="132" customFormat="1" hidden="1" x14ac:dyDescent="0.4">
      <c r="A152" s="269"/>
      <c r="B152" s="159" t="s">
        <v>8207</v>
      </c>
      <c r="C152" s="162" t="str">
        <f t="shared" si="10"/>
        <v/>
      </c>
      <c r="D152" s="159"/>
      <c r="E152" s="159" t="s">
        <v>2801</v>
      </c>
      <c r="F152" s="161" t="str">
        <f t="shared" si="11"/>
        <v>?</v>
      </c>
      <c r="G152" s="161" t="str">
        <f t="shared" si="12"/>
        <v>?</v>
      </c>
      <c r="H152" s="159"/>
      <c r="I152" s="161" t="str">
        <f t="shared" si="13"/>
        <v>adbd</v>
      </c>
      <c r="J152" s="34" t="s">
        <v>370</v>
      </c>
      <c r="K152" s="34" t="str">
        <f>IFERROR(VLOOKUP(B152,LOINC!A:B,2,FALSE),"")</f>
        <v/>
      </c>
      <c r="L152" s="34" t="str">
        <f>IFERROR(VLOOKUP(B152,'Sequence nummers'!A:B,2,FALSE),"")</f>
        <v/>
      </c>
      <c r="M152" s="159"/>
      <c r="N152" s="52"/>
      <c r="O152" s="159"/>
      <c r="P152" s="139"/>
      <c r="Q152" s="122"/>
      <c r="R152" s="122"/>
      <c r="S152" s="161" t="str">
        <f t="shared" si="14"/>
        <v>String</v>
      </c>
      <c r="T152" s="159" t="s">
        <v>8169</v>
      </c>
      <c r="U152" s="44" t="s">
        <v>366</v>
      </c>
      <c r="V152" s="159" t="s">
        <v>2</v>
      </c>
      <c r="W152" s="159" t="s">
        <v>2758</v>
      </c>
      <c r="X152" s="34" t="s">
        <v>370</v>
      </c>
      <c r="Y152" s="34" t="s">
        <v>370</v>
      </c>
      <c r="Z152" s="34"/>
      <c r="AA152" s="159"/>
      <c r="AB152" s="159"/>
    </row>
    <row r="153" spans="1:28" s="132" customFormat="1" hidden="1" x14ac:dyDescent="0.4">
      <c r="A153" s="269"/>
      <c r="B153" s="41" t="s">
        <v>8208</v>
      </c>
      <c r="C153" s="162" t="str">
        <f t="shared" si="10"/>
        <v/>
      </c>
      <c r="D153" s="159"/>
      <c r="E153" s="159" t="s">
        <v>2801</v>
      </c>
      <c r="F153" s="161" t="str">
        <f t="shared" si="11"/>
        <v>?</v>
      </c>
      <c r="G153" s="161" t="str">
        <f t="shared" si="12"/>
        <v>?</v>
      </c>
      <c r="H153" s="159"/>
      <c r="I153" s="161" t="str">
        <f t="shared" si="13"/>
        <v>adbe</v>
      </c>
      <c r="J153" s="34"/>
      <c r="K153" s="34" t="str">
        <f>IFERROR(VLOOKUP(B153,LOINC!A:B,2,FALSE),"")</f>
        <v/>
      </c>
      <c r="L153" s="34" t="str">
        <f>IFERROR(VLOOKUP(B153,'Sequence nummers'!A:B,2,FALSE),"")</f>
        <v/>
      </c>
      <c r="M153" s="159"/>
      <c r="N153" s="52"/>
      <c r="O153" s="159"/>
      <c r="P153" s="139"/>
      <c r="Q153" s="122"/>
      <c r="R153" s="122"/>
      <c r="S153" s="161" t="str">
        <f t="shared" si="14"/>
        <v>String</v>
      </c>
      <c r="T153" s="159" t="s">
        <v>8169</v>
      </c>
      <c r="U153" s="44" t="s">
        <v>366</v>
      </c>
      <c r="V153" s="159" t="s">
        <v>2</v>
      </c>
      <c r="W153" s="159" t="s">
        <v>2758</v>
      </c>
      <c r="X153" s="34" t="s">
        <v>370</v>
      </c>
      <c r="Y153" s="34" t="s">
        <v>370</v>
      </c>
      <c r="Z153" s="34"/>
      <c r="AA153" s="159"/>
      <c r="AB153" s="159"/>
    </row>
    <row r="154" spans="1:28" s="132" customFormat="1" hidden="1" x14ac:dyDescent="0.4">
      <c r="A154" s="269"/>
      <c r="B154" s="159" t="s">
        <v>8209</v>
      </c>
      <c r="C154" s="162" t="str">
        <f t="shared" si="10"/>
        <v/>
      </c>
      <c r="D154" s="159"/>
      <c r="E154" s="159" t="s">
        <v>2801</v>
      </c>
      <c r="F154" s="161" t="str">
        <f t="shared" si="11"/>
        <v>?</v>
      </c>
      <c r="G154" s="161" t="str">
        <f t="shared" si="12"/>
        <v>?</v>
      </c>
      <c r="H154" s="159"/>
      <c r="I154" s="161" t="str">
        <f t="shared" si="13"/>
        <v>abdf</v>
      </c>
      <c r="J154" s="34"/>
      <c r="K154" s="34" t="str">
        <f>IFERROR(VLOOKUP(B154,LOINC!A:B,2,FALSE),"")</f>
        <v/>
      </c>
      <c r="L154" s="34" t="str">
        <f>IFERROR(VLOOKUP(B154,'Sequence nummers'!A:B,2,FALSE),"")</f>
        <v/>
      </c>
      <c r="M154" s="159"/>
      <c r="N154" s="52"/>
      <c r="O154" s="159"/>
      <c r="P154" s="139"/>
      <c r="Q154" s="122"/>
      <c r="R154" s="122"/>
      <c r="S154" s="161" t="str">
        <f t="shared" si="14"/>
        <v>String</v>
      </c>
      <c r="T154" s="159" t="s">
        <v>8169</v>
      </c>
      <c r="U154" s="44" t="s">
        <v>366</v>
      </c>
      <c r="V154" s="159" t="s">
        <v>2</v>
      </c>
      <c r="W154" s="159" t="s">
        <v>2758</v>
      </c>
      <c r="X154" s="34" t="s">
        <v>370</v>
      </c>
      <c r="Y154" s="34" t="s">
        <v>370</v>
      </c>
      <c r="Z154" s="34"/>
      <c r="AA154" s="159"/>
      <c r="AB154" s="159"/>
    </row>
    <row r="155" spans="1:28" s="132" customFormat="1" hidden="1" x14ac:dyDescent="0.4">
      <c r="A155" s="269"/>
      <c r="B155" s="159" t="s">
        <v>8210</v>
      </c>
      <c r="C155" s="162" t="str">
        <f t="shared" si="10"/>
        <v/>
      </c>
      <c r="D155" s="159" t="s">
        <v>164</v>
      </c>
      <c r="E155" s="159" t="s">
        <v>2801</v>
      </c>
      <c r="F155" s="161" t="str">
        <f t="shared" si="11"/>
        <v>?</v>
      </c>
      <c r="G155" s="161" t="str">
        <f t="shared" si="12"/>
        <v>?</v>
      </c>
      <c r="H155" s="159"/>
      <c r="I155" s="161" t="str">
        <f t="shared" si="13"/>
        <v>abdg</v>
      </c>
      <c r="J155" s="34"/>
      <c r="K155" s="34" t="str">
        <f>IFERROR(VLOOKUP(B155,LOINC!A:B,2,FALSE),"")</f>
        <v/>
      </c>
      <c r="L155" s="34" t="str">
        <f>IFERROR(VLOOKUP(B155,'Sequence nummers'!A:B,2,FALSE),"")</f>
        <v/>
      </c>
      <c r="M155" s="159"/>
      <c r="N155" s="52"/>
      <c r="O155" s="159"/>
      <c r="P155" s="139"/>
      <c r="Q155" s="122"/>
      <c r="R155" s="122"/>
      <c r="S155" s="161" t="str">
        <f t="shared" si="14"/>
        <v>String</v>
      </c>
      <c r="T155" s="159" t="s">
        <v>8169</v>
      </c>
      <c r="U155" s="44" t="s">
        <v>366</v>
      </c>
      <c r="V155" s="159" t="s">
        <v>2</v>
      </c>
      <c r="W155" s="159" t="s">
        <v>2758</v>
      </c>
      <c r="X155" s="34"/>
      <c r="Y155" s="34"/>
      <c r="Z155" s="34"/>
      <c r="AA155" s="159"/>
      <c r="AB155" s="159"/>
    </row>
    <row r="156" spans="1:28" s="132" customFormat="1" x14ac:dyDescent="0.35">
      <c r="A156" s="269"/>
      <c r="B156" s="159" t="s">
        <v>1324</v>
      </c>
      <c r="C156" s="162" t="str">
        <f t="shared" si="10"/>
        <v>HLA-DRB1 allel 1</v>
      </c>
      <c r="D156" s="159"/>
      <c r="E156" s="159" t="s">
        <v>2798</v>
      </c>
      <c r="F156" s="161" t="str">
        <f t="shared" si="11"/>
        <v>yes</v>
      </c>
      <c r="G156" s="161" t="str">
        <f t="shared" si="12"/>
        <v>yes</v>
      </c>
      <c r="H156" s="159"/>
      <c r="I156" s="161" t="str">
        <f t="shared" si="13"/>
        <v>adb</v>
      </c>
      <c r="J156" s="34"/>
      <c r="K156" s="34">
        <f>IFERROR(VLOOKUP(B156,LOINC!A:B,2,FALSE),"")</f>
        <v>6588</v>
      </c>
      <c r="L156" s="34">
        <f>IFERROR(VLOOKUP(B156,'Sequence nummers'!A:B,2,FALSE),"")</f>
        <v>1000710</v>
      </c>
      <c r="M156" s="159" t="s">
        <v>1203</v>
      </c>
      <c r="N156" s="159" t="s">
        <v>1609</v>
      </c>
      <c r="O156" s="159" t="s">
        <v>9315</v>
      </c>
      <c r="P156" s="159" t="s">
        <v>8168</v>
      </c>
      <c r="Q156" s="44" t="s">
        <v>8168</v>
      </c>
      <c r="R156" s="44" t="s">
        <v>173</v>
      </c>
      <c r="S156" s="161" t="str">
        <f t="shared" si="14"/>
        <v>String</v>
      </c>
      <c r="T156" s="159" t="s">
        <v>1236</v>
      </c>
      <c r="U156" s="44" t="s">
        <v>366</v>
      </c>
      <c r="V156" s="159" t="s">
        <v>1313</v>
      </c>
      <c r="W156" s="159" t="s">
        <v>2758</v>
      </c>
      <c r="X156" s="34" t="s">
        <v>370</v>
      </c>
      <c r="Y156" s="34" t="s">
        <v>370</v>
      </c>
      <c r="Z156" s="34"/>
      <c r="AA156" s="159" t="s">
        <v>9375</v>
      </c>
      <c r="AB156" s="159" t="s">
        <v>9372</v>
      </c>
    </row>
    <row r="157" spans="1:28" s="132" customFormat="1" x14ac:dyDescent="0.35">
      <c r="A157" s="269"/>
      <c r="B157" s="159" t="s">
        <v>1325</v>
      </c>
      <c r="C157" s="162" t="str">
        <f t="shared" si="10"/>
        <v>HLA-DRB1 allel 2</v>
      </c>
      <c r="D157" s="159"/>
      <c r="E157" s="159" t="s">
        <v>2798</v>
      </c>
      <c r="F157" s="161" t="str">
        <f t="shared" si="11"/>
        <v>yes</v>
      </c>
      <c r="G157" s="161" t="str">
        <f t="shared" si="12"/>
        <v>yes</v>
      </c>
      <c r="H157" s="159" t="s">
        <v>8168</v>
      </c>
      <c r="I157" s="161" t="str">
        <f t="shared" si="13"/>
        <v>add</v>
      </c>
      <c r="J157" s="34"/>
      <c r="K157" s="34">
        <f>IFERROR(VLOOKUP(B157,LOINC!A:B,2,FALSE),"")</f>
        <v>6590</v>
      </c>
      <c r="L157" s="34">
        <f>IFERROR(VLOOKUP(B157,'Sequence nummers'!A:B,2,FALSE),"")</f>
        <v>1000720</v>
      </c>
      <c r="M157" s="159" t="s">
        <v>1203</v>
      </c>
      <c r="N157" s="159" t="s">
        <v>1609</v>
      </c>
      <c r="O157" s="182" t="s">
        <v>9315</v>
      </c>
      <c r="P157" s="159" t="s">
        <v>8168</v>
      </c>
      <c r="Q157" s="44" t="s">
        <v>8168</v>
      </c>
      <c r="R157" s="44" t="s">
        <v>173</v>
      </c>
      <c r="S157" s="161" t="str">
        <f t="shared" si="14"/>
        <v>String</v>
      </c>
      <c r="T157" s="159" t="s">
        <v>1236</v>
      </c>
      <c r="U157" s="44" t="s">
        <v>366</v>
      </c>
      <c r="V157" s="159" t="s">
        <v>1313</v>
      </c>
      <c r="W157" s="159" t="s">
        <v>2758</v>
      </c>
      <c r="X157" s="34" t="s">
        <v>370</v>
      </c>
      <c r="Y157" s="34" t="s">
        <v>370</v>
      </c>
      <c r="Z157" s="34"/>
      <c r="AA157" s="159" t="s">
        <v>2102</v>
      </c>
      <c r="AB157" s="159" t="s">
        <v>2255</v>
      </c>
    </row>
    <row r="158" spans="1:28" s="132" customFormat="1" ht="12" hidden="1" customHeight="1" x14ac:dyDescent="0.35">
      <c r="A158" s="269" t="s">
        <v>299</v>
      </c>
      <c r="B158" s="159" t="s">
        <v>25</v>
      </c>
      <c r="C158" s="162" t="str">
        <f>IF(E158="JA",VLOOKUP(B158,Bepalingen,3,FALSE),"")</f>
        <v/>
      </c>
      <c r="D158" s="159"/>
      <c r="E158" s="159" t="s">
        <v>2801</v>
      </c>
      <c r="F158" s="186" t="s">
        <v>8851</v>
      </c>
      <c r="G158" s="186" t="s">
        <v>8851</v>
      </c>
      <c r="H158" s="159"/>
      <c r="I158" s="161" t="str">
        <f t="shared" si="13"/>
        <v>ade</v>
      </c>
      <c r="J158" s="34" t="s">
        <v>370</v>
      </c>
      <c r="K158" s="34">
        <f>IFERROR(VLOOKUP(B158,LOINC!A:B,2,FALSE),"")</f>
        <v>6596</v>
      </c>
      <c r="L158" s="34">
        <f>IFERROR(VLOOKUP(B158,'Sequence nummers'!A:B,2,FALSE),"")</f>
        <v>1000750</v>
      </c>
      <c r="M158" s="159" t="s">
        <v>1203</v>
      </c>
      <c r="N158" s="186" t="s">
        <v>8570</v>
      </c>
      <c r="O158" s="159" t="s">
        <v>8593</v>
      </c>
      <c r="P158" s="159" t="s">
        <v>2737</v>
      </c>
      <c r="Q158" s="186" t="s">
        <v>9329</v>
      </c>
      <c r="R158" s="38"/>
      <c r="S158" s="161" t="str">
        <f t="shared" si="14"/>
        <v>Keuzelijst</v>
      </c>
      <c r="T158" s="38" t="s">
        <v>2738</v>
      </c>
      <c r="U158" s="44" t="s">
        <v>366</v>
      </c>
      <c r="V158" s="38" t="s">
        <v>2758</v>
      </c>
      <c r="W158" s="38" t="s">
        <v>2758</v>
      </c>
      <c r="X158" s="34" t="s">
        <v>370</v>
      </c>
      <c r="Y158" s="33" t="s">
        <v>370</v>
      </c>
      <c r="Z158" s="33"/>
      <c r="AA158" s="159"/>
      <c r="AB158" s="159"/>
    </row>
    <row r="159" spans="1:28" s="132" customFormat="1" ht="12" hidden="1" customHeight="1" x14ac:dyDescent="0.35">
      <c r="A159" s="269"/>
      <c r="B159" s="159" t="s">
        <v>26</v>
      </c>
      <c r="C159" s="162" t="str">
        <f t="shared" si="10"/>
        <v/>
      </c>
      <c r="D159" s="159"/>
      <c r="E159" s="159" t="s">
        <v>2801</v>
      </c>
      <c r="F159" s="186" t="s">
        <v>8851</v>
      </c>
      <c r="G159" s="186" t="s">
        <v>8851</v>
      </c>
      <c r="H159" s="170"/>
      <c r="I159" s="161" t="str">
        <f t="shared" si="13"/>
        <v>adf</v>
      </c>
      <c r="J159" s="34" t="s">
        <v>370</v>
      </c>
      <c r="K159" s="34">
        <f>IFERROR(VLOOKUP(B159,LOINC!A:B,2,FALSE),"")</f>
        <v>6598</v>
      </c>
      <c r="L159" s="34">
        <f>IFERROR(VLOOKUP(B159,'Sequence nummers'!A:B,2,FALSE),"")</f>
        <v>1000760</v>
      </c>
      <c r="M159" s="159" t="s">
        <v>1203</v>
      </c>
      <c r="N159" s="186" t="s">
        <v>8570</v>
      </c>
      <c r="O159" s="159" t="s">
        <v>8593</v>
      </c>
      <c r="P159" s="159" t="s">
        <v>2737</v>
      </c>
      <c r="Q159" s="186" t="s">
        <v>9329</v>
      </c>
      <c r="R159" s="38"/>
      <c r="S159" s="161" t="str">
        <f t="shared" si="14"/>
        <v>Keuzelijst</v>
      </c>
      <c r="T159" s="38" t="s">
        <v>2738</v>
      </c>
      <c r="U159" s="44" t="s">
        <v>366</v>
      </c>
      <c r="V159" s="38" t="s">
        <v>2758</v>
      </c>
      <c r="W159" s="38" t="s">
        <v>2758</v>
      </c>
      <c r="X159" s="34" t="s">
        <v>370</v>
      </c>
      <c r="Y159" s="33" t="s">
        <v>370</v>
      </c>
      <c r="Z159" s="33"/>
      <c r="AA159" s="159"/>
      <c r="AB159" s="159"/>
    </row>
    <row r="160" spans="1:28" x14ac:dyDescent="0.35">
      <c r="A160" s="269"/>
      <c r="B160" s="159" t="s">
        <v>1399</v>
      </c>
      <c r="C160" s="162" t="str">
        <f t="shared" si="10"/>
        <v>HLA-DQB1 allel 1 (match det.)</v>
      </c>
      <c r="D160" s="159"/>
      <c r="E160" s="159" t="s">
        <v>2798</v>
      </c>
      <c r="F160" s="161" t="str">
        <f t="shared" si="11"/>
        <v>yes</v>
      </c>
      <c r="G160" s="161" t="str">
        <f t="shared" si="12"/>
        <v>yes</v>
      </c>
      <c r="H160" s="159"/>
      <c r="I160" s="161" t="str">
        <f t="shared" si="13"/>
        <v>adg</v>
      </c>
      <c r="J160" s="34"/>
      <c r="K160" s="34">
        <f>IFERROR(VLOOKUP(B160,LOINC!A:B,2,FALSE),"")</f>
        <v>6592</v>
      </c>
      <c r="L160" s="34">
        <f>IFERROR(VLOOKUP(B160,'Sequence nummers'!A:B,2,FALSE),"")</f>
        <v>1000780</v>
      </c>
      <c r="M160" s="159" t="s">
        <v>1203</v>
      </c>
      <c r="N160" s="159"/>
      <c r="O160" s="159"/>
      <c r="P160" s="159" t="s">
        <v>173</v>
      </c>
      <c r="Q160" s="38" t="s">
        <v>173</v>
      </c>
      <c r="R160" s="38" t="s">
        <v>175</v>
      </c>
      <c r="S160" s="161" t="str">
        <f t="shared" si="14"/>
        <v>Keuzelijst</v>
      </c>
      <c r="T160" s="38" t="s">
        <v>1236</v>
      </c>
      <c r="U160" s="43" t="s">
        <v>366</v>
      </c>
      <c r="V160" s="38" t="s">
        <v>2</v>
      </c>
      <c r="W160" s="38" t="s">
        <v>1313</v>
      </c>
      <c r="X160" s="39" t="s">
        <v>370</v>
      </c>
      <c r="Y160" s="32" t="s">
        <v>370</v>
      </c>
      <c r="Z160" s="32"/>
      <c r="AA160" s="38" t="s">
        <v>2099</v>
      </c>
      <c r="AB160" s="38" t="s">
        <v>2255</v>
      </c>
    </row>
    <row r="161" spans="1:28" hidden="1" x14ac:dyDescent="0.35">
      <c r="A161" s="269"/>
      <c r="B161" s="159" t="s">
        <v>1400</v>
      </c>
      <c r="C161" s="162" t="str">
        <f t="shared" si="10"/>
        <v/>
      </c>
      <c r="D161" s="159"/>
      <c r="E161" s="170" t="s">
        <v>8504</v>
      </c>
      <c r="F161" s="161" t="str">
        <f t="shared" si="11"/>
        <v>yes</v>
      </c>
      <c r="G161" s="161" t="str">
        <f t="shared" si="12"/>
        <v>yes</v>
      </c>
      <c r="H161" s="159" t="s">
        <v>173</v>
      </c>
      <c r="I161" s="161" t="str">
        <f t="shared" si="13"/>
        <v>adh</v>
      </c>
      <c r="J161" s="34"/>
      <c r="K161" s="34">
        <f>IFERROR(VLOOKUP(B161,LOINC!A:B,2,FALSE),"")</f>
        <v>6594</v>
      </c>
      <c r="L161" s="34">
        <f>IFERROR(VLOOKUP(B161,'Sequence nummers'!A:B,2,FALSE),"")</f>
        <v>1000790</v>
      </c>
      <c r="M161" s="159" t="s">
        <v>1203</v>
      </c>
      <c r="N161" s="159"/>
      <c r="O161" s="159"/>
      <c r="P161" s="159" t="s">
        <v>173</v>
      </c>
      <c r="Q161" s="38" t="s">
        <v>173</v>
      </c>
      <c r="R161" s="38" t="s">
        <v>175</v>
      </c>
      <c r="S161" s="161" t="str">
        <f t="shared" si="14"/>
        <v>Keuzelijst</v>
      </c>
      <c r="T161" s="38" t="s">
        <v>1236</v>
      </c>
      <c r="U161" s="43" t="s">
        <v>366</v>
      </c>
      <c r="V161" s="38" t="s">
        <v>2</v>
      </c>
      <c r="W161" s="38" t="s">
        <v>1313</v>
      </c>
      <c r="X161" s="39" t="s">
        <v>370</v>
      </c>
      <c r="Y161" s="32" t="s">
        <v>370</v>
      </c>
      <c r="Z161" s="32"/>
      <c r="AA161" s="38" t="s">
        <v>2099</v>
      </c>
      <c r="AB161" s="38" t="s">
        <v>2255</v>
      </c>
    </row>
    <row r="162" spans="1:28" hidden="1" x14ac:dyDescent="0.35">
      <c r="A162" s="269"/>
      <c r="B162" s="159" t="s">
        <v>249</v>
      </c>
      <c r="C162" s="162" t="str">
        <f t="shared" si="10"/>
        <v/>
      </c>
      <c r="D162" s="159"/>
      <c r="E162" s="159" t="s">
        <v>2801</v>
      </c>
      <c r="F162" s="161" t="str">
        <f t="shared" si="11"/>
        <v>?</v>
      </c>
      <c r="G162" s="161" t="str">
        <f t="shared" si="12"/>
        <v>?</v>
      </c>
      <c r="H162" s="159"/>
      <c r="I162" s="161" t="str">
        <f t="shared" si="13"/>
        <v>adi</v>
      </c>
      <c r="J162" s="34"/>
      <c r="K162" s="34" t="str">
        <f>IFERROR(VLOOKUP(B162,LOINC!A:B,2,FALSE),"")</f>
        <v/>
      </c>
      <c r="L162" s="34" t="str">
        <f>IFERROR(VLOOKUP(B162,'Sequence nummers'!A:B,2,FALSE),"")</f>
        <v/>
      </c>
      <c r="M162" s="159"/>
      <c r="N162" s="52"/>
      <c r="O162" s="159"/>
      <c r="P162" s="159"/>
      <c r="Q162" s="53"/>
      <c r="R162" s="53"/>
      <c r="S162" s="161" t="str">
        <f t="shared" si="14"/>
        <v>Keuzelijst</v>
      </c>
      <c r="T162" s="38" t="s">
        <v>1236</v>
      </c>
      <c r="U162" s="43" t="s">
        <v>366</v>
      </c>
      <c r="V162" s="38" t="s">
        <v>2</v>
      </c>
      <c r="W162" s="38" t="s">
        <v>1313</v>
      </c>
      <c r="X162" s="39"/>
      <c r="Y162" s="32" t="s">
        <v>370</v>
      </c>
      <c r="Z162" s="32"/>
      <c r="AA162" s="38"/>
      <c r="AB162" s="38"/>
    </row>
    <row r="163" spans="1:28" hidden="1" x14ac:dyDescent="0.35">
      <c r="A163" s="269"/>
      <c r="B163" s="159" t="s">
        <v>250</v>
      </c>
      <c r="C163" s="162" t="str">
        <f t="shared" si="10"/>
        <v/>
      </c>
      <c r="D163" s="159"/>
      <c r="E163" s="159" t="s">
        <v>2801</v>
      </c>
      <c r="F163" s="161" t="str">
        <f t="shared" si="11"/>
        <v>?</v>
      </c>
      <c r="G163" s="161" t="str">
        <f t="shared" si="12"/>
        <v>?</v>
      </c>
      <c r="H163" s="159"/>
      <c r="I163" s="161" t="str">
        <f t="shared" si="13"/>
        <v>adj</v>
      </c>
      <c r="J163" s="34"/>
      <c r="K163" s="34" t="str">
        <f>IFERROR(VLOOKUP(B163,LOINC!A:B,2,FALSE),"")</f>
        <v/>
      </c>
      <c r="L163" s="34" t="str">
        <f>IFERROR(VLOOKUP(B163,'Sequence nummers'!A:B,2,FALSE),"")</f>
        <v/>
      </c>
      <c r="M163" s="159"/>
      <c r="N163" s="52"/>
      <c r="O163" s="159"/>
      <c r="P163" s="159"/>
      <c r="Q163" s="53"/>
      <c r="R163" s="53"/>
      <c r="S163" s="161" t="str">
        <f t="shared" si="14"/>
        <v>Keuzelijst</v>
      </c>
      <c r="T163" s="38" t="s">
        <v>1236</v>
      </c>
      <c r="U163" s="43" t="s">
        <v>366</v>
      </c>
      <c r="V163" s="38" t="s">
        <v>2</v>
      </c>
      <c r="W163" s="38" t="s">
        <v>1313</v>
      </c>
      <c r="X163" s="39"/>
      <c r="Y163" s="32" t="s">
        <v>370</v>
      </c>
      <c r="Z163" s="32"/>
      <c r="AA163" s="38"/>
      <c r="AB163" s="38"/>
    </row>
    <row r="164" spans="1:28" hidden="1" x14ac:dyDescent="0.35">
      <c r="A164" s="269"/>
      <c r="B164" s="41" t="s">
        <v>1270</v>
      </c>
      <c r="C164" s="162" t="str">
        <f t="shared" si="10"/>
        <v/>
      </c>
      <c r="D164" s="159"/>
      <c r="E164" s="159" t="s">
        <v>2801</v>
      </c>
      <c r="F164" s="161" t="str">
        <f t="shared" si="11"/>
        <v>?</v>
      </c>
      <c r="G164" s="161" t="str">
        <f t="shared" si="12"/>
        <v>?</v>
      </c>
      <c r="H164" s="159"/>
      <c r="I164" s="161" t="str">
        <f t="shared" si="13"/>
        <v>adk</v>
      </c>
      <c r="J164" s="34"/>
      <c r="K164" s="34" t="str">
        <f>IFERROR(VLOOKUP(B164,LOINC!A:B,2,FALSE),"")</f>
        <v/>
      </c>
      <c r="L164" s="34" t="str">
        <f>IFERROR(VLOOKUP(B164,'Sequence nummers'!A:B,2,FALSE),"")</f>
        <v/>
      </c>
      <c r="M164" s="159"/>
      <c r="N164" s="52"/>
      <c r="O164" s="159"/>
      <c r="P164" s="159"/>
      <c r="Q164" s="53"/>
      <c r="R164" s="53"/>
      <c r="S164" s="161" t="str">
        <f t="shared" si="14"/>
        <v>String</v>
      </c>
      <c r="T164" s="159" t="s">
        <v>8548</v>
      </c>
      <c r="U164" s="43" t="s">
        <v>366</v>
      </c>
      <c r="V164" s="38" t="s">
        <v>2</v>
      </c>
      <c r="W164" s="38" t="s">
        <v>1313</v>
      </c>
      <c r="X164" s="39" t="s">
        <v>370</v>
      </c>
      <c r="Y164" s="32" t="s">
        <v>370</v>
      </c>
      <c r="Z164" s="32"/>
      <c r="AA164" s="38"/>
      <c r="AB164" s="38"/>
    </row>
    <row r="165" spans="1:28" hidden="1" x14ac:dyDescent="0.35">
      <c r="A165" s="269"/>
      <c r="B165" s="42" t="s">
        <v>1271</v>
      </c>
      <c r="C165" s="162" t="str">
        <f t="shared" si="10"/>
        <v/>
      </c>
      <c r="D165" s="159"/>
      <c r="E165" s="159" t="s">
        <v>2801</v>
      </c>
      <c r="F165" s="161" t="str">
        <f t="shared" si="11"/>
        <v>?</v>
      </c>
      <c r="G165" s="161" t="str">
        <f t="shared" si="12"/>
        <v>?</v>
      </c>
      <c r="H165" s="159"/>
      <c r="I165" s="161" t="str">
        <f t="shared" si="13"/>
        <v>adl</v>
      </c>
      <c r="J165" s="34"/>
      <c r="K165" s="34" t="str">
        <f>IFERROR(VLOOKUP(B165,LOINC!A:B,2,FALSE),"")</f>
        <v/>
      </c>
      <c r="L165" s="34" t="str">
        <f>IFERROR(VLOOKUP(B165,'Sequence nummers'!A:B,2,FALSE),"")</f>
        <v/>
      </c>
      <c r="M165" s="159"/>
      <c r="N165" s="52"/>
      <c r="O165" s="159"/>
      <c r="P165" s="159"/>
      <c r="Q165" s="54"/>
      <c r="R165" s="54"/>
      <c r="S165" s="161" t="str">
        <f t="shared" si="14"/>
        <v>String</v>
      </c>
      <c r="T165" s="38" t="s">
        <v>8548</v>
      </c>
      <c r="U165" s="43" t="s">
        <v>366</v>
      </c>
      <c r="V165" s="159" t="s">
        <v>42</v>
      </c>
      <c r="W165" s="38" t="s">
        <v>1313</v>
      </c>
      <c r="X165" s="39" t="s">
        <v>370</v>
      </c>
      <c r="Y165" s="39" t="s">
        <v>370</v>
      </c>
      <c r="Z165" s="32"/>
      <c r="AA165" s="38"/>
      <c r="AB165" s="38"/>
    </row>
    <row r="166" spans="1:28" hidden="1" x14ac:dyDescent="0.35">
      <c r="A166" s="269"/>
      <c r="B166" s="44" t="s">
        <v>1272</v>
      </c>
      <c r="C166" s="162" t="str">
        <f t="shared" si="10"/>
        <v/>
      </c>
      <c r="D166" s="159"/>
      <c r="E166" s="159" t="s">
        <v>2801</v>
      </c>
      <c r="F166" s="161" t="str">
        <f t="shared" si="11"/>
        <v>?</v>
      </c>
      <c r="G166" s="161" t="str">
        <f t="shared" si="12"/>
        <v>?</v>
      </c>
      <c r="H166" s="159"/>
      <c r="I166" s="161" t="str">
        <f t="shared" si="13"/>
        <v>adm</v>
      </c>
      <c r="J166" s="34"/>
      <c r="K166" s="34" t="str">
        <f>IFERROR(VLOOKUP(B166,LOINC!A:B,2,FALSE),"")</f>
        <v/>
      </c>
      <c r="L166" s="34" t="str">
        <f>IFERROR(VLOOKUP(B166,'Sequence nummers'!A:B,2,FALSE),"")</f>
        <v/>
      </c>
      <c r="M166" s="159"/>
      <c r="N166" s="52"/>
      <c r="O166" s="159"/>
      <c r="P166" s="159"/>
      <c r="Q166" s="54"/>
      <c r="R166" s="54"/>
      <c r="S166" s="161" t="str">
        <f t="shared" si="14"/>
        <v>String</v>
      </c>
      <c r="T166" s="38" t="s">
        <v>8548</v>
      </c>
      <c r="U166" s="43" t="s">
        <v>366</v>
      </c>
      <c r="V166" s="159" t="s">
        <v>42</v>
      </c>
      <c r="W166" s="38" t="s">
        <v>1313</v>
      </c>
      <c r="X166" s="39" t="s">
        <v>370</v>
      </c>
      <c r="Y166" s="39" t="s">
        <v>370</v>
      </c>
      <c r="Z166" s="39"/>
      <c r="AA166" s="38"/>
      <c r="AB166" s="38"/>
    </row>
    <row r="167" spans="1:28" hidden="1" x14ac:dyDescent="0.35">
      <c r="A167" s="269"/>
      <c r="B167" s="159" t="s">
        <v>1225</v>
      </c>
      <c r="C167" s="162" t="str">
        <f t="shared" si="10"/>
        <v/>
      </c>
      <c r="D167" s="159"/>
      <c r="E167" s="159" t="s">
        <v>2801</v>
      </c>
      <c r="F167" s="161" t="str">
        <f t="shared" si="11"/>
        <v>?</v>
      </c>
      <c r="G167" s="161" t="str">
        <f t="shared" si="12"/>
        <v>?</v>
      </c>
      <c r="H167" s="159"/>
      <c r="I167" s="161" t="str">
        <f t="shared" si="13"/>
        <v>adn</v>
      </c>
      <c r="J167" s="34"/>
      <c r="K167" s="34" t="str">
        <f>IFERROR(VLOOKUP(B167,LOINC!A:B,2,FALSE),"")</f>
        <v/>
      </c>
      <c r="L167" s="34" t="str">
        <f>IFERROR(VLOOKUP(B167,'Sequence nummers'!A:B,2,FALSE),"")</f>
        <v/>
      </c>
      <c r="M167" s="159"/>
      <c r="N167" s="52"/>
      <c r="O167" s="159"/>
      <c r="P167" s="159"/>
      <c r="Q167" s="54"/>
      <c r="R167" s="54"/>
      <c r="S167" s="161" t="str">
        <f t="shared" si="14"/>
        <v>String</v>
      </c>
      <c r="T167" s="38" t="s">
        <v>8548</v>
      </c>
      <c r="U167" s="43" t="s">
        <v>366</v>
      </c>
      <c r="V167" s="159" t="s">
        <v>2</v>
      </c>
      <c r="W167" s="38" t="s">
        <v>2758</v>
      </c>
      <c r="X167" s="39" t="s">
        <v>370</v>
      </c>
      <c r="Y167" s="39" t="s">
        <v>370</v>
      </c>
      <c r="Z167" s="39"/>
      <c r="AA167" s="38"/>
      <c r="AB167" s="38"/>
    </row>
    <row r="168" spans="1:28" hidden="1" x14ac:dyDescent="0.35">
      <c r="A168" s="269"/>
      <c r="B168" s="159" t="s">
        <v>1326</v>
      </c>
      <c r="C168" s="162" t="str">
        <f t="shared" si="10"/>
        <v/>
      </c>
      <c r="D168" s="159"/>
      <c r="E168" s="159" t="s">
        <v>2801</v>
      </c>
      <c r="F168" s="161" t="str">
        <f t="shared" si="11"/>
        <v>?</v>
      </c>
      <c r="G168" s="161" t="str">
        <f t="shared" si="12"/>
        <v>?</v>
      </c>
      <c r="H168" s="159"/>
      <c r="I168" s="161" t="str">
        <f t="shared" si="13"/>
        <v>ado</v>
      </c>
      <c r="J168" s="34"/>
      <c r="K168" s="34" t="str">
        <f>IFERROR(VLOOKUP(B168,LOINC!A:B,2,FALSE),"")</f>
        <v/>
      </c>
      <c r="L168" s="34" t="str">
        <f>IFERROR(VLOOKUP(B168,'Sequence nummers'!A:B,2,FALSE),"")</f>
        <v/>
      </c>
      <c r="M168" s="159"/>
      <c r="N168" s="52"/>
      <c r="O168" s="159"/>
      <c r="P168" s="159"/>
      <c r="Q168" s="54"/>
      <c r="R168" s="54"/>
      <c r="S168" s="161" t="str">
        <f t="shared" si="14"/>
        <v>String</v>
      </c>
      <c r="T168" s="38" t="s">
        <v>1236</v>
      </c>
      <c r="U168" s="43" t="s">
        <v>366</v>
      </c>
      <c r="V168" s="159" t="s">
        <v>1313</v>
      </c>
      <c r="W168" s="159" t="s">
        <v>1313</v>
      </c>
      <c r="X168" s="34" t="s">
        <v>370</v>
      </c>
      <c r="Y168" s="39" t="s">
        <v>370</v>
      </c>
      <c r="Z168" s="39"/>
      <c r="AA168" s="38"/>
      <c r="AB168" s="38"/>
    </row>
    <row r="169" spans="1:28" s="132" customFormat="1" hidden="1" x14ac:dyDescent="0.35">
      <c r="A169" s="269"/>
      <c r="B169" s="159" t="s">
        <v>1327</v>
      </c>
      <c r="C169" s="162" t="str">
        <f t="shared" si="10"/>
        <v/>
      </c>
      <c r="D169" s="159"/>
      <c r="E169" s="159" t="s">
        <v>2801</v>
      </c>
      <c r="F169" s="161" t="str">
        <f t="shared" si="11"/>
        <v>?</v>
      </c>
      <c r="G169" s="161" t="str">
        <f t="shared" si="12"/>
        <v>?</v>
      </c>
      <c r="H169" s="159"/>
      <c r="I169" s="161" t="str">
        <f t="shared" si="13"/>
        <v>adp</v>
      </c>
      <c r="J169" s="34"/>
      <c r="K169" s="34" t="str">
        <f>IFERROR(VLOOKUP(B169,LOINC!A:B,2,FALSE),"")</f>
        <v/>
      </c>
      <c r="L169" s="34" t="str">
        <f>IFERROR(VLOOKUP(B169,'Sequence nummers'!A:B,2,FALSE),"")</f>
        <v/>
      </c>
      <c r="M169" s="159"/>
      <c r="N169" s="52"/>
      <c r="O169" s="159"/>
      <c r="P169" s="159"/>
      <c r="Q169" s="122"/>
      <c r="R169" s="122"/>
      <c r="S169" s="161" t="str">
        <f t="shared" si="14"/>
        <v>String</v>
      </c>
      <c r="T169" s="159" t="s">
        <v>1236</v>
      </c>
      <c r="U169" s="44" t="s">
        <v>366</v>
      </c>
      <c r="V169" s="159" t="s">
        <v>1313</v>
      </c>
      <c r="W169" s="159" t="s">
        <v>1313</v>
      </c>
      <c r="X169" s="34" t="s">
        <v>370</v>
      </c>
      <c r="Y169" s="34" t="s">
        <v>370</v>
      </c>
      <c r="Z169" s="34"/>
      <c r="AA169" s="159"/>
      <c r="AB169" s="159"/>
    </row>
    <row r="170" spans="1:28" s="132" customFormat="1" hidden="1" x14ac:dyDescent="0.35">
      <c r="A170" s="269" t="s">
        <v>8540</v>
      </c>
      <c r="B170" s="159" t="s">
        <v>8217</v>
      </c>
      <c r="C170" s="162" t="str">
        <f t="shared" si="10"/>
        <v/>
      </c>
      <c r="D170" s="159"/>
      <c r="E170" s="159" t="s">
        <v>2801</v>
      </c>
      <c r="F170" s="161" t="str">
        <f t="shared" si="11"/>
        <v>?</v>
      </c>
      <c r="G170" s="161" t="str">
        <f t="shared" si="12"/>
        <v>?</v>
      </c>
      <c r="H170" s="159"/>
      <c r="I170" s="161" t="str">
        <f t="shared" si="13"/>
        <v>adda</v>
      </c>
      <c r="J170" s="34"/>
      <c r="K170" s="34" t="str">
        <f>IFERROR(VLOOKUP(B170,LOINC!A:B,2,FALSE),"")</f>
        <v/>
      </c>
      <c r="L170" s="34" t="str">
        <f>IFERROR(VLOOKUP(B170,'Sequence nummers'!A:B,2,FALSE),"")</f>
        <v/>
      </c>
      <c r="M170" s="159"/>
      <c r="N170" s="52"/>
      <c r="O170" s="159"/>
      <c r="P170" s="159"/>
      <c r="Q170" s="122"/>
      <c r="R170" s="122"/>
      <c r="S170" s="161" t="str">
        <f t="shared" si="14"/>
        <v>String</v>
      </c>
      <c r="T170" s="159" t="s">
        <v>8169</v>
      </c>
      <c r="U170" s="44" t="s">
        <v>366</v>
      </c>
      <c r="V170" s="159" t="s">
        <v>2</v>
      </c>
      <c r="W170" s="159" t="s">
        <v>2758</v>
      </c>
      <c r="X170" s="34" t="s">
        <v>370</v>
      </c>
      <c r="Y170" s="34" t="s">
        <v>370</v>
      </c>
      <c r="Z170" s="34"/>
      <c r="AA170" s="159"/>
      <c r="AB170" s="159"/>
    </row>
    <row r="171" spans="1:28" s="132" customFormat="1" hidden="1" x14ac:dyDescent="0.35">
      <c r="A171" s="269"/>
      <c r="B171" s="159" t="s">
        <v>8218</v>
      </c>
      <c r="C171" s="162" t="str">
        <f t="shared" si="10"/>
        <v/>
      </c>
      <c r="D171" s="159"/>
      <c r="E171" s="159" t="s">
        <v>2801</v>
      </c>
      <c r="F171" s="161" t="str">
        <f t="shared" si="11"/>
        <v>?</v>
      </c>
      <c r="G171" s="161" t="str">
        <f t="shared" si="12"/>
        <v>?</v>
      </c>
      <c r="H171" s="159"/>
      <c r="I171" s="161" t="str">
        <f t="shared" si="13"/>
        <v>addb</v>
      </c>
      <c r="J171" s="34"/>
      <c r="K171" s="34" t="str">
        <f>IFERROR(VLOOKUP(B171,LOINC!A:B,2,FALSE),"")</f>
        <v/>
      </c>
      <c r="L171" s="34" t="str">
        <f>IFERROR(VLOOKUP(B171,'Sequence nummers'!A:B,2,FALSE),"")</f>
        <v/>
      </c>
      <c r="M171" s="159"/>
      <c r="N171" s="52"/>
      <c r="O171" s="159"/>
      <c r="P171" s="159"/>
      <c r="Q171" s="122"/>
      <c r="R171" s="122"/>
      <c r="S171" s="161" t="str">
        <f t="shared" si="14"/>
        <v>String</v>
      </c>
      <c r="T171" s="159" t="s">
        <v>8169</v>
      </c>
      <c r="U171" s="44" t="s">
        <v>366</v>
      </c>
      <c r="V171" s="159" t="s">
        <v>2</v>
      </c>
      <c r="W171" s="159" t="s">
        <v>2758</v>
      </c>
      <c r="X171" s="34" t="s">
        <v>370</v>
      </c>
      <c r="Y171" s="34" t="s">
        <v>370</v>
      </c>
      <c r="Z171" s="34"/>
      <c r="AA171" s="159"/>
      <c r="AB171" s="159"/>
    </row>
    <row r="172" spans="1:28" s="132" customFormat="1" hidden="1" x14ac:dyDescent="0.35">
      <c r="A172" s="269"/>
      <c r="B172" s="159" t="s">
        <v>8219</v>
      </c>
      <c r="C172" s="162" t="str">
        <f t="shared" si="10"/>
        <v/>
      </c>
      <c r="D172" s="159"/>
      <c r="E172" s="159" t="s">
        <v>2801</v>
      </c>
      <c r="F172" s="161" t="str">
        <f t="shared" si="11"/>
        <v>?</v>
      </c>
      <c r="G172" s="161" t="str">
        <f t="shared" si="12"/>
        <v>?</v>
      </c>
      <c r="H172" s="159"/>
      <c r="I172" s="161" t="str">
        <f t="shared" si="13"/>
        <v>addc</v>
      </c>
      <c r="J172" s="34"/>
      <c r="K172" s="34" t="str">
        <f>IFERROR(VLOOKUP(B172,LOINC!A:B,2,FALSE),"")</f>
        <v/>
      </c>
      <c r="L172" s="34" t="str">
        <f>IFERROR(VLOOKUP(B172,'Sequence nummers'!A:B,2,FALSE),"")</f>
        <v/>
      </c>
      <c r="M172" s="159"/>
      <c r="N172" s="52"/>
      <c r="O172" s="159"/>
      <c r="P172" s="159"/>
      <c r="Q172" s="122"/>
      <c r="R172" s="122"/>
      <c r="S172" s="161" t="str">
        <f t="shared" si="14"/>
        <v>String</v>
      </c>
      <c r="T172" s="159" t="s">
        <v>8169</v>
      </c>
      <c r="U172" s="44" t="s">
        <v>366</v>
      </c>
      <c r="V172" s="159" t="s">
        <v>2</v>
      </c>
      <c r="W172" s="159" t="s">
        <v>2758</v>
      </c>
      <c r="X172" s="34" t="s">
        <v>370</v>
      </c>
      <c r="Y172" s="34" t="s">
        <v>370</v>
      </c>
      <c r="Z172" s="34"/>
      <c r="AA172" s="159"/>
      <c r="AB172" s="159"/>
    </row>
    <row r="173" spans="1:28" s="132" customFormat="1" hidden="1" x14ac:dyDescent="0.35">
      <c r="A173" s="269"/>
      <c r="B173" s="159" t="s">
        <v>8220</v>
      </c>
      <c r="C173" s="162" t="str">
        <f t="shared" si="10"/>
        <v/>
      </c>
      <c r="D173" s="159"/>
      <c r="E173" s="159" t="s">
        <v>2801</v>
      </c>
      <c r="F173" s="161" t="str">
        <f t="shared" si="11"/>
        <v>?</v>
      </c>
      <c r="G173" s="161" t="str">
        <f t="shared" si="12"/>
        <v>?</v>
      </c>
      <c r="H173" s="159"/>
      <c r="I173" s="161" t="str">
        <f t="shared" si="13"/>
        <v>adde</v>
      </c>
      <c r="J173" s="34"/>
      <c r="K173" s="34" t="str">
        <f>IFERROR(VLOOKUP(B173,LOINC!A:B,2,FALSE),"")</f>
        <v/>
      </c>
      <c r="L173" s="34" t="str">
        <f>IFERROR(VLOOKUP(B173,'Sequence nummers'!A:B,2,FALSE),"")</f>
        <v/>
      </c>
      <c r="M173" s="159"/>
      <c r="N173" s="52"/>
      <c r="O173" s="159"/>
      <c r="P173" s="159"/>
      <c r="Q173" s="122"/>
      <c r="R173" s="122"/>
      <c r="S173" s="161" t="str">
        <f t="shared" si="14"/>
        <v>String</v>
      </c>
      <c r="T173" s="159" t="s">
        <v>8169</v>
      </c>
      <c r="U173" s="44" t="s">
        <v>366</v>
      </c>
      <c r="V173" s="159" t="s">
        <v>2</v>
      </c>
      <c r="W173" s="159" t="s">
        <v>2758</v>
      </c>
      <c r="X173" s="34" t="s">
        <v>370</v>
      </c>
      <c r="Y173" s="34" t="s">
        <v>370</v>
      </c>
      <c r="Z173" s="34"/>
      <c r="AA173" s="159"/>
      <c r="AB173" s="159"/>
    </row>
    <row r="174" spans="1:28" s="132" customFormat="1" hidden="1" x14ac:dyDescent="0.35">
      <c r="A174" s="269"/>
      <c r="B174" s="41" t="s">
        <v>8221</v>
      </c>
      <c r="C174" s="162" t="str">
        <f t="shared" si="10"/>
        <v/>
      </c>
      <c r="D174" s="159"/>
      <c r="E174" s="159" t="s">
        <v>2801</v>
      </c>
      <c r="F174" s="161" t="str">
        <f t="shared" si="11"/>
        <v>?</v>
      </c>
      <c r="G174" s="161" t="str">
        <f t="shared" si="12"/>
        <v>?</v>
      </c>
      <c r="H174" s="159"/>
      <c r="I174" s="161" t="str">
        <f t="shared" si="13"/>
        <v>addf</v>
      </c>
      <c r="J174" s="34"/>
      <c r="K174" s="34" t="str">
        <f>IFERROR(VLOOKUP(B174,LOINC!A:B,2,FALSE),"")</f>
        <v/>
      </c>
      <c r="L174" s="34" t="str">
        <f>IFERROR(VLOOKUP(B174,'Sequence nummers'!A:B,2,FALSE),"")</f>
        <v/>
      </c>
      <c r="M174" s="159"/>
      <c r="N174" s="52"/>
      <c r="O174" s="159"/>
      <c r="P174" s="159"/>
      <c r="Q174" s="122"/>
      <c r="R174" s="122"/>
      <c r="S174" s="161" t="str">
        <f t="shared" si="14"/>
        <v>String</v>
      </c>
      <c r="T174" s="159" t="s">
        <v>8169</v>
      </c>
      <c r="U174" s="44" t="s">
        <v>366</v>
      </c>
      <c r="V174" s="159" t="s">
        <v>2</v>
      </c>
      <c r="W174" s="159" t="s">
        <v>2758</v>
      </c>
      <c r="X174" s="34" t="s">
        <v>370</v>
      </c>
      <c r="Y174" s="34" t="s">
        <v>370</v>
      </c>
      <c r="Z174" s="34"/>
      <c r="AA174" s="159"/>
      <c r="AB174" s="159"/>
    </row>
    <row r="175" spans="1:28" s="132" customFormat="1" hidden="1" x14ac:dyDescent="0.35">
      <c r="A175" s="269"/>
      <c r="B175" s="159" t="s">
        <v>8222</v>
      </c>
      <c r="C175" s="162" t="str">
        <f t="shared" si="10"/>
        <v/>
      </c>
      <c r="D175" s="159"/>
      <c r="E175" s="159" t="s">
        <v>2801</v>
      </c>
      <c r="F175" s="161" t="str">
        <f t="shared" si="11"/>
        <v>?</v>
      </c>
      <c r="G175" s="161" t="str">
        <f t="shared" si="12"/>
        <v>?</v>
      </c>
      <c r="H175" s="159"/>
      <c r="I175" s="161" t="str">
        <f t="shared" si="13"/>
        <v>addg</v>
      </c>
      <c r="J175" s="34"/>
      <c r="K175" s="34" t="str">
        <f>IFERROR(VLOOKUP(B175,LOINC!A:B,2,FALSE),"")</f>
        <v/>
      </c>
      <c r="L175" s="34" t="str">
        <f>IFERROR(VLOOKUP(B175,'Sequence nummers'!A:B,2,FALSE),"")</f>
        <v/>
      </c>
      <c r="M175" s="159"/>
      <c r="N175" s="52"/>
      <c r="O175" s="159"/>
      <c r="P175" s="159"/>
      <c r="Q175" s="122"/>
      <c r="R175" s="122"/>
      <c r="S175" s="161" t="str">
        <f t="shared" si="14"/>
        <v>String</v>
      </c>
      <c r="T175" s="159" t="s">
        <v>8169</v>
      </c>
      <c r="U175" s="44" t="s">
        <v>366</v>
      </c>
      <c r="V175" s="159" t="s">
        <v>2</v>
      </c>
      <c r="W175" s="159" t="s">
        <v>2758</v>
      </c>
      <c r="X175" s="34" t="s">
        <v>370</v>
      </c>
      <c r="Y175" s="34" t="s">
        <v>370</v>
      </c>
      <c r="Z175" s="34"/>
      <c r="AA175" s="159"/>
      <c r="AB175" s="159"/>
    </row>
    <row r="176" spans="1:28" s="132" customFormat="1" hidden="1" x14ac:dyDescent="0.35">
      <c r="A176" s="269"/>
      <c r="B176" s="44" t="s">
        <v>8225</v>
      </c>
      <c r="C176" s="162" t="str">
        <f t="shared" si="10"/>
        <v/>
      </c>
      <c r="D176" s="159"/>
      <c r="E176" s="159" t="s">
        <v>2801</v>
      </c>
      <c r="F176" s="161" t="str">
        <f t="shared" si="11"/>
        <v>?</v>
      </c>
      <c r="G176" s="161" t="str">
        <f t="shared" si="12"/>
        <v>?</v>
      </c>
      <c r="H176" s="159"/>
      <c r="I176" s="161" t="str">
        <f t="shared" si="13"/>
        <v>addh</v>
      </c>
      <c r="J176" s="34"/>
      <c r="K176" s="34" t="str">
        <f>IFERROR(VLOOKUP(B176,LOINC!A:B,2,FALSE),"")</f>
        <v/>
      </c>
      <c r="L176" s="34" t="str">
        <f>IFERROR(VLOOKUP(B176,'Sequence nummers'!A:B,2,FALSE),"")</f>
        <v/>
      </c>
      <c r="M176" s="159"/>
      <c r="N176" s="52"/>
      <c r="O176" s="159"/>
      <c r="P176" s="159"/>
      <c r="Q176" s="122"/>
      <c r="R176" s="122"/>
      <c r="S176" s="161" t="str">
        <f t="shared" si="14"/>
        <v>String</v>
      </c>
      <c r="T176" s="159" t="s">
        <v>8169</v>
      </c>
      <c r="U176" s="44" t="s">
        <v>366</v>
      </c>
      <c r="V176" s="159" t="s">
        <v>2</v>
      </c>
      <c r="W176" s="159" t="s">
        <v>2758</v>
      </c>
      <c r="X176" s="34"/>
      <c r="Y176" s="34"/>
      <c r="Z176" s="34"/>
      <c r="AA176" s="159"/>
      <c r="AB176" s="159"/>
    </row>
    <row r="177" spans="1:28" s="132" customFormat="1" x14ac:dyDescent="0.35">
      <c r="A177" s="269"/>
      <c r="B177" s="159" t="s">
        <v>8171</v>
      </c>
      <c r="C177" s="162" t="str">
        <f t="shared" si="10"/>
        <v>HLA-DQA1 allel 1</v>
      </c>
      <c r="D177" s="159"/>
      <c r="E177" s="159" t="s">
        <v>2798</v>
      </c>
      <c r="F177" s="161" t="str">
        <f t="shared" si="11"/>
        <v>yes</v>
      </c>
      <c r="G177" s="161" t="str">
        <f t="shared" si="12"/>
        <v>yes</v>
      </c>
      <c r="H177" s="159"/>
      <c r="I177" s="161" t="str">
        <f t="shared" si="13"/>
        <v>addh</v>
      </c>
      <c r="J177" s="34"/>
      <c r="K177" s="34">
        <f>IFERROR(VLOOKUP(B177,LOINC!A:B,2,FALSE),"")</f>
        <v>15973</v>
      </c>
      <c r="L177" s="34">
        <f>IFERROR(VLOOKUP(B177,'Sequence nummers'!A:B,2,FALSE),"")</f>
        <v>1000730</v>
      </c>
      <c r="M177" s="159" t="s">
        <v>1203</v>
      </c>
      <c r="N177" s="159" t="s">
        <v>1609</v>
      </c>
      <c r="O177" s="182" t="s">
        <v>9315</v>
      </c>
      <c r="P177" s="159" t="s">
        <v>8168</v>
      </c>
      <c r="Q177" s="44" t="s">
        <v>8168</v>
      </c>
      <c r="R177" s="44" t="s">
        <v>173</v>
      </c>
      <c r="S177" s="161" t="str">
        <f t="shared" si="14"/>
        <v>String</v>
      </c>
      <c r="T177" s="159" t="s">
        <v>1236</v>
      </c>
      <c r="U177" s="44" t="s">
        <v>366</v>
      </c>
      <c r="V177" s="159" t="s">
        <v>1313</v>
      </c>
      <c r="W177" s="159" t="s">
        <v>2758</v>
      </c>
      <c r="X177" s="34" t="s">
        <v>370</v>
      </c>
      <c r="Y177" s="34" t="s">
        <v>370</v>
      </c>
      <c r="Z177" s="34"/>
      <c r="AA177" s="138" t="s">
        <v>9376</v>
      </c>
      <c r="AB177" s="159" t="s">
        <v>9377</v>
      </c>
    </row>
    <row r="178" spans="1:28" s="132" customFormat="1" x14ac:dyDescent="0.35">
      <c r="A178" s="269"/>
      <c r="B178" s="44" t="s">
        <v>8172</v>
      </c>
      <c r="C178" s="162" t="str">
        <f t="shared" si="10"/>
        <v>HLA-DQA1 allel 2</v>
      </c>
      <c r="D178" s="159"/>
      <c r="E178" s="159" t="s">
        <v>2798</v>
      </c>
      <c r="F178" s="161" t="str">
        <f t="shared" si="11"/>
        <v>yes</v>
      </c>
      <c r="G178" s="161" t="str">
        <f t="shared" si="12"/>
        <v>yes</v>
      </c>
      <c r="H178" s="159" t="s">
        <v>8168</v>
      </c>
      <c r="I178" s="161" t="str">
        <f t="shared" si="13"/>
        <v>addi</v>
      </c>
      <c r="J178" s="34"/>
      <c r="K178" s="34">
        <f>IFERROR(VLOOKUP(B178,LOINC!A:B,2,FALSE),"")</f>
        <v>15975</v>
      </c>
      <c r="L178" s="34">
        <f>IFERROR(VLOOKUP(B178,'Sequence nummers'!A:B,2,FALSE),"")</f>
        <v>1000740</v>
      </c>
      <c r="M178" s="159" t="s">
        <v>1203</v>
      </c>
      <c r="N178" s="159" t="s">
        <v>1609</v>
      </c>
      <c r="O178" s="182" t="s">
        <v>9315</v>
      </c>
      <c r="P178" s="159" t="s">
        <v>8168</v>
      </c>
      <c r="Q178" s="44" t="s">
        <v>8168</v>
      </c>
      <c r="R178" s="44" t="s">
        <v>173</v>
      </c>
      <c r="S178" s="161" t="str">
        <f t="shared" si="14"/>
        <v>String</v>
      </c>
      <c r="T178" s="159" t="s">
        <v>1236</v>
      </c>
      <c r="U178" s="44" t="s">
        <v>366</v>
      </c>
      <c r="V178" s="159" t="s">
        <v>1313</v>
      </c>
      <c r="W178" s="159" t="s">
        <v>2758</v>
      </c>
      <c r="X178" s="34" t="s">
        <v>370</v>
      </c>
      <c r="Y178" s="34" t="s">
        <v>370</v>
      </c>
      <c r="Z178" s="34"/>
      <c r="AA178" s="138">
        <v>556452</v>
      </c>
      <c r="AB178" s="159">
        <v>1</v>
      </c>
    </row>
    <row r="179" spans="1:28" s="132" customFormat="1" hidden="1" x14ac:dyDescent="0.35">
      <c r="A179" s="269" t="s">
        <v>8541</v>
      </c>
      <c r="B179" s="159" t="s">
        <v>8226</v>
      </c>
      <c r="C179" s="162" t="str">
        <f t="shared" si="10"/>
        <v/>
      </c>
      <c r="D179" s="159"/>
      <c r="E179" s="159" t="s">
        <v>2801</v>
      </c>
      <c r="F179" s="161" t="str">
        <f t="shared" si="11"/>
        <v>?</v>
      </c>
      <c r="G179" s="161" t="str">
        <f t="shared" si="12"/>
        <v>?</v>
      </c>
      <c r="H179" s="159"/>
      <c r="I179" s="161" t="str">
        <f t="shared" si="13"/>
        <v>adpa</v>
      </c>
      <c r="J179" s="34"/>
      <c r="K179" s="34" t="str">
        <f>IFERROR(VLOOKUP(B179,LOINC!A:B,2,FALSE),"")</f>
        <v/>
      </c>
      <c r="L179" s="34" t="str">
        <f>IFERROR(VLOOKUP(B179,'Sequence nummers'!A:B,2,FALSE),"")</f>
        <v/>
      </c>
      <c r="M179" s="159"/>
      <c r="N179" s="52"/>
      <c r="O179" s="159"/>
      <c r="P179" s="159"/>
      <c r="Q179" s="122"/>
      <c r="R179" s="122"/>
      <c r="S179" s="161" t="str">
        <f t="shared" si="14"/>
        <v>String</v>
      </c>
      <c r="T179" s="159" t="s">
        <v>8169</v>
      </c>
      <c r="U179" s="44" t="s">
        <v>366</v>
      </c>
      <c r="V179" s="159" t="s">
        <v>2</v>
      </c>
      <c r="W179" s="159" t="s">
        <v>2758</v>
      </c>
      <c r="X179" s="34" t="s">
        <v>370</v>
      </c>
      <c r="Y179" s="34" t="s">
        <v>370</v>
      </c>
      <c r="Z179" s="34"/>
      <c r="AA179" s="159"/>
      <c r="AB179" s="159"/>
    </row>
    <row r="180" spans="1:28" s="132" customFormat="1" hidden="1" x14ac:dyDescent="0.35">
      <c r="A180" s="269"/>
      <c r="B180" s="159" t="s">
        <v>8227</v>
      </c>
      <c r="C180" s="162" t="str">
        <f t="shared" si="10"/>
        <v/>
      </c>
      <c r="D180" s="159"/>
      <c r="E180" s="159" t="s">
        <v>2801</v>
      </c>
      <c r="F180" s="161" t="str">
        <f t="shared" si="11"/>
        <v>?</v>
      </c>
      <c r="G180" s="161" t="str">
        <f t="shared" si="12"/>
        <v>?</v>
      </c>
      <c r="H180" s="159"/>
      <c r="I180" s="161" t="str">
        <f t="shared" si="13"/>
        <v>adpb</v>
      </c>
      <c r="J180" s="34"/>
      <c r="K180" s="34" t="str">
        <f>IFERROR(VLOOKUP(B180,LOINC!A:B,2,FALSE),"")</f>
        <v/>
      </c>
      <c r="L180" s="34" t="str">
        <f>IFERROR(VLOOKUP(B180,'Sequence nummers'!A:B,2,FALSE),"")</f>
        <v/>
      </c>
      <c r="M180" s="159"/>
      <c r="N180" s="52"/>
      <c r="O180" s="159"/>
      <c r="P180" s="159"/>
      <c r="Q180" s="122"/>
      <c r="R180" s="122"/>
      <c r="S180" s="161" t="str">
        <f t="shared" si="14"/>
        <v>String</v>
      </c>
      <c r="T180" s="159" t="s">
        <v>8169</v>
      </c>
      <c r="U180" s="44" t="s">
        <v>366</v>
      </c>
      <c r="V180" s="159" t="s">
        <v>2</v>
      </c>
      <c r="W180" s="159" t="s">
        <v>2758</v>
      </c>
      <c r="X180" s="34" t="s">
        <v>370</v>
      </c>
      <c r="Y180" s="34" t="s">
        <v>370</v>
      </c>
      <c r="Z180" s="34"/>
      <c r="AA180" s="159"/>
      <c r="AB180" s="159"/>
    </row>
    <row r="181" spans="1:28" s="132" customFormat="1" hidden="1" x14ac:dyDescent="0.35">
      <c r="A181" s="269"/>
      <c r="B181" s="159" t="s">
        <v>8228</v>
      </c>
      <c r="C181" s="162" t="str">
        <f t="shared" si="10"/>
        <v/>
      </c>
      <c r="D181" s="159"/>
      <c r="E181" s="159" t="s">
        <v>2801</v>
      </c>
      <c r="F181" s="161" t="str">
        <f t="shared" si="11"/>
        <v>?</v>
      </c>
      <c r="G181" s="161" t="str">
        <f t="shared" si="12"/>
        <v>?</v>
      </c>
      <c r="H181" s="159"/>
      <c r="I181" s="161" t="str">
        <f t="shared" si="13"/>
        <v>adpc</v>
      </c>
      <c r="J181" s="34"/>
      <c r="K181" s="34" t="str">
        <f>IFERROR(VLOOKUP(B181,LOINC!A:B,2,FALSE),"")</f>
        <v/>
      </c>
      <c r="L181" s="34" t="str">
        <f>IFERROR(VLOOKUP(B181,'Sequence nummers'!A:B,2,FALSE),"")</f>
        <v/>
      </c>
      <c r="M181" s="159"/>
      <c r="N181" s="52"/>
      <c r="O181" s="159"/>
      <c r="P181" s="159"/>
      <c r="Q181" s="122"/>
      <c r="R181" s="122"/>
      <c r="S181" s="161" t="str">
        <f t="shared" si="14"/>
        <v>String</v>
      </c>
      <c r="T181" s="159" t="s">
        <v>8169</v>
      </c>
      <c r="U181" s="44" t="s">
        <v>366</v>
      </c>
      <c r="V181" s="159" t="s">
        <v>2</v>
      </c>
      <c r="W181" s="159" t="s">
        <v>2758</v>
      </c>
      <c r="X181" s="34" t="s">
        <v>370</v>
      </c>
      <c r="Y181" s="34" t="s">
        <v>370</v>
      </c>
      <c r="Z181" s="34"/>
      <c r="AA181" s="159"/>
      <c r="AB181" s="159"/>
    </row>
    <row r="182" spans="1:28" s="132" customFormat="1" hidden="1" x14ac:dyDescent="0.35">
      <c r="A182" s="269"/>
      <c r="B182" s="159" t="s">
        <v>8229</v>
      </c>
      <c r="C182" s="162" t="str">
        <f t="shared" si="10"/>
        <v/>
      </c>
      <c r="D182" s="159"/>
      <c r="E182" s="159" t="s">
        <v>2801</v>
      </c>
      <c r="F182" s="161" t="str">
        <f t="shared" si="11"/>
        <v>?</v>
      </c>
      <c r="G182" s="161" t="str">
        <f t="shared" si="12"/>
        <v>?</v>
      </c>
      <c r="H182" s="159"/>
      <c r="I182" s="161" t="str">
        <f t="shared" si="13"/>
        <v>adpd</v>
      </c>
      <c r="J182" s="34"/>
      <c r="K182" s="34" t="str">
        <f>IFERROR(VLOOKUP(B182,LOINC!A:B,2,FALSE),"")</f>
        <v/>
      </c>
      <c r="L182" s="34" t="str">
        <f>IFERROR(VLOOKUP(B182,'Sequence nummers'!A:B,2,FALSE),"")</f>
        <v/>
      </c>
      <c r="M182" s="159"/>
      <c r="N182" s="52"/>
      <c r="O182" s="159"/>
      <c r="P182" s="159"/>
      <c r="Q182" s="122"/>
      <c r="R182" s="122"/>
      <c r="S182" s="161" t="str">
        <f t="shared" si="14"/>
        <v>String</v>
      </c>
      <c r="T182" s="159" t="s">
        <v>8169</v>
      </c>
      <c r="U182" s="44" t="s">
        <v>366</v>
      </c>
      <c r="V182" s="159" t="s">
        <v>2</v>
      </c>
      <c r="W182" s="159" t="s">
        <v>2758</v>
      </c>
      <c r="X182" s="34" t="s">
        <v>370</v>
      </c>
      <c r="Y182" s="34" t="s">
        <v>370</v>
      </c>
      <c r="Z182" s="34"/>
      <c r="AA182" s="159"/>
      <c r="AB182" s="159"/>
    </row>
    <row r="183" spans="1:28" s="132" customFormat="1" hidden="1" x14ac:dyDescent="0.35">
      <c r="A183" s="269"/>
      <c r="B183" s="41" t="s">
        <v>8230</v>
      </c>
      <c r="C183" s="162" t="str">
        <f t="shared" si="10"/>
        <v/>
      </c>
      <c r="D183" s="159"/>
      <c r="E183" s="159" t="s">
        <v>2801</v>
      </c>
      <c r="F183" s="161" t="str">
        <f t="shared" si="11"/>
        <v>?</v>
      </c>
      <c r="G183" s="161" t="str">
        <f t="shared" si="12"/>
        <v>?</v>
      </c>
      <c r="H183" s="159"/>
      <c r="I183" s="161" t="str">
        <f t="shared" si="13"/>
        <v>adpe</v>
      </c>
      <c r="J183" s="34"/>
      <c r="K183" s="34" t="str">
        <f>IFERROR(VLOOKUP(B183,LOINC!A:B,2,FALSE),"")</f>
        <v/>
      </c>
      <c r="L183" s="34" t="str">
        <f>IFERROR(VLOOKUP(B183,'Sequence nummers'!A:B,2,FALSE),"")</f>
        <v/>
      </c>
      <c r="M183" s="159"/>
      <c r="N183" s="52"/>
      <c r="O183" s="159"/>
      <c r="P183" s="159"/>
      <c r="Q183" s="122"/>
      <c r="R183" s="122"/>
      <c r="S183" s="161" t="str">
        <f t="shared" si="14"/>
        <v>String</v>
      </c>
      <c r="T183" s="159" t="s">
        <v>8169</v>
      </c>
      <c r="U183" s="44" t="s">
        <v>366</v>
      </c>
      <c r="V183" s="159" t="s">
        <v>2</v>
      </c>
      <c r="W183" s="159" t="s">
        <v>2758</v>
      </c>
      <c r="X183" s="34" t="s">
        <v>370</v>
      </c>
      <c r="Y183" s="34" t="s">
        <v>370</v>
      </c>
      <c r="Z183" s="34"/>
      <c r="AA183" s="159"/>
      <c r="AB183" s="159"/>
    </row>
    <row r="184" spans="1:28" s="132" customFormat="1" hidden="1" x14ac:dyDescent="0.35">
      <c r="A184" s="269"/>
      <c r="B184" s="159" t="s">
        <v>8231</v>
      </c>
      <c r="C184" s="162" t="str">
        <f t="shared" si="10"/>
        <v/>
      </c>
      <c r="D184" s="159"/>
      <c r="E184" s="159" t="s">
        <v>2801</v>
      </c>
      <c r="F184" s="161" t="str">
        <f t="shared" si="11"/>
        <v>?</v>
      </c>
      <c r="G184" s="161" t="str">
        <f t="shared" si="12"/>
        <v>?</v>
      </c>
      <c r="H184" s="159"/>
      <c r="I184" s="161" t="str">
        <f t="shared" si="13"/>
        <v>adpf</v>
      </c>
      <c r="J184" s="34"/>
      <c r="K184" s="34" t="str">
        <f>IFERROR(VLOOKUP(B184,LOINC!A:B,2,FALSE),"")</f>
        <v/>
      </c>
      <c r="L184" s="34" t="str">
        <f>IFERROR(VLOOKUP(B184,'Sequence nummers'!A:B,2,FALSE),"")</f>
        <v/>
      </c>
      <c r="M184" s="159"/>
      <c r="N184" s="52"/>
      <c r="O184" s="159"/>
      <c r="P184" s="159"/>
      <c r="Q184" s="122"/>
      <c r="R184" s="122"/>
      <c r="S184" s="161" t="str">
        <f t="shared" si="14"/>
        <v>String</v>
      </c>
      <c r="T184" s="159" t="s">
        <v>8169</v>
      </c>
      <c r="U184" s="44" t="s">
        <v>366</v>
      </c>
      <c r="V184" s="159" t="s">
        <v>2</v>
      </c>
      <c r="W184" s="159" t="s">
        <v>2758</v>
      </c>
      <c r="X184" s="34" t="s">
        <v>370</v>
      </c>
      <c r="Y184" s="34" t="s">
        <v>370</v>
      </c>
      <c r="Z184" s="34"/>
      <c r="AA184" s="159"/>
      <c r="AB184" s="159"/>
    </row>
    <row r="185" spans="1:28" s="132" customFormat="1" hidden="1" x14ac:dyDescent="0.35">
      <c r="A185" s="269"/>
      <c r="B185" s="159" t="s">
        <v>8232</v>
      </c>
      <c r="C185" s="162" t="str">
        <f t="shared" si="10"/>
        <v/>
      </c>
      <c r="D185" s="159"/>
      <c r="E185" s="159" t="s">
        <v>2801</v>
      </c>
      <c r="F185" s="161" t="str">
        <f t="shared" si="11"/>
        <v>?</v>
      </c>
      <c r="G185" s="161" t="str">
        <f t="shared" si="12"/>
        <v>?</v>
      </c>
      <c r="H185" s="159"/>
      <c r="I185" s="161" t="str">
        <f t="shared" si="13"/>
        <v>adpg</v>
      </c>
      <c r="J185" s="34"/>
      <c r="K185" s="34" t="str">
        <f>IFERROR(VLOOKUP(B185,LOINC!A:B,2,FALSE),"")</f>
        <v/>
      </c>
      <c r="L185" s="34" t="str">
        <f>IFERROR(VLOOKUP(B185,'Sequence nummers'!A:B,2,FALSE),"")</f>
        <v/>
      </c>
      <c r="M185" s="159"/>
      <c r="N185" s="52"/>
      <c r="O185" s="159"/>
      <c r="P185" s="159"/>
      <c r="Q185" s="122"/>
      <c r="R185" s="122"/>
      <c r="S185" s="161" t="str">
        <f t="shared" si="14"/>
        <v>String</v>
      </c>
      <c r="T185" s="159" t="s">
        <v>8169</v>
      </c>
      <c r="U185" s="44" t="s">
        <v>366</v>
      </c>
      <c r="V185" s="159" t="s">
        <v>2</v>
      </c>
      <c r="W185" s="159" t="s">
        <v>2758</v>
      </c>
      <c r="X185" s="34"/>
      <c r="Y185" s="34"/>
      <c r="Z185" s="34"/>
      <c r="AA185" s="159"/>
      <c r="AB185" s="159"/>
    </row>
    <row r="186" spans="1:28" s="132" customFormat="1" x14ac:dyDescent="0.35">
      <c r="A186" s="269"/>
      <c r="B186" s="159" t="s">
        <v>1328</v>
      </c>
      <c r="C186" s="162" t="str">
        <f t="shared" si="10"/>
        <v>HLA-DQB1 allel 1</v>
      </c>
      <c r="D186" s="159"/>
      <c r="E186" s="159" t="s">
        <v>2798</v>
      </c>
      <c r="F186" s="161" t="str">
        <f t="shared" si="11"/>
        <v>yes</v>
      </c>
      <c r="G186" s="161" t="str">
        <f t="shared" si="12"/>
        <v>yes</v>
      </c>
      <c r="H186" s="159"/>
      <c r="I186" s="161" t="str">
        <f t="shared" si="13"/>
        <v>adq</v>
      </c>
      <c r="J186" s="34"/>
      <c r="K186" s="34">
        <f>IFERROR(VLOOKUP(B186,LOINC!A:B,2,FALSE),"")</f>
        <v>6596</v>
      </c>
      <c r="L186" s="34">
        <f>IFERROR(VLOOKUP(B186,'Sequence nummers'!A:B,2,FALSE),"")</f>
        <v>1000800</v>
      </c>
      <c r="M186" s="159" t="s">
        <v>1203</v>
      </c>
      <c r="N186" s="159" t="s">
        <v>1609</v>
      </c>
      <c r="O186" s="182" t="s">
        <v>9315</v>
      </c>
      <c r="P186" s="159" t="s">
        <v>8168</v>
      </c>
      <c r="Q186" s="44" t="s">
        <v>8168</v>
      </c>
      <c r="R186" s="44" t="s">
        <v>173</v>
      </c>
      <c r="S186" s="161" t="str">
        <f t="shared" si="14"/>
        <v>String</v>
      </c>
      <c r="T186" s="159" t="s">
        <v>1236</v>
      </c>
      <c r="U186" s="44" t="s">
        <v>366</v>
      </c>
      <c r="V186" s="159" t="s">
        <v>1313</v>
      </c>
      <c r="W186" s="159" t="s">
        <v>2758</v>
      </c>
      <c r="X186" s="34" t="s">
        <v>370</v>
      </c>
      <c r="Y186" s="34" t="s">
        <v>370</v>
      </c>
      <c r="Z186" s="34"/>
      <c r="AA186" s="159" t="s">
        <v>9378</v>
      </c>
      <c r="AB186" s="159" t="s">
        <v>9372</v>
      </c>
    </row>
    <row r="187" spans="1:28" s="132" customFormat="1" x14ac:dyDescent="0.35">
      <c r="A187" s="269"/>
      <c r="B187" s="159" t="s">
        <v>1329</v>
      </c>
      <c r="C187" s="162" t="str">
        <f t="shared" si="10"/>
        <v>HLA-DQB1 allel 2</v>
      </c>
      <c r="D187" s="159"/>
      <c r="E187" s="159" t="s">
        <v>2798</v>
      </c>
      <c r="F187" s="161" t="str">
        <f t="shared" si="11"/>
        <v>yes</v>
      </c>
      <c r="G187" s="161" t="str">
        <f t="shared" si="12"/>
        <v>yes</v>
      </c>
      <c r="H187" s="159" t="s">
        <v>8168</v>
      </c>
      <c r="I187" s="161" t="str">
        <f t="shared" si="13"/>
        <v>adr</v>
      </c>
      <c r="J187" s="34"/>
      <c r="K187" s="34">
        <f>IFERROR(VLOOKUP(B187,LOINC!A:B,2,FALSE),"")</f>
        <v>6598</v>
      </c>
      <c r="L187" s="34">
        <f>IFERROR(VLOOKUP(B187,'Sequence nummers'!A:B,2,FALSE),"")</f>
        <v>1000810</v>
      </c>
      <c r="M187" s="159" t="s">
        <v>1203</v>
      </c>
      <c r="N187" s="159" t="s">
        <v>1609</v>
      </c>
      <c r="O187" s="182" t="s">
        <v>9315</v>
      </c>
      <c r="P187" s="159" t="s">
        <v>8168</v>
      </c>
      <c r="Q187" s="44" t="s">
        <v>8168</v>
      </c>
      <c r="R187" s="44" t="s">
        <v>173</v>
      </c>
      <c r="S187" s="161" t="str">
        <f t="shared" si="14"/>
        <v>String</v>
      </c>
      <c r="T187" s="159" t="s">
        <v>1236</v>
      </c>
      <c r="U187" s="44" t="s">
        <v>366</v>
      </c>
      <c r="V187" s="159" t="s">
        <v>1313</v>
      </c>
      <c r="W187" s="159" t="s">
        <v>2758</v>
      </c>
      <c r="X187" s="34" t="s">
        <v>370</v>
      </c>
      <c r="Y187" s="34" t="s">
        <v>370</v>
      </c>
      <c r="Z187" s="34"/>
      <c r="AA187" s="159" t="s">
        <v>2099</v>
      </c>
      <c r="AB187" s="159" t="s">
        <v>2255</v>
      </c>
    </row>
    <row r="188" spans="1:28" hidden="1" x14ac:dyDescent="0.35">
      <c r="A188" s="269" t="s">
        <v>300</v>
      </c>
      <c r="B188" s="159" t="s">
        <v>27</v>
      </c>
      <c r="C188" s="162" t="str">
        <f t="shared" si="10"/>
        <v/>
      </c>
      <c r="D188" s="159"/>
      <c r="E188" s="159" t="s">
        <v>8504</v>
      </c>
      <c r="F188" s="161" t="str">
        <f t="shared" si="11"/>
        <v>?</v>
      </c>
      <c r="G188" s="161" t="str">
        <f t="shared" si="12"/>
        <v>?</v>
      </c>
      <c r="H188" s="159"/>
      <c r="I188" s="161" t="str">
        <f t="shared" si="13"/>
        <v>ads</v>
      </c>
      <c r="J188" s="34" t="s">
        <v>370</v>
      </c>
      <c r="K188" s="34" t="str">
        <f>IFERROR(VLOOKUP(B188,LOINC!A:B,2,FALSE),"")</f>
        <v/>
      </c>
      <c r="L188" s="34" t="str">
        <f>IFERROR(VLOOKUP(B188,'Sequence nummers'!A:B,2,FALSE),"")</f>
        <v/>
      </c>
      <c r="M188" s="159"/>
      <c r="N188" s="52"/>
      <c r="O188" s="159"/>
      <c r="P188" s="159"/>
      <c r="Q188" s="38"/>
      <c r="R188" s="38"/>
      <c r="S188" s="161" t="str">
        <f t="shared" si="14"/>
        <v>Keuzelijst</v>
      </c>
      <c r="T188" s="38" t="s">
        <v>8548</v>
      </c>
      <c r="U188" s="43" t="s">
        <v>366</v>
      </c>
      <c r="V188" s="38" t="s">
        <v>2</v>
      </c>
      <c r="W188" s="38" t="s">
        <v>1313</v>
      </c>
      <c r="X188" s="39" t="s">
        <v>370</v>
      </c>
      <c r="Y188" s="32" t="s">
        <v>370</v>
      </c>
      <c r="Z188" s="32"/>
      <c r="AA188" s="38"/>
      <c r="AB188" s="38"/>
    </row>
    <row r="189" spans="1:28" hidden="1" x14ac:dyDescent="0.35">
      <c r="A189" s="269"/>
      <c r="B189" s="159" t="s">
        <v>28</v>
      </c>
      <c r="C189" s="162" t="str">
        <f t="shared" si="10"/>
        <v/>
      </c>
      <c r="D189" s="159"/>
      <c r="E189" s="159" t="s">
        <v>8504</v>
      </c>
      <c r="F189" s="161" t="str">
        <f t="shared" si="11"/>
        <v>?</v>
      </c>
      <c r="G189" s="161" t="str">
        <f t="shared" si="12"/>
        <v>?</v>
      </c>
      <c r="H189" s="159"/>
      <c r="I189" s="161" t="str">
        <f t="shared" si="13"/>
        <v>adt</v>
      </c>
      <c r="J189" s="34" t="s">
        <v>370</v>
      </c>
      <c r="K189" s="34" t="str">
        <f>IFERROR(VLOOKUP(B189,LOINC!A:B,2,FALSE),"")</f>
        <v/>
      </c>
      <c r="L189" s="34" t="str">
        <f>IFERROR(VLOOKUP(B189,'Sequence nummers'!A:B,2,FALSE),"")</f>
        <v/>
      </c>
      <c r="M189" s="159"/>
      <c r="N189" s="52"/>
      <c r="O189" s="159"/>
      <c r="P189" s="159"/>
      <c r="Q189" s="38"/>
      <c r="R189" s="38"/>
      <c r="S189" s="161" t="str">
        <f t="shared" si="14"/>
        <v>Keuzelijst</v>
      </c>
      <c r="T189" s="38" t="s">
        <v>8548</v>
      </c>
      <c r="U189" s="43" t="s">
        <v>366</v>
      </c>
      <c r="V189" s="38" t="s">
        <v>2</v>
      </c>
      <c r="W189" s="38" t="s">
        <v>1313</v>
      </c>
      <c r="X189" s="39" t="s">
        <v>370</v>
      </c>
      <c r="Y189" s="32" t="s">
        <v>370</v>
      </c>
      <c r="Z189" s="32"/>
      <c r="AA189" s="38"/>
      <c r="AB189" s="38"/>
    </row>
    <row r="190" spans="1:28" hidden="1" x14ac:dyDescent="0.35">
      <c r="A190" s="269"/>
      <c r="B190" s="159" t="s">
        <v>195</v>
      </c>
      <c r="C190" s="162" t="str">
        <f t="shared" si="10"/>
        <v/>
      </c>
      <c r="D190" s="159"/>
      <c r="E190" s="159" t="s">
        <v>8504</v>
      </c>
      <c r="F190" s="161" t="str">
        <f t="shared" si="11"/>
        <v>?</v>
      </c>
      <c r="G190" s="161" t="str">
        <f t="shared" si="12"/>
        <v>?</v>
      </c>
      <c r="H190" s="159"/>
      <c r="I190" s="161" t="str">
        <f t="shared" si="13"/>
        <v>adu</v>
      </c>
      <c r="J190" s="34"/>
      <c r="K190" s="34">
        <f>IFERROR(VLOOKUP(B190,LOINC!A:B,2,FALSE),"")</f>
        <v>6600</v>
      </c>
      <c r="L190" s="34">
        <f>IFERROR(VLOOKUP(B190,'Sequence nummers'!A:B,2,FALSE),"")</f>
        <v>1000820</v>
      </c>
      <c r="M190" s="159" t="s">
        <v>1203</v>
      </c>
      <c r="N190" s="159" t="s">
        <v>1610</v>
      </c>
      <c r="O190" s="182" t="s">
        <v>9315</v>
      </c>
      <c r="P190" s="159" t="s">
        <v>173</v>
      </c>
      <c r="Q190" s="38" t="s">
        <v>173</v>
      </c>
      <c r="R190" s="38" t="s">
        <v>175</v>
      </c>
      <c r="S190" s="161" t="str">
        <f t="shared" si="14"/>
        <v>Keuzelijst</v>
      </c>
      <c r="T190" s="159" t="s">
        <v>1236</v>
      </c>
      <c r="U190" s="43" t="s">
        <v>366</v>
      </c>
      <c r="V190" s="159" t="s">
        <v>1313</v>
      </c>
      <c r="W190" s="38" t="s">
        <v>1313</v>
      </c>
      <c r="X190" s="39" t="s">
        <v>370</v>
      </c>
      <c r="Y190" s="32" t="s">
        <v>370</v>
      </c>
      <c r="Z190" s="32"/>
      <c r="AA190" s="38" t="s">
        <v>2091</v>
      </c>
      <c r="AB190" s="38">
        <v>1</v>
      </c>
    </row>
    <row r="191" spans="1:28" hidden="1" x14ac:dyDescent="0.35">
      <c r="A191" s="269"/>
      <c r="B191" s="159" t="s">
        <v>196</v>
      </c>
      <c r="C191" s="162" t="str">
        <f t="shared" si="10"/>
        <v/>
      </c>
      <c r="D191" s="159"/>
      <c r="E191" s="159" t="s">
        <v>8504</v>
      </c>
      <c r="F191" s="161" t="str">
        <f t="shared" si="11"/>
        <v>?</v>
      </c>
      <c r="G191" s="161" t="str">
        <f t="shared" si="12"/>
        <v>?</v>
      </c>
      <c r="H191" s="159" t="s">
        <v>173</v>
      </c>
      <c r="I191" s="161" t="str">
        <f t="shared" si="13"/>
        <v>adv</v>
      </c>
      <c r="J191" s="34"/>
      <c r="K191" s="34">
        <f>IFERROR(VLOOKUP(B191,LOINC!A:B,2,FALSE),"")</f>
        <v>6601</v>
      </c>
      <c r="L191" s="34">
        <f>IFERROR(VLOOKUP(B191,'Sequence nummers'!A:B,2,FALSE),"")</f>
        <v>1000830</v>
      </c>
      <c r="M191" s="159" t="s">
        <v>1203</v>
      </c>
      <c r="N191" s="159" t="s">
        <v>1610</v>
      </c>
      <c r="O191" s="182" t="s">
        <v>9315</v>
      </c>
      <c r="P191" s="159" t="s">
        <v>173</v>
      </c>
      <c r="Q191" s="38" t="s">
        <v>173</v>
      </c>
      <c r="R191" s="38" t="s">
        <v>175</v>
      </c>
      <c r="S191" s="161" t="str">
        <f t="shared" si="14"/>
        <v>Keuzelijst</v>
      </c>
      <c r="T191" s="159" t="s">
        <v>1236</v>
      </c>
      <c r="U191" s="43" t="s">
        <v>366</v>
      </c>
      <c r="V191" s="159" t="s">
        <v>1313</v>
      </c>
      <c r="W191" s="38" t="s">
        <v>1313</v>
      </c>
      <c r="X191" s="39" t="s">
        <v>370</v>
      </c>
      <c r="Y191" s="32" t="s">
        <v>370</v>
      </c>
      <c r="Z191" s="32"/>
      <c r="AA191" s="38" t="s">
        <v>2091</v>
      </c>
      <c r="AB191" s="38">
        <v>1</v>
      </c>
    </row>
    <row r="192" spans="1:28" hidden="1" x14ac:dyDescent="0.35">
      <c r="A192" s="269"/>
      <c r="B192" s="41" t="s">
        <v>1273</v>
      </c>
      <c r="C192" s="162" t="str">
        <f t="shared" si="10"/>
        <v/>
      </c>
      <c r="D192" s="159"/>
      <c r="E192" s="159" t="s">
        <v>8504</v>
      </c>
      <c r="F192" s="161" t="str">
        <f t="shared" si="11"/>
        <v>?</v>
      </c>
      <c r="G192" s="161" t="str">
        <f t="shared" si="12"/>
        <v>?</v>
      </c>
      <c r="H192" s="159"/>
      <c r="I192" s="161" t="str">
        <f t="shared" si="13"/>
        <v>adw</v>
      </c>
      <c r="J192" s="34"/>
      <c r="K192" s="34" t="str">
        <f>IFERROR(VLOOKUP(B192,LOINC!A:B,2,FALSE),"")</f>
        <v/>
      </c>
      <c r="L192" s="34" t="str">
        <f>IFERROR(VLOOKUP(B192,'Sequence nummers'!A:B,2,FALSE),"")</f>
        <v/>
      </c>
      <c r="M192" s="159"/>
      <c r="N192" s="52"/>
      <c r="O192" s="159"/>
      <c r="P192" s="159"/>
      <c r="Q192" s="53"/>
      <c r="R192" s="53"/>
      <c r="S192" s="161" t="str">
        <f t="shared" si="14"/>
        <v>String</v>
      </c>
      <c r="T192" s="159" t="s">
        <v>8548</v>
      </c>
      <c r="U192" s="43" t="s">
        <v>366</v>
      </c>
      <c r="V192" s="159" t="s">
        <v>2</v>
      </c>
      <c r="W192" s="38" t="s">
        <v>1313</v>
      </c>
      <c r="X192" s="39" t="s">
        <v>370</v>
      </c>
      <c r="Y192" s="32" t="s">
        <v>370</v>
      </c>
      <c r="Z192" s="39"/>
      <c r="AA192" s="38"/>
      <c r="AB192" s="38"/>
    </row>
    <row r="193" spans="1:28" hidden="1" x14ac:dyDescent="0.35">
      <c r="A193" s="269"/>
      <c r="B193" s="42" t="s">
        <v>1274</v>
      </c>
      <c r="C193" s="162" t="str">
        <f t="shared" si="10"/>
        <v/>
      </c>
      <c r="D193" s="159"/>
      <c r="E193" s="159" t="s">
        <v>8504</v>
      </c>
      <c r="F193" s="161" t="str">
        <f t="shared" si="11"/>
        <v>?</v>
      </c>
      <c r="G193" s="161" t="str">
        <f t="shared" si="12"/>
        <v>?</v>
      </c>
      <c r="H193" s="159"/>
      <c r="I193" s="161" t="str">
        <f t="shared" si="13"/>
        <v>adx</v>
      </c>
      <c r="J193" s="34"/>
      <c r="K193" s="34" t="str">
        <f>IFERROR(VLOOKUP(B193,LOINC!A:B,2,FALSE),"")</f>
        <v/>
      </c>
      <c r="L193" s="34" t="str">
        <f>IFERROR(VLOOKUP(B193,'Sequence nummers'!A:B,2,FALSE),"")</f>
        <v/>
      </c>
      <c r="M193" s="159"/>
      <c r="N193" s="52"/>
      <c r="O193" s="159"/>
      <c r="P193" s="159"/>
      <c r="Q193" s="54"/>
      <c r="R193" s="54"/>
      <c r="S193" s="161" t="str">
        <f t="shared" si="14"/>
        <v>String</v>
      </c>
      <c r="T193" s="38" t="s">
        <v>8548</v>
      </c>
      <c r="U193" s="43" t="s">
        <v>366</v>
      </c>
      <c r="V193" s="159" t="s">
        <v>42</v>
      </c>
      <c r="W193" s="38" t="s">
        <v>1313</v>
      </c>
      <c r="X193" s="39" t="s">
        <v>370</v>
      </c>
      <c r="Y193" s="39" t="s">
        <v>370</v>
      </c>
      <c r="Z193" s="39"/>
      <c r="AA193" s="38"/>
      <c r="AB193" s="38"/>
    </row>
    <row r="194" spans="1:28" hidden="1" x14ac:dyDescent="0.35">
      <c r="A194" s="269"/>
      <c r="B194" s="44" t="s">
        <v>1275</v>
      </c>
      <c r="C194" s="162" t="str">
        <f t="shared" si="10"/>
        <v/>
      </c>
      <c r="D194" s="159"/>
      <c r="E194" s="159" t="s">
        <v>8504</v>
      </c>
      <c r="F194" s="161" t="str">
        <f t="shared" si="11"/>
        <v>?</v>
      </c>
      <c r="G194" s="161" t="str">
        <f t="shared" si="12"/>
        <v>?</v>
      </c>
      <c r="H194" s="159"/>
      <c r="I194" s="161" t="str">
        <f t="shared" si="13"/>
        <v>ady</v>
      </c>
      <c r="J194" s="34"/>
      <c r="K194" s="34" t="str">
        <f>IFERROR(VLOOKUP(B194,LOINC!A:B,2,FALSE),"")</f>
        <v/>
      </c>
      <c r="L194" s="34" t="str">
        <f>IFERROR(VLOOKUP(B194,'Sequence nummers'!A:B,2,FALSE),"")</f>
        <v/>
      </c>
      <c r="M194" s="159"/>
      <c r="N194" s="52"/>
      <c r="O194" s="159"/>
      <c r="P194" s="159"/>
      <c r="Q194" s="54"/>
      <c r="R194" s="54"/>
      <c r="S194" s="161" t="str">
        <f t="shared" si="14"/>
        <v>String</v>
      </c>
      <c r="T194" s="38" t="s">
        <v>8548</v>
      </c>
      <c r="U194" s="43" t="s">
        <v>366</v>
      </c>
      <c r="V194" s="159" t="s">
        <v>42</v>
      </c>
      <c r="W194" s="38" t="s">
        <v>1313</v>
      </c>
      <c r="X194" s="39" t="s">
        <v>370</v>
      </c>
      <c r="Y194" s="39" t="s">
        <v>370</v>
      </c>
      <c r="Z194" s="39"/>
      <c r="AA194" s="38"/>
      <c r="AB194" s="38"/>
    </row>
    <row r="195" spans="1:28" s="132" customFormat="1" hidden="1" x14ac:dyDescent="0.35">
      <c r="A195" s="269" t="s">
        <v>8542</v>
      </c>
      <c r="B195" s="159" t="s">
        <v>8247</v>
      </c>
      <c r="C195" s="162" t="str">
        <f t="shared" si="10"/>
        <v/>
      </c>
      <c r="D195" s="159"/>
      <c r="E195" s="159" t="s">
        <v>2801</v>
      </c>
      <c r="F195" s="161" t="str">
        <f t="shared" si="11"/>
        <v>?</v>
      </c>
      <c r="G195" s="161" t="str">
        <f t="shared" si="12"/>
        <v>?</v>
      </c>
      <c r="H195" s="159"/>
      <c r="I195" s="161" t="str">
        <f t="shared" si="13"/>
        <v>adya</v>
      </c>
      <c r="J195" s="34"/>
      <c r="K195" s="34" t="str">
        <f>IFERROR(VLOOKUP(B195,LOINC!A:B,2,FALSE),"")</f>
        <v/>
      </c>
      <c r="L195" s="34" t="str">
        <f>IFERROR(VLOOKUP(B195,'Sequence nummers'!A:B,2,FALSE),"")</f>
        <v/>
      </c>
      <c r="M195" s="159"/>
      <c r="N195" s="52"/>
      <c r="O195" s="159"/>
      <c r="P195" s="159"/>
      <c r="Q195" s="122"/>
      <c r="R195" s="122"/>
      <c r="S195" s="161" t="str">
        <f t="shared" si="14"/>
        <v>String</v>
      </c>
      <c r="T195" s="159" t="s">
        <v>8169</v>
      </c>
      <c r="U195" s="44" t="s">
        <v>366</v>
      </c>
      <c r="V195" s="159" t="s">
        <v>2</v>
      </c>
      <c r="W195" s="159" t="s">
        <v>2758</v>
      </c>
      <c r="X195" s="39" t="s">
        <v>370</v>
      </c>
      <c r="Y195" s="34" t="s">
        <v>370</v>
      </c>
      <c r="Z195" s="34"/>
      <c r="AA195" s="159"/>
      <c r="AB195" s="159"/>
    </row>
    <row r="196" spans="1:28" s="132" customFormat="1" hidden="1" x14ac:dyDescent="0.35">
      <c r="A196" s="269"/>
      <c r="B196" s="159" t="s">
        <v>8248</v>
      </c>
      <c r="C196" s="162" t="str">
        <f t="shared" ref="C196:C254" si="15">IF(E196="JA",VLOOKUP(B196,Bepalingen,3,FALSE),"")</f>
        <v/>
      </c>
      <c r="D196" s="159"/>
      <c r="E196" s="159" t="s">
        <v>2801</v>
      </c>
      <c r="F196" s="161" t="str">
        <f t="shared" ref="F196:F254" si="16">VLOOKUP($B196,Bepalingen,8,FALSE)</f>
        <v>?</v>
      </c>
      <c r="G196" s="161" t="str">
        <f t="shared" ref="G196:G254" si="17">VLOOKUP($B196,Bepalingen,9,FALSE)</f>
        <v>?</v>
      </c>
      <c r="H196" s="159"/>
      <c r="I196" s="161" t="str">
        <f t="shared" ref="I196:I254" si="18">VLOOKUP($B196,Bepalingen,10,FALSE)</f>
        <v>adyb</v>
      </c>
      <c r="J196" s="34"/>
      <c r="K196" s="34" t="str">
        <f>IFERROR(VLOOKUP(B196,LOINC!A:B,2,FALSE),"")</f>
        <v/>
      </c>
      <c r="L196" s="34" t="str">
        <f>IFERROR(VLOOKUP(B196,'Sequence nummers'!A:B,2,FALSE),"")</f>
        <v/>
      </c>
      <c r="M196" s="159"/>
      <c r="N196" s="52"/>
      <c r="O196" s="159"/>
      <c r="P196" s="159"/>
      <c r="Q196" s="122"/>
      <c r="R196" s="122"/>
      <c r="S196" s="161" t="str">
        <f t="shared" ref="S196:S254" si="19">VLOOKUP($B196,Bepalingen,4,FALSE)</f>
        <v>String</v>
      </c>
      <c r="T196" s="159" t="s">
        <v>8169</v>
      </c>
      <c r="U196" s="44" t="s">
        <v>366</v>
      </c>
      <c r="V196" s="159" t="s">
        <v>2</v>
      </c>
      <c r="W196" s="159" t="s">
        <v>2758</v>
      </c>
      <c r="X196" s="39" t="s">
        <v>370</v>
      </c>
      <c r="Y196" s="34" t="s">
        <v>370</v>
      </c>
      <c r="Z196" s="34"/>
      <c r="AA196" s="159"/>
      <c r="AB196" s="159"/>
    </row>
    <row r="197" spans="1:28" s="132" customFormat="1" hidden="1" x14ac:dyDescent="0.35">
      <c r="A197" s="269"/>
      <c r="B197" s="159" t="s">
        <v>8249</v>
      </c>
      <c r="C197" s="162" t="str">
        <f t="shared" si="15"/>
        <v/>
      </c>
      <c r="D197" s="159"/>
      <c r="E197" s="159" t="s">
        <v>2801</v>
      </c>
      <c r="F197" s="161" t="str">
        <f t="shared" si="16"/>
        <v>?</v>
      </c>
      <c r="G197" s="161" t="str">
        <f t="shared" si="17"/>
        <v>?</v>
      </c>
      <c r="H197" s="159"/>
      <c r="I197" s="161" t="str">
        <f t="shared" si="18"/>
        <v>aeta</v>
      </c>
      <c r="J197" s="34"/>
      <c r="K197" s="34" t="str">
        <f>IFERROR(VLOOKUP(B197,LOINC!A:B,2,FALSE),"")</f>
        <v/>
      </c>
      <c r="L197" s="34" t="str">
        <f>IFERROR(VLOOKUP(B197,'Sequence nummers'!A:B,2,FALSE),"")</f>
        <v/>
      </c>
      <c r="M197" s="159"/>
      <c r="N197" s="52"/>
      <c r="O197" s="159"/>
      <c r="P197" s="159"/>
      <c r="Q197" s="122"/>
      <c r="R197" s="122"/>
      <c r="S197" s="161" t="str">
        <f t="shared" si="19"/>
        <v>String</v>
      </c>
      <c r="T197" s="159" t="s">
        <v>8169</v>
      </c>
      <c r="U197" s="44" t="s">
        <v>366</v>
      </c>
      <c r="V197" s="159" t="s">
        <v>2</v>
      </c>
      <c r="W197" s="159" t="s">
        <v>2758</v>
      </c>
      <c r="X197" s="39" t="s">
        <v>370</v>
      </c>
      <c r="Y197" s="34" t="s">
        <v>370</v>
      </c>
      <c r="Z197" s="34"/>
      <c r="AA197" s="159"/>
      <c r="AB197" s="159"/>
    </row>
    <row r="198" spans="1:28" s="132" customFormat="1" hidden="1" x14ac:dyDescent="0.35">
      <c r="A198" s="269"/>
      <c r="B198" s="159" t="s">
        <v>8250</v>
      </c>
      <c r="C198" s="162" t="str">
        <f t="shared" si="15"/>
        <v/>
      </c>
      <c r="D198" s="159"/>
      <c r="E198" s="159" t="s">
        <v>2801</v>
      </c>
      <c r="F198" s="161" t="str">
        <f t="shared" si="16"/>
        <v>?</v>
      </c>
      <c r="G198" s="161" t="str">
        <f t="shared" si="17"/>
        <v>?</v>
      </c>
      <c r="H198" s="159"/>
      <c r="I198" s="161" t="str">
        <f t="shared" si="18"/>
        <v>aetb</v>
      </c>
      <c r="J198" s="34"/>
      <c r="K198" s="34" t="str">
        <f>IFERROR(VLOOKUP(B198,LOINC!A:B,2,FALSE),"")</f>
        <v/>
      </c>
      <c r="L198" s="34" t="str">
        <f>IFERROR(VLOOKUP(B198,'Sequence nummers'!A:B,2,FALSE),"")</f>
        <v/>
      </c>
      <c r="M198" s="159"/>
      <c r="N198" s="52"/>
      <c r="O198" s="159"/>
      <c r="P198" s="159"/>
      <c r="Q198" s="122"/>
      <c r="R198" s="122"/>
      <c r="S198" s="161" t="str">
        <f t="shared" si="19"/>
        <v>String</v>
      </c>
      <c r="T198" s="159" t="s">
        <v>8169</v>
      </c>
      <c r="U198" s="44" t="s">
        <v>366</v>
      </c>
      <c r="V198" s="159" t="s">
        <v>2</v>
      </c>
      <c r="W198" s="159" t="s">
        <v>2758</v>
      </c>
      <c r="X198" s="39" t="s">
        <v>370</v>
      </c>
      <c r="Y198" s="34" t="s">
        <v>370</v>
      </c>
      <c r="Z198" s="34"/>
      <c r="AA198" s="159"/>
      <c r="AB198" s="159"/>
    </row>
    <row r="199" spans="1:28" s="132" customFormat="1" hidden="1" x14ac:dyDescent="0.35">
      <c r="A199" s="269"/>
      <c r="B199" s="41" t="s">
        <v>8251</v>
      </c>
      <c r="C199" s="162" t="str">
        <f t="shared" si="15"/>
        <v/>
      </c>
      <c r="D199" s="159"/>
      <c r="E199" s="159" t="s">
        <v>2801</v>
      </c>
      <c r="F199" s="161" t="str">
        <f t="shared" si="16"/>
        <v>?</v>
      </c>
      <c r="G199" s="161" t="str">
        <f t="shared" si="17"/>
        <v>?</v>
      </c>
      <c r="H199" s="159"/>
      <c r="I199" s="161" t="str">
        <f t="shared" si="18"/>
        <v>aetc</v>
      </c>
      <c r="J199" s="34"/>
      <c r="K199" s="34" t="str">
        <f>IFERROR(VLOOKUP(B199,LOINC!A:B,2,FALSE),"")</f>
        <v/>
      </c>
      <c r="L199" s="34" t="str">
        <f>IFERROR(VLOOKUP(B199,'Sequence nummers'!A:B,2,FALSE),"")</f>
        <v/>
      </c>
      <c r="M199" s="159"/>
      <c r="N199" s="52"/>
      <c r="O199" s="159"/>
      <c r="P199" s="159"/>
      <c r="Q199" s="122"/>
      <c r="R199" s="122"/>
      <c r="S199" s="161" t="str">
        <f t="shared" si="19"/>
        <v>String</v>
      </c>
      <c r="T199" s="159" t="s">
        <v>8169</v>
      </c>
      <c r="U199" s="44" t="s">
        <v>366</v>
      </c>
      <c r="V199" s="159" t="s">
        <v>2</v>
      </c>
      <c r="W199" s="159" t="s">
        <v>2758</v>
      </c>
      <c r="X199" s="39" t="s">
        <v>370</v>
      </c>
      <c r="Y199" s="34" t="s">
        <v>370</v>
      </c>
      <c r="Z199" s="34"/>
      <c r="AA199" s="159"/>
      <c r="AB199" s="159"/>
    </row>
    <row r="200" spans="1:28" s="132" customFormat="1" hidden="1" x14ac:dyDescent="0.35">
      <c r="A200" s="269"/>
      <c r="B200" s="159" t="s">
        <v>8252</v>
      </c>
      <c r="C200" s="162" t="str">
        <f t="shared" si="15"/>
        <v/>
      </c>
      <c r="D200" s="159"/>
      <c r="E200" s="159" t="s">
        <v>2801</v>
      </c>
      <c r="F200" s="161" t="str">
        <f t="shared" si="16"/>
        <v>?</v>
      </c>
      <c r="G200" s="161" t="str">
        <f t="shared" si="17"/>
        <v>?</v>
      </c>
      <c r="H200" s="159"/>
      <c r="I200" s="161" t="str">
        <f t="shared" si="18"/>
        <v>aetd</v>
      </c>
      <c r="J200" s="34"/>
      <c r="K200" s="34" t="str">
        <f>IFERROR(VLOOKUP(B200,LOINC!A:B,2,FALSE),"")</f>
        <v/>
      </c>
      <c r="L200" s="34" t="str">
        <f>IFERROR(VLOOKUP(B200,'Sequence nummers'!A:B,2,FALSE),"")</f>
        <v/>
      </c>
      <c r="M200" s="159"/>
      <c r="N200" s="52"/>
      <c r="O200" s="159"/>
      <c r="P200" s="159"/>
      <c r="Q200" s="122"/>
      <c r="R200" s="122"/>
      <c r="S200" s="161" t="str">
        <f t="shared" si="19"/>
        <v>String</v>
      </c>
      <c r="T200" s="159" t="s">
        <v>8169</v>
      </c>
      <c r="U200" s="44" t="s">
        <v>366</v>
      </c>
      <c r="V200" s="159" t="s">
        <v>2</v>
      </c>
      <c r="W200" s="159" t="s">
        <v>2758</v>
      </c>
      <c r="X200" s="39" t="s">
        <v>370</v>
      </c>
      <c r="Y200" s="39" t="s">
        <v>370</v>
      </c>
      <c r="Z200" s="34"/>
      <c r="AA200" s="159"/>
      <c r="AB200" s="159"/>
    </row>
    <row r="201" spans="1:28" s="132" customFormat="1" hidden="1" x14ac:dyDescent="0.35">
      <c r="A201" s="269"/>
      <c r="B201" s="44" t="s">
        <v>8253</v>
      </c>
      <c r="C201" s="162" t="str">
        <f t="shared" si="15"/>
        <v/>
      </c>
      <c r="D201" s="159"/>
      <c r="E201" s="159" t="s">
        <v>2801</v>
      </c>
      <c r="F201" s="161" t="str">
        <f t="shared" si="16"/>
        <v>?</v>
      </c>
      <c r="G201" s="161" t="str">
        <f t="shared" si="17"/>
        <v>?</v>
      </c>
      <c r="H201" s="159"/>
      <c r="I201" s="161" t="str">
        <f t="shared" si="18"/>
        <v>aete</v>
      </c>
      <c r="J201" s="34"/>
      <c r="K201" s="34" t="str">
        <f>IFERROR(VLOOKUP(B201,LOINC!A:B,2,FALSE),"")</f>
        <v/>
      </c>
      <c r="L201" s="34" t="str">
        <f>IFERROR(VLOOKUP(B201,'Sequence nummers'!A:B,2,FALSE),"")</f>
        <v/>
      </c>
      <c r="M201" s="159"/>
      <c r="N201" s="52"/>
      <c r="O201" s="159"/>
      <c r="P201" s="159"/>
      <c r="Q201" s="122"/>
      <c r="R201" s="122"/>
      <c r="S201" s="161" t="str">
        <f t="shared" si="19"/>
        <v>String</v>
      </c>
      <c r="T201" s="159" t="s">
        <v>8169</v>
      </c>
      <c r="U201" s="44" t="s">
        <v>366</v>
      </c>
      <c r="V201" s="159" t="s">
        <v>2</v>
      </c>
      <c r="W201" s="159" t="s">
        <v>2758</v>
      </c>
      <c r="X201" s="39"/>
      <c r="Y201" s="39"/>
      <c r="Z201" s="34"/>
      <c r="AA201" s="159"/>
      <c r="AB201" s="159"/>
    </row>
    <row r="202" spans="1:28" x14ac:dyDescent="0.35">
      <c r="A202" s="269"/>
      <c r="B202" s="159" t="s">
        <v>1337</v>
      </c>
      <c r="C202" s="162" t="str">
        <f t="shared" si="15"/>
        <v>HLA-DRB3 allel 1</v>
      </c>
      <c r="D202" s="159"/>
      <c r="E202" s="159" t="s">
        <v>2798</v>
      </c>
      <c r="F202" s="161" t="str">
        <f t="shared" si="16"/>
        <v>yes</v>
      </c>
      <c r="G202" s="161" t="str">
        <f t="shared" si="17"/>
        <v>yes</v>
      </c>
      <c r="H202" s="159"/>
      <c r="I202" s="161" t="str">
        <f t="shared" si="18"/>
        <v>adz</v>
      </c>
      <c r="J202" s="34"/>
      <c r="K202" s="34">
        <f>IFERROR(VLOOKUP(B202,LOINC!A:B,2,FALSE),"")</f>
        <v>6602</v>
      </c>
      <c r="L202" s="34">
        <f>IFERROR(VLOOKUP(B202,'Sequence nummers'!A:B,2,FALSE),"")</f>
        <v>1000840</v>
      </c>
      <c r="M202" s="159" t="s">
        <v>1203</v>
      </c>
      <c r="N202" s="159" t="s">
        <v>1610</v>
      </c>
      <c r="O202" s="182" t="s">
        <v>9315</v>
      </c>
      <c r="P202" s="159" t="s">
        <v>8168</v>
      </c>
      <c r="Q202" s="44" t="s">
        <v>8168</v>
      </c>
      <c r="R202" s="44" t="s">
        <v>173</v>
      </c>
      <c r="S202" s="161" t="str">
        <f t="shared" si="19"/>
        <v>String</v>
      </c>
      <c r="T202" s="38" t="s">
        <v>1236</v>
      </c>
      <c r="U202" s="43" t="s">
        <v>366</v>
      </c>
      <c r="V202" s="159" t="s">
        <v>1313</v>
      </c>
      <c r="W202" s="159" t="s">
        <v>2758</v>
      </c>
      <c r="X202" s="34" t="s">
        <v>370</v>
      </c>
      <c r="Y202" s="39" t="s">
        <v>370</v>
      </c>
      <c r="Z202" s="39"/>
      <c r="AA202" s="38" t="s">
        <v>8557</v>
      </c>
      <c r="AB202" s="38" t="s">
        <v>2255</v>
      </c>
    </row>
    <row r="203" spans="1:28" x14ac:dyDescent="0.35">
      <c r="A203" s="269"/>
      <c r="B203" s="44" t="s">
        <v>1482</v>
      </c>
      <c r="C203" s="162" t="str">
        <f t="shared" si="15"/>
        <v>HLA-DRB3 allel 2</v>
      </c>
      <c r="D203" s="159"/>
      <c r="E203" s="159" t="s">
        <v>2798</v>
      </c>
      <c r="F203" s="161" t="str">
        <f t="shared" si="16"/>
        <v>yes</v>
      </c>
      <c r="G203" s="161" t="str">
        <f t="shared" si="17"/>
        <v>yes</v>
      </c>
      <c r="H203" s="159" t="s">
        <v>8168</v>
      </c>
      <c r="I203" s="161" t="str">
        <f t="shared" si="18"/>
        <v>aea</v>
      </c>
      <c r="J203" s="34"/>
      <c r="K203" s="34">
        <f>IFERROR(VLOOKUP(B203,LOINC!A:B,2,FALSE),"")</f>
        <v>6603</v>
      </c>
      <c r="L203" s="34">
        <f>IFERROR(VLOOKUP(B203,'Sequence nummers'!A:B,2,FALSE),"")</f>
        <v>1000850</v>
      </c>
      <c r="M203" s="159" t="s">
        <v>1203</v>
      </c>
      <c r="N203" s="159" t="s">
        <v>1610</v>
      </c>
      <c r="O203" s="182" t="s">
        <v>9315</v>
      </c>
      <c r="P203" s="159" t="s">
        <v>8168</v>
      </c>
      <c r="Q203" s="44" t="s">
        <v>8168</v>
      </c>
      <c r="R203" s="44" t="s">
        <v>173</v>
      </c>
      <c r="S203" s="161" t="str">
        <f t="shared" si="19"/>
        <v>String</v>
      </c>
      <c r="T203" s="38" t="s">
        <v>1236</v>
      </c>
      <c r="U203" s="43" t="s">
        <v>366</v>
      </c>
      <c r="V203" s="159" t="s">
        <v>1313</v>
      </c>
      <c r="W203" s="159" t="s">
        <v>2758</v>
      </c>
      <c r="X203" s="34" t="s">
        <v>370</v>
      </c>
      <c r="Y203" s="39" t="s">
        <v>370</v>
      </c>
      <c r="Z203" s="39"/>
      <c r="AA203" s="38" t="s">
        <v>8557</v>
      </c>
      <c r="AB203" s="38" t="s">
        <v>2255</v>
      </c>
    </row>
    <row r="204" spans="1:28" hidden="1" x14ac:dyDescent="0.35">
      <c r="A204" s="269" t="s">
        <v>301</v>
      </c>
      <c r="B204" s="159" t="s">
        <v>29</v>
      </c>
      <c r="C204" s="162" t="str">
        <f t="shared" si="15"/>
        <v/>
      </c>
      <c r="D204" s="159"/>
      <c r="E204" s="159" t="s">
        <v>8504</v>
      </c>
      <c r="F204" s="161" t="str">
        <f t="shared" si="16"/>
        <v>?</v>
      </c>
      <c r="G204" s="161" t="str">
        <f t="shared" si="17"/>
        <v>?</v>
      </c>
      <c r="H204" s="159"/>
      <c r="I204" s="161" t="str">
        <f t="shared" si="18"/>
        <v>aeb</v>
      </c>
      <c r="J204" s="34" t="s">
        <v>370</v>
      </c>
      <c r="K204" s="34" t="str">
        <f>IFERROR(VLOOKUP(B204,LOINC!A:B,2,FALSE),"")</f>
        <v/>
      </c>
      <c r="L204" s="34" t="str">
        <f>IFERROR(VLOOKUP(B204,'Sequence nummers'!A:B,2,FALSE),"")</f>
        <v/>
      </c>
      <c r="M204" s="159"/>
      <c r="N204" s="52"/>
      <c r="O204" s="159"/>
      <c r="P204" s="159"/>
      <c r="Q204" s="38"/>
      <c r="R204" s="38"/>
      <c r="S204" s="161" t="str">
        <f t="shared" si="19"/>
        <v>Keuzelijst</v>
      </c>
      <c r="T204" s="38" t="s">
        <v>8548</v>
      </c>
      <c r="U204" s="43" t="s">
        <v>366</v>
      </c>
      <c r="V204" s="38" t="s">
        <v>2</v>
      </c>
      <c r="W204" s="38" t="s">
        <v>1313</v>
      </c>
      <c r="X204" s="39" t="s">
        <v>370</v>
      </c>
      <c r="Y204" s="32" t="s">
        <v>370</v>
      </c>
      <c r="Z204" s="32"/>
      <c r="AA204" s="38"/>
      <c r="AB204" s="38"/>
    </row>
    <row r="205" spans="1:28" hidden="1" x14ac:dyDescent="0.35">
      <c r="A205" s="269"/>
      <c r="B205" s="159" t="s">
        <v>30</v>
      </c>
      <c r="C205" s="162" t="str">
        <f t="shared" si="15"/>
        <v/>
      </c>
      <c r="D205" s="159"/>
      <c r="E205" s="159" t="s">
        <v>8504</v>
      </c>
      <c r="F205" s="161" t="str">
        <f t="shared" si="16"/>
        <v>?</v>
      </c>
      <c r="G205" s="161" t="str">
        <f t="shared" si="17"/>
        <v>?</v>
      </c>
      <c r="H205" s="159"/>
      <c r="I205" s="161" t="str">
        <f t="shared" si="18"/>
        <v>aec</v>
      </c>
      <c r="J205" s="34" t="s">
        <v>370</v>
      </c>
      <c r="K205" s="34" t="str">
        <f>IFERROR(VLOOKUP(B205,LOINC!A:B,2,FALSE),"")</f>
        <v/>
      </c>
      <c r="L205" s="34" t="str">
        <f>IFERROR(VLOOKUP(B205,'Sequence nummers'!A:B,2,FALSE),"")</f>
        <v/>
      </c>
      <c r="M205" s="159"/>
      <c r="N205" s="52"/>
      <c r="O205" s="159"/>
      <c r="P205" s="159"/>
      <c r="Q205" s="38"/>
      <c r="R205" s="38"/>
      <c r="S205" s="161" t="str">
        <f t="shared" si="19"/>
        <v>Keuzelijst</v>
      </c>
      <c r="T205" s="38" t="s">
        <v>8548</v>
      </c>
      <c r="U205" s="43" t="s">
        <v>366</v>
      </c>
      <c r="V205" s="38" t="s">
        <v>2</v>
      </c>
      <c r="W205" s="38" t="s">
        <v>1313</v>
      </c>
      <c r="X205" s="39" t="s">
        <v>370</v>
      </c>
      <c r="Y205" s="32" t="s">
        <v>370</v>
      </c>
      <c r="Z205" s="32"/>
      <c r="AA205" s="38"/>
      <c r="AB205" s="38"/>
    </row>
    <row r="206" spans="1:28" hidden="1" x14ac:dyDescent="0.35">
      <c r="A206" s="269"/>
      <c r="B206" s="159" t="s">
        <v>343</v>
      </c>
      <c r="C206" s="162" t="str">
        <f t="shared" si="15"/>
        <v/>
      </c>
      <c r="D206" s="159"/>
      <c r="E206" s="159" t="s">
        <v>8504</v>
      </c>
      <c r="F206" s="161" t="str">
        <f t="shared" si="16"/>
        <v>?</v>
      </c>
      <c r="G206" s="161" t="str">
        <f t="shared" si="17"/>
        <v>?</v>
      </c>
      <c r="H206" s="159"/>
      <c r="I206" s="161" t="str">
        <f t="shared" si="18"/>
        <v>aed</v>
      </c>
      <c r="J206" s="34"/>
      <c r="K206" s="34">
        <f>IFERROR(VLOOKUP(B206,LOINC!A:B,2,FALSE),"")</f>
        <v>6604</v>
      </c>
      <c r="L206" s="34">
        <f>IFERROR(VLOOKUP(B206,'Sequence nummers'!A:B,2,FALSE),"")</f>
        <v>1000860</v>
      </c>
      <c r="M206" s="159" t="s">
        <v>1203</v>
      </c>
      <c r="N206" s="159" t="s">
        <v>1610</v>
      </c>
      <c r="O206" s="182" t="s">
        <v>9315</v>
      </c>
      <c r="P206" s="159" t="s">
        <v>173</v>
      </c>
      <c r="Q206" s="38" t="s">
        <v>173</v>
      </c>
      <c r="R206" s="38" t="s">
        <v>175</v>
      </c>
      <c r="S206" s="161" t="str">
        <f t="shared" si="19"/>
        <v>Keuzelijst</v>
      </c>
      <c r="T206" s="159" t="s">
        <v>1236</v>
      </c>
      <c r="U206" s="43" t="s">
        <v>366</v>
      </c>
      <c r="V206" s="159" t="s">
        <v>1313</v>
      </c>
      <c r="W206" s="38" t="s">
        <v>1313</v>
      </c>
      <c r="X206" s="39" t="s">
        <v>370</v>
      </c>
      <c r="Y206" s="32" t="s">
        <v>370</v>
      </c>
      <c r="Z206" s="32"/>
      <c r="AA206" s="38" t="s">
        <v>2091</v>
      </c>
      <c r="AB206" s="38">
        <v>1</v>
      </c>
    </row>
    <row r="207" spans="1:28" hidden="1" x14ac:dyDescent="0.35">
      <c r="A207" s="269"/>
      <c r="B207" s="159" t="s">
        <v>344</v>
      </c>
      <c r="C207" s="162" t="str">
        <f t="shared" si="15"/>
        <v/>
      </c>
      <c r="D207" s="159"/>
      <c r="E207" s="159" t="s">
        <v>8504</v>
      </c>
      <c r="F207" s="161" t="str">
        <f t="shared" si="16"/>
        <v>?</v>
      </c>
      <c r="G207" s="161" t="str">
        <f t="shared" si="17"/>
        <v>?</v>
      </c>
      <c r="H207" s="159" t="s">
        <v>173</v>
      </c>
      <c r="I207" s="161" t="str">
        <f t="shared" si="18"/>
        <v>aee</v>
      </c>
      <c r="J207" s="34"/>
      <c r="K207" s="34">
        <f>IFERROR(VLOOKUP(B207,LOINC!A:B,2,FALSE),"")</f>
        <v>6605</v>
      </c>
      <c r="L207" s="34">
        <f>IFERROR(VLOOKUP(B207,'Sequence nummers'!A:B,2,FALSE),"")</f>
        <v>1000870</v>
      </c>
      <c r="M207" s="159" t="s">
        <v>1203</v>
      </c>
      <c r="N207" s="159" t="s">
        <v>1610</v>
      </c>
      <c r="O207" s="182" t="s">
        <v>9315</v>
      </c>
      <c r="P207" s="159" t="s">
        <v>173</v>
      </c>
      <c r="Q207" s="38" t="s">
        <v>173</v>
      </c>
      <c r="R207" s="38" t="s">
        <v>175</v>
      </c>
      <c r="S207" s="161" t="str">
        <f t="shared" si="19"/>
        <v>Keuzelijst</v>
      </c>
      <c r="T207" s="159" t="s">
        <v>1236</v>
      </c>
      <c r="U207" s="43" t="s">
        <v>366</v>
      </c>
      <c r="V207" s="159" t="s">
        <v>1313</v>
      </c>
      <c r="W207" s="38" t="s">
        <v>1313</v>
      </c>
      <c r="X207" s="39" t="s">
        <v>370</v>
      </c>
      <c r="Y207" s="32" t="s">
        <v>370</v>
      </c>
      <c r="Z207" s="32"/>
      <c r="AA207" s="38" t="s">
        <v>2091</v>
      </c>
      <c r="AB207" s="38">
        <v>1</v>
      </c>
    </row>
    <row r="208" spans="1:28" hidden="1" x14ac:dyDescent="0.35">
      <c r="A208" s="269"/>
      <c r="B208" s="41" t="s">
        <v>1276</v>
      </c>
      <c r="C208" s="162" t="str">
        <f t="shared" si="15"/>
        <v/>
      </c>
      <c r="D208" s="159"/>
      <c r="E208" s="159" t="s">
        <v>8504</v>
      </c>
      <c r="F208" s="161" t="str">
        <f t="shared" si="16"/>
        <v>?</v>
      </c>
      <c r="G208" s="161" t="str">
        <f t="shared" si="17"/>
        <v>?</v>
      </c>
      <c r="H208" s="159"/>
      <c r="I208" s="161" t="str">
        <f t="shared" si="18"/>
        <v>aef</v>
      </c>
      <c r="J208" s="34"/>
      <c r="K208" s="34" t="str">
        <f>IFERROR(VLOOKUP(B208,LOINC!A:B,2,FALSE),"")</f>
        <v/>
      </c>
      <c r="L208" s="34" t="str">
        <f>IFERROR(VLOOKUP(B208,'Sequence nummers'!A:B,2,FALSE),"")</f>
        <v/>
      </c>
      <c r="M208" s="159"/>
      <c r="N208" s="52"/>
      <c r="O208" s="159"/>
      <c r="P208" s="159"/>
      <c r="Q208" s="53"/>
      <c r="R208" s="53"/>
      <c r="S208" s="161" t="str">
        <f t="shared" si="19"/>
        <v>String</v>
      </c>
      <c r="T208" s="159" t="s">
        <v>8548</v>
      </c>
      <c r="U208" s="43" t="s">
        <v>366</v>
      </c>
      <c r="V208" s="159" t="s">
        <v>2</v>
      </c>
      <c r="W208" s="38" t="s">
        <v>1313</v>
      </c>
      <c r="X208" s="39" t="s">
        <v>370</v>
      </c>
      <c r="Y208" s="32" t="s">
        <v>370</v>
      </c>
      <c r="Z208" s="32"/>
      <c r="AA208" s="38"/>
      <c r="AB208" s="38"/>
    </row>
    <row r="209" spans="1:28" hidden="1" x14ac:dyDescent="0.35">
      <c r="A209" s="269"/>
      <c r="B209" s="42" t="s">
        <v>1277</v>
      </c>
      <c r="C209" s="162" t="str">
        <f t="shared" si="15"/>
        <v/>
      </c>
      <c r="D209" s="159"/>
      <c r="E209" s="159" t="s">
        <v>8504</v>
      </c>
      <c r="F209" s="161" t="str">
        <f t="shared" si="16"/>
        <v>?</v>
      </c>
      <c r="G209" s="161" t="str">
        <f t="shared" si="17"/>
        <v>?</v>
      </c>
      <c r="H209" s="159"/>
      <c r="I209" s="161" t="str">
        <f t="shared" si="18"/>
        <v>aeg</v>
      </c>
      <c r="J209" s="34"/>
      <c r="K209" s="34" t="str">
        <f>IFERROR(VLOOKUP(B209,LOINC!A:B,2,FALSE),"")</f>
        <v/>
      </c>
      <c r="L209" s="34" t="str">
        <f>IFERROR(VLOOKUP(B209,'Sequence nummers'!A:B,2,FALSE),"")</f>
        <v/>
      </c>
      <c r="M209" s="159"/>
      <c r="N209" s="52"/>
      <c r="O209" s="159"/>
      <c r="P209" s="159"/>
      <c r="Q209" s="54"/>
      <c r="R209" s="54"/>
      <c r="S209" s="161" t="str">
        <f t="shared" si="19"/>
        <v>String</v>
      </c>
      <c r="T209" s="38" t="s">
        <v>8548</v>
      </c>
      <c r="U209" s="43" t="s">
        <v>366</v>
      </c>
      <c r="V209" s="159" t="s">
        <v>42</v>
      </c>
      <c r="W209" s="38" t="s">
        <v>1313</v>
      </c>
      <c r="X209" s="39" t="s">
        <v>370</v>
      </c>
      <c r="Y209" s="32" t="s">
        <v>370</v>
      </c>
      <c r="Z209" s="32"/>
      <c r="AA209" s="38"/>
      <c r="AB209" s="38"/>
    </row>
    <row r="210" spans="1:28" hidden="1" x14ac:dyDescent="0.35">
      <c r="A210" s="269"/>
      <c r="B210" s="44" t="s">
        <v>1278</v>
      </c>
      <c r="C210" s="162" t="str">
        <f t="shared" si="15"/>
        <v/>
      </c>
      <c r="D210" s="159"/>
      <c r="E210" s="159" t="s">
        <v>8504</v>
      </c>
      <c r="F210" s="161" t="str">
        <f t="shared" si="16"/>
        <v>?</v>
      </c>
      <c r="G210" s="161" t="str">
        <f t="shared" si="17"/>
        <v>?</v>
      </c>
      <c r="H210" s="159"/>
      <c r="I210" s="161" t="str">
        <f t="shared" si="18"/>
        <v>aeh</v>
      </c>
      <c r="J210" s="34"/>
      <c r="K210" s="34" t="str">
        <f>IFERROR(VLOOKUP(B210,LOINC!A:B,2,FALSE),"")</f>
        <v/>
      </c>
      <c r="L210" s="34" t="str">
        <f>IFERROR(VLOOKUP(B210,'Sequence nummers'!A:B,2,FALSE),"")</f>
        <v/>
      </c>
      <c r="M210" s="159"/>
      <c r="N210" s="52"/>
      <c r="O210" s="159"/>
      <c r="P210" s="159"/>
      <c r="Q210" s="54"/>
      <c r="R210" s="54"/>
      <c r="S210" s="161" t="str">
        <f t="shared" si="19"/>
        <v>String</v>
      </c>
      <c r="T210" s="38" t="s">
        <v>8548</v>
      </c>
      <c r="U210" s="43" t="s">
        <v>366</v>
      </c>
      <c r="V210" s="159" t="s">
        <v>42</v>
      </c>
      <c r="W210" s="38" t="s">
        <v>1313</v>
      </c>
      <c r="X210" s="39" t="s">
        <v>370</v>
      </c>
      <c r="Y210" s="39" t="s">
        <v>370</v>
      </c>
      <c r="Z210" s="39"/>
      <c r="AA210" s="38"/>
      <c r="AB210" s="38"/>
    </row>
    <row r="211" spans="1:28" s="132" customFormat="1" hidden="1" x14ac:dyDescent="0.35">
      <c r="A211" s="269" t="s">
        <v>8543</v>
      </c>
      <c r="B211" s="159" t="s">
        <v>8254</v>
      </c>
      <c r="C211" s="162" t="str">
        <f t="shared" si="15"/>
        <v/>
      </c>
      <c r="D211" s="159"/>
      <c r="E211" s="159" t="s">
        <v>2801</v>
      </c>
      <c r="F211" s="161" t="str">
        <f t="shared" si="16"/>
        <v>?</v>
      </c>
      <c r="G211" s="161" t="str">
        <f t="shared" si="17"/>
        <v>?</v>
      </c>
      <c r="H211" s="159"/>
      <c r="I211" s="161" t="str">
        <f t="shared" si="18"/>
        <v>aeha</v>
      </c>
      <c r="J211" s="34"/>
      <c r="K211" s="34" t="str">
        <f>IFERROR(VLOOKUP(B211,LOINC!A:B,2,FALSE),"")</f>
        <v/>
      </c>
      <c r="L211" s="34" t="str">
        <f>IFERROR(VLOOKUP(B211,'Sequence nummers'!A:B,2,FALSE),"")</f>
        <v/>
      </c>
      <c r="M211" s="159"/>
      <c r="N211" s="52"/>
      <c r="O211" s="159"/>
      <c r="P211" s="159"/>
      <c r="Q211" s="122"/>
      <c r="R211" s="122"/>
      <c r="S211" s="161" t="str">
        <f t="shared" si="19"/>
        <v>String</v>
      </c>
      <c r="T211" s="159" t="s">
        <v>8169</v>
      </c>
      <c r="U211" s="44" t="s">
        <v>366</v>
      </c>
      <c r="V211" s="159" t="s">
        <v>2</v>
      </c>
      <c r="W211" s="159" t="s">
        <v>2758</v>
      </c>
      <c r="X211" s="39" t="s">
        <v>370</v>
      </c>
      <c r="Y211" s="39" t="s">
        <v>370</v>
      </c>
      <c r="Z211" s="34"/>
      <c r="AA211" s="159"/>
      <c r="AB211" s="159"/>
    </row>
    <row r="212" spans="1:28" s="132" customFormat="1" hidden="1" x14ac:dyDescent="0.35">
      <c r="A212" s="269"/>
      <c r="B212" s="159" t="s">
        <v>8255</v>
      </c>
      <c r="C212" s="162" t="str">
        <f t="shared" si="15"/>
        <v/>
      </c>
      <c r="D212" s="159"/>
      <c r="E212" s="159" t="s">
        <v>2801</v>
      </c>
      <c r="F212" s="161" t="str">
        <f t="shared" si="16"/>
        <v>?</v>
      </c>
      <c r="G212" s="161" t="str">
        <f t="shared" si="17"/>
        <v>?</v>
      </c>
      <c r="H212" s="159"/>
      <c r="I212" s="161" t="str">
        <f t="shared" si="18"/>
        <v>aehb</v>
      </c>
      <c r="J212" s="34"/>
      <c r="K212" s="34" t="str">
        <f>IFERROR(VLOOKUP(B212,LOINC!A:B,2,FALSE),"")</f>
        <v/>
      </c>
      <c r="L212" s="34" t="str">
        <f>IFERROR(VLOOKUP(B212,'Sequence nummers'!A:B,2,FALSE),"")</f>
        <v/>
      </c>
      <c r="M212" s="159"/>
      <c r="N212" s="52"/>
      <c r="O212" s="159"/>
      <c r="P212" s="159"/>
      <c r="Q212" s="122"/>
      <c r="R212" s="122"/>
      <c r="S212" s="161" t="str">
        <f t="shared" si="19"/>
        <v>String</v>
      </c>
      <c r="T212" s="159" t="s">
        <v>8169</v>
      </c>
      <c r="U212" s="44" t="s">
        <v>366</v>
      </c>
      <c r="V212" s="159" t="s">
        <v>2</v>
      </c>
      <c r="W212" s="159" t="s">
        <v>2758</v>
      </c>
      <c r="X212" s="39" t="s">
        <v>370</v>
      </c>
      <c r="Y212" s="39" t="s">
        <v>370</v>
      </c>
      <c r="Z212" s="34"/>
      <c r="AA212" s="159"/>
      <c r="AB212" s="159"/>
    </row>
    <row r="213" spans="1:28" x14ac:dyDescent="0.35">
      <c r="A213" s="269"/>
      <c r="B213" s="159" t="s">
        <v>1338</v>
      </c>
      <c r="C213" s="162" t="str">
        <f t="shared" si="15"/>
        <v>HLA-DRB4 allel 1</v>
      </c>
      <c r="D213" s="159"/>
      <c r="E213" s="159" t="s">
        <v>2798</v>
      </c>
      <c r="F213" s="161" t="str">
        <f t="shared" si="16"/>
        <v>yes</v>
      </c>
      <c r="G213" s="161" t="str">
        <f t="shared" si="17"/>
        <v>yes</v>
      </c>
      <c r="H213" s="159"/>
      <c r="I213" s="161" t="str">
        <f t="shared" si="18"/>
        <v>aei</v>
      </c>
      <c r="J213" s="34"/>
      <c r="K213" s="34">
        <f>IFERROR(VLOOKUP(B213,LOINC!A:B,2,FALSE),"")</f>
        <v>6606</v>
      </c>
      <c r="L213" s="34">
        <f>IFERROR(VLOOKUP(B213,'Sequence nummers'!A:B,2,FALSE),"")</f>
        <v>1000880</v>
      </c>
      <c r="M213" s="159" t="s">
        <v>1203</v>
      </c>
      <c r="N213" s="159" t="s">
        <v>1610</v>
      </c>
      <c r="O213" s="182" t="s">
        <v>9315</v>
      </c>
      <c r="P213" s="159" t="s">
        <v>8168</v>
      </c>
      <c r="Q213" s="44" t="s">
        <v>8168</v>
      </c>
      <c r="R213" s="44" t="s">
        <v>173</v>
      </c>
      <c r="S213" s="161" t="str">
        <f t="shared" si="19"/>
        <v>String</v>
      </c>
      <c r="T213" s="38" t="s">
        <v>1236</v>
      </c>
      <c r="U213" s="43" t="s">
        <v>366</v>
      </c>
      <c r="V213" s="159" t="s">
        <v>1313</v>
      </c>
      <c r="W213" s="159" t="s">
        <v>2758</v>
      </c>
      <c r="X213" s="34" t="s">
        <v>370</v>
      </c>
      <c r="Y213" s="39" t="s">
        <v>370</v>
      </c>
      <c r="Z213" s="39"/>
      <c r="AA213" s="38" t="s">
        <v>8558</v>
      </c>
      <c r="AB213" s="38" t="s">
        <v>2255</v>
      </c>
    </row>
    <row r="214" spans="1:28" x14ac:dyDescent="0.35">
      <c r="A214" s="269"/>
      <c r="B214" s="44" t="s">
        <v>1483</v>
      </c>
      <c r="C214" s="162" t="str">
        <f t="shared" si="15"/>
        <v>HLA-DRB4 allel 2</v>
      </c>
      <c r="D214" s="159"/>
      <c r="E214" s="159" t="s">
        <v>2798</v>
      </c>
      <c r="F214" s="161" t="str">
        <f t="shared" si="16"/>
        <v>yes</v>
      </c>
      <c r="G214" s="161" t="str">
        <f t="shared" si="17"/>
        <v>yes</v>
      </c>
      <c r="H214" s="159" t="s">
        <v>8168</v>
      </c>
      <c r="I214" s="161" t="str">
        <f t="shared" si="18"/>
        <v>aej</v>
      </c>
      <c r="J214" s="34"/>
      <c r="K214" s="34">
        <f>IFERROR(VLOOKUP(B214,LOINC!A:B,2,FALSE),"")</f>
        <v>6607</v>
      </c>
      <c r="L214" s="34">
        <f>IFERROR(VLOOKUP(B214,'Sequence nummers'!A:B,2,FALSE),"")</f>
        <v>1000890</v>
      </c>
      <c r="M214" s="159" t="s">
        <v>1203</v>
      </c>
      <c r="N214" s="159" t="s">
        <v>1610</v>
      </c>
      <c r="O214" s="182" t="s">
        <v>9315</v>
      </c>
      <c r="P214" s="159" t="s">
        <v>8168</v>
      </c>
      <c r="Q214" s="44" t="s">
        <v>8168</v>
      </c>
      <c r="R214" s="44" t="s">
        <v>173</v>
      </c>
      <c r="S214" s="161" t="str">
        <f t="shared" si="19"/>
        <v>String</v>
      </c>
      <c r="T214" s="38" t="s">
        <v>1236</v>
      </c>
      <c r="U214" s="43" t="s">
        <v>366</v>
      </c>
      <c r="V214" s="159" t="s">
        <v>1313</v>
      </c>
      <c r="W214" s="159" t="s">
        <v>2758</v>
      </c>
      <c r="X214" s="34" t="s">
        <v>370</v>
      </c>
      <c r="Y214" s="39" t="s">
        <v>370</v>
      </c>
      <c r="Z214" s="39"/>
      <c r="AA214" s="38" t="s">
        <v>8558</v>
      </c>
      <c r="AB214" s="38" t="s">
        <v>2255</v>
      </c>
    </row>
    <row r="215" spans="1:28" hidden="1" x14ac:dyDescent="0.35">
      <c r="A215" s="269" t="s">
        <v>302</v>
      </c>
      <c r="B215" s="159" t="s">
        <v>31</v>
      </c>
      <c r="C215" s="162" t="str">
        <f t="shared" si="15"/>
        <v/>
      </c>
      <c r="D215" s="159"/>
      <c r="E215" s="159" t="s">
        <v>8504</v>
      </c>
      <c r="F215" s="161" t="str">
        <f t="shared" si="16"/>
        <v>?</v>
      </c>
      <c r="G215" s="161" t="str">
        <f t="shared" si="17"/>
        <v>?</v>
      </c>
      <c r="H215" s="159"/>
      <c r="I215" s="161" t="str">
        <f t="shared" si="18"/>
        <v>aek</v>
      </c>
      <c r="J215" s="34" t="s">
        <v>370</v>
      </c>
      <c r="K215" s="34" t="str">
        <f>IFERROR(VLOOKUP(B215,LOINC!A:B,2,FALSE),"")</f>
        <v/>
      </c>
      <c r="L215" s="34" t="str">
        <f>IFERROR(VLOOKUP(B215,'Sequence nummers'!A:B,2,FALSE),"")</f>
        <v/>
      </c>
      <c r="M215" s="159"/>
      <c r="N215" s="52"/>
      <c r="O215" s="159"/>
      <c r="P215" s="159"/>
      <c r="Q215" s="38"/>
      <c r="R215" s="38"/>
      <c r="S215" s="161" t="str">
        <f t="shared" si="19"/>
        <v>Keuzelijst</v>
      </c>
      <c r="T215" s="38" t="s">
        <v>8548</v>
      </c>
      <c r="U215" s="43" t="s">
        <v>366</v>
      </c>
      <c r="V215" s="38" t="s">
        <v>2</v>
      </c>
      <c r="W215" s="38" t="s">
        <v>1313</v>
      </c>
      <c r="X215" s="39" t="s">
        <v>370</v>
      </c>
      <c r="Y215" s="32" t="s">
        <v>370</v>
      </c>
      <c r="Z215" s="32"/>
      <c r="AA215" s="38"/>
      <c r="AB215" s="38"/>
    </row>
    <row r="216" spans="1:28" hidden="1" x14ac:dyDescent="0.35">
      <c r="A216" s="269"/>
      <c r="B216" s="159" t="s">
        <v>32</v>
      </c>
      <c r="C216" s="162" t="str">
        <f t="shared" si="15"/>
        <v/>
      </c>
      <c r="D216" s="159"/>
      <c r="E216" s="159" t="s">
        <v>8504</v>
      </c>
      <c r="F216" s="161" t="str">
        <f t="shared" si="16"/>
        <v>?</v>
      </c>
      <c r="G216" s="161" t="str">
        <f t="shared" si="17"/>
        <v>?</v>
      </c>
      <c r="H216" s="159"/>
      <c r="I216" s="161" t="str">
        <f t="shared" si="18"/>
        <v>ael</v>
      </c>
      <c r="J216" s="34" t="s">
        <v>370</v>
      </c>
      <c r="K216" s="34" t="str">
        <f>IFERROR(VLOOKUP(B216,LOINC!A:B,2,FALSE),"")</f>
        <v/>
      </c>
      <c r="L216" s="34" t="str">
        <f>IFERROR(VLOOKUP(B216,'Sequence nummers'!A:B,2,FALSE),"")</f>
        <v/>
      </c>
      <c r="M216" s="159"/>
      <c r="N216" s="52"/>
      <c r="O216" s="159"/>
      <c r="P216" s="159"/>
      <c r="Q216" s="38"/>
      <c r="R216" s="38"/>
      <c r="S216" s="161" t="str">
        <f t="shared" si="19"/>
        <v>Keuzelijst</v>
      </c>
      <c r="T216" s="38" t="s">
        <v>8548</v>
      </c>
      <c r="U216" s="43" t="s">
        <v>366</v>
      </c>
      <c r="V216" s="38" t="s">
        <v>2</v>
      </c>
      <c r="W216" s="38" t="s">
        <v>1313</v>
      </c>
      <c r="X216" s="39" t="s">
        <v>370</v>
      </c>
      <c r="Y216" s="32" t="s">
        <v>370</v>
      </c>
      <c r="Z216" s="32"/>
      <c r="AA216" s="38"/>
      <c r="AB216" s="38"/>
    </row>
    <row r="217" spans="1:28" hidden="1" x14ac:dyDescent="0.35">
      <c r="A217" s="269"/>
      <c r="B217" s="159" t="s">
        <v>345</v>
      </c>
      <c r="C217" s="162" t="str">
        <f t="shared" si="15"/>
        <v/>
      </c>
      <c r="D217" s="159"/>
      <c r="E217" s="159" t="s">
        <v>8504</v>
      </c>
      <c r="F217" s="161" t="str">
        <f t="shared" si="16"/>
        <v>?</v>
      </c>
      <c r="G217" s="161" t="str">
        <f t="shared" si="17"/>
        <v>?</v>
      </c>
      <c r="H217" s="159"/>
      <c r="I217" s="161" t="str">
        <f t="shared" si="18"/>
        <v>aem</v>
      </c>
      <c r="J217" s="34"/>
      <c r="K217" s="34">
        <f>IFERROR(VLOOKUP(B217,LOINC!A:B,2,FALSE),"")</f>
        <v>6608</v>
      </c>
      <c r="L217" s="34">
        <f>IFERROR(VLOOKUP(B217,'Sequence nummers'!A:B,2,FALSE),"")</f>
        <v>1000900</v>
      </c>
      <c r="M217" s="159" t="s">
        <v>1203</v>
      </c>
      <c r="N217" s="159" t="s">
        <v>1610</v>
      </c>
      <c r="O217" s="182" t="s">
        <v>9315</v>
      </c>
      <c r="P217" s="159" t="s">
        <v>173</v>
      </c>
      <c r="Q217" s="38" t="s">
        <v>173</v>
      </c>
      <c r="R217" s="38" t="s">
        <v>175</v>
      </c>
      <c r="S217" s="161" t="str">
        <f t="shared" si="19"/>
        <v>Keuzelijst</v>
      </c>
      <c r="T217" s="159" t="s">
        <v>1236</v>
      </c>
      <c r="U217" s="43" t="s">
        <v>366</v>
      </c>
      <c r="V217" s="159" t="s">
        <v>1313</v>
      </c>
      <c r="W217" s="38" t="s">
        <v>1313</v>
      </c>
      <c r="X217" s="39" t="s">
        <v>370</v>
      </c>
      <c r="Y217" s="32" t="s">
        <v>370</v>
      </c>
      <c r="Z217" s="32"/>
      <c r="AA217" s="38" t="s">
        <v>2091</v>
      </c>
      <c r="AB217" s="38">
        <v>1</v>
      </c>
    </row>
    <row r="218" spans="1:28" hidden="1" x14ac:dyDescent="0.35">
      <c r="A218" s="269"/>
      <c r="B218" s="159" t="s">
        <v>346</v>
      </c>
      <c r="C218" s="162" t="str">
        <f t="shared" si="15"/>
        <v/>
      </c>
      <c r="D218" s="159"/>
      <c r="E218" s="159" t="s">
        <v>8504</v>
      </c>
      <c r="F218" s="161" t="str">
        <f t="shared" si="16"/>
        <v>?</v>
      </c>
      <c r="G218" s="161" t="str">
        <f t="shared" si="17"/>
        <v>?</v>
      </c>
      <c r="H218" s="159" t="s">
        <v>173</v>
      </c>
      <c r="I218" s="161" t="str">
        <f t="shared" si="18"/>
        <v>aen</v>
      </c>
      <c r="J218" s="34"/>
      <c r="K218" s="34">
        <f>IFERROR(VLOOKUP(B218,LOINC!A:B,2,FALSE),"")</f>
        <v>6609</v>
      </c>
      <c r="L218" s="34">
        <f>IFERROR(VLOOKUP(B218,'Sequence nummers'!A:B,2,FALSE),"")</f>
        <v>1000910</v>
      </c>
      <c r="M218" s="159" t="s">
        <v>1203</v>
      </c>
      <c r="N218" s="159" t="s">
        <v>1610</v>
      </c>
      <c r="O218" s="182" t="s">
        <v>9315</v>
      </c>
      <c r="P218" s="159" t="s">
        <v>173</v>
      </c>
      <c r="Q218" s="38" t="s">
        <v>173</v>
      </c>
      <c r="R218" s="38" t="s">
        <v>175</v>
      </c>
      <c r="S218" s="161" t="str">
        <f t="shared" si="19"/>
        <v>Keuzelijst</v>
      </c>
      <c r="T218" s="159" t="s">
        <v>1236</v>
      </c>
      <c r="U218" s="43" t="s">
        <v>366</v>
      </c>
      <c r="V218" s="159" t="s">
        <v>1313</v>
      </c>
      <c r="W218" s="38" t="s">
        <v>1313</v>
      </c>
      <c r="X218" s="39" t="s">
        <v>370</v>
      </c>
      <c r="Y218" s="32" t="s">
        <v>370</v>
      </c>
      <c r="Z218" s="32"/>
      <c r="AA218" s="38" t="s">
        <v>2091</v>
      </c>
      <c r="AB218" s="38">
        <v>1</v>
      </c>
    </row>
    <row r="219" spans="1:28" hidden="1" x14ac:dyDescent="0.35">
      <c r="A219" s="269"/>
      <c r="B219" s="41" t="s">
        <v>1279</v>
      </c>
      <c r="C219" s="162" t="str">
        <f t="shared" si="15"/>
        <v/>
      </c>
      <c r="D219" s="159"/>
      <c r="E219" s="159" t="s">
        <v>8504</v>
      </c>
      <c r="F219" s="161" t="str">
        <f t="shared" si="16"/>
        <v>?</v>
      </c>
      <c r="G219" s="161" t="str">
        <f t="shared" si="17"/>
        <v>?</v>
      </c>
      <c r="H219" s="159"/>
      <c r="I219" s="161" t="str">
        <f t="shared" si="18"/>
        <v>aeo</v>
      </c>
      <c r="J219" s="34"/>
      <c r="K219" s="34" t="str">
        <f>IFERROR(VLOOKUP(B219,LOINC!A:B,2,FALSE),"")</f>
        <v/>
      </c>
      <c r="L219" s="34" t="str">
        <f>IFERROR(VLOOKUP(B219,'Sequence nummers'!A:B,2,FALSE),"")</f>
        <v/>
      </c>
      <c r="M219" s="159"/>
      <c r="N219" s="52"/>
      <c r="O219" s="159"/>
      <c r="P219" s="159"/>
      <c r="Q219" s="53"/>
      <c r="R219" s="53"/>
      <c r="S219" s="161" t="str">
        <f t="shared" si="19"/>
        <v>String</v>
      </c>
      <c r="T219" s="159" t="s">
        <v>8548</v>
      </c>
      <c r="U219" s="43" t="s">
        <v>366</v>
      </c>
      <c r="V219" s="159" t="s">
        <v>2</v>
      </c>
      <c r="W219" s="38" t="s">
        <v>1313</v>
      </c>
      <c r="X219" s="39" t="s">
        <v>370</v>
      </c>
      <c r="Y219" s="32" t="s">
        <v>370</v>
      </c>
      <c r="Z219" s="32"/>
      <c r="AA219" s="38"/>
      <c r="AB219" s="38"/>
    </row>
    <row r="220" spans="1:28" hidden="1" x14ac:dyDescent="0.35">
      <c r="A220" s="269"/>
      <c r="B220" s="42" t="s">
        <v>1280</v>
      </c>
      <c r="C220" s="162" t="str">
        <f t="shared" si="15"/>
        <v/>
      </c>
      <c r="D220" s="159"/>
      <c r="E220" s="159" t="s">
        <v>8504</v>
      </c>
      <c r="F220" s="161" t="str">
        <f t="shared" si="16"/>
        <v>?</v>
      </c>
      <c r="G220" s="161" t="str">
        <f t="shared" si="17"/>
        <v>?</v>
      </c>
      <c r="H220" s="159"/>
      <c r="I220" s="161" t="str">
        <f t="shared" si="18"/>
        <v>aep</v>
      </c>
      <c r="J220" s="34"/>
      <c r="K220" s="34" t="str">
        <f>IFERROR(VLOOKUP(B220,LOINC!A:B,2,FALSE),"")</f>
        <v/>
      </c>
      <c r="L220" s="34" t="str">
        <f>IFERROR(VLOOKUP(B220,'Sequence nummers'!A:B,2,FALSE),"")</f>
        <v/>
      </c>
      <c r="M220" s="159"/>
      <c r="N220" s="52"/>
      <c r="O220" s="159"/>
      <c r="P220" s="159"/>
      <c r="Q220" s="54"/>
      <c r="R220" s="54"/>
      <c r="S220" s="161" t="str">
        <f t="shared" si="19"/>
        <v>String</v>
      </c>
      <c r="T220" s="38" t="s">
        <v>8548</v>
      </c>
      <c r="U220" s="43" t="s">
        <v>366</v>
      </c>
      <c r="V220" s="159" t="s">
        <v>42</v>
      </c>
      <c r="W220" s="38" t="s">
        <v>1313</v>
      </c>
      <c r="X220" s="39" t="s">
        <v>370</v>
      </c>
      <c r="Y220" s="32" t="s">
        <v>370</v>
      </c>
      <c r="Z220" s="32"/>
      <c r="AA220" s="38"/>
      <c r="AB220" s="38"/>
    </row>
    <row r="221" spans="1:28" hidden="1" x14ac:dyDescent="0.35">
      <c r="A221" s="269"/>
      <c r="B221" s="44" t="s">
        <v>1281</v>
      </c>
      <c r="C221" s="162" t="str">
        <f t="shared" si="15"/>
        <v/>
      </c>
      <c r="D221" s="159"/>
      <c r="E221" s="159" t="s">
        <v>8504</v>
      </c>
      <c r="F221" s="161" t="str">
        <f t="shared" si="16"/>
        <v>?</v>
      </c>
      <c r="G221" s="161" t="str">
        <f t="shared" si="17"/>
        <v>?</v>
      </c>
      <c r="H221" s="159"/>
      <c r="I221" s="161" t="str">
        <f t="shared" si="18"/>
        <v>aeq</v>
      </c>
      <c r="J221" s="34"/>
      <c r="K221" s="34" t="str">
        <f>IFERROR(VLOOKUP(B221,LOINC!A:B,2,FALSE),"")</f>
        <v/>
      </c>
      <c r="L221" s="34" t="str">
        <f>IFERROR(VLOOKUP(B221,'Sequence nummers'!A:B,2,FALSE),"")</f>
        <v/>
      </c>
      <c r="M221" s="159"/>
      <c r="N221" s="52"/>
      <c r="O221" s="159"/>
      <c r="P221" s="159"/>
      <c r="Q221" s="54"/>
      <c r="R221" s="54"/>
      <c r="S221" s="161" t="str">
        <f t="shared" si="19"/>
        <v>String</v>
      </c>
      <c r="T221" s="38" t="s">
        <v>8548</v>
      </c>
      <c r="U221" s="43" t="s">
        <v>366</v>
      </c>
      <c r="V221" s="159" t="s">
        <v>42</v>
      </c>
      <c r="W221" s="38" t="s">
        <v>1313</v>
      </c>
      <c r="X221" s="39" t="s">
        <v>370</v>
      </c>
      <c r="Y221" s="39" t="s">
        <v>370</v>
      </c>
      <c r="Z221" s="39"/>
      <c r="AA221" s="38"/>
      <c r="AB221" s="38"/>
    </row>
    <row r="222" spans="1:28" hidden="1" x14ac:dyDescent="0.35">
      <c r="A222" s="269"/>
      <c r="B222" s="159" t="s">
        <v>1238</v>
      </c>
      <c r="C222" s="162" t="str">
        <f t="shared" si="15"/>
        <v/>
      </c>
      <c r="D222" s="159"/>
      <c r="E222" s="159" t="s">
        <v>8504</v>
      </c>
      <c r="F222" s="161" t="str">
        <f t="shared" si="16"/>
        <v>?</v>
      </c>
      <c r="G222" s="161" t="str">
        <f t="shared" si="17"/>
        <v>?</v>
      </c>
      <c r="H222" s="159"/>
      <c r="I222" s="161" t="str">
        <f t="shared" si="18"/>
        <v>aer</v>
      </c>
      <c r="J222" s="34"/>
      <c r="K222" s="34" t="str">
        <f>IFERROR(VLOOKUP(B222,LOINC!A:B,2,FALSE),"")</f>
        <v/>
      </c>
      <c r="L222" s="34" t="str">
        <f>IFERROR(VLOOKUP(B222,'Sequence nummers'!A:B,2,FALSE),"")</f>
        <v/>
      </c>
      <c r="M222" s="159"/>
      <c r="N222" s="52"/>
      <c r="O222" s="159"/>
      <c r="P222" s="159"/>
      <c r="Q222" s="54"/>
      <c r="R222" s="54"/>
      <c r="S222" s="161" t="str">
        <f t="shared" si="19"/>
        <v>String</v>
      </c>
      <c r="T222" s="38" t="s">
        <v>8548</v>
      </c>
      <c r="U222" s="43" t="s">
        <v>366</v>
      </c>
      <c r="V222" s="159" t="s">
        <v>2</v>
      </c>
      <c r="W222" s="38" t="s">
        <v>2758</v>
      </c>
      <c r="X222" s="39" t="s">
        <v>370</v>
      </c>
      <c r="Y222" s="39" t="s">
        <v>370</v>
      </c>
      <c r="Z222" s="39"/>
      <c r="AA222" s="38"/>
      <c r="AB222" s="38"/>
    </row>
    <row r="223" spans="1:28" s="132" customFormat="1" hidden="1" x14ac:dyDescent="0.35">
      <c r="A223" s="269" t="s">
        <v>8544</v>
      </c>
      <c r="B223" s="159" t="s">
        <v>8256</v>
      </c>
      <c r="C223" s="162" t="str">
        <f t="shared" si="15"/>
        <v/>
      </c>
      <c r="D223" s="159"/>
      <c r="E223" s="159" t="s">
        <v>2801</v>
      </c>
      <c r="F223" s="161" t="str">
        <f t="shared" si="16"/>
        <v>?</v>
      </c>
      <c r="G223" s="161" t="str">
        <f t="shared" si="17"/>
        <v>?</v>
      </c>
      <c r="H223" s="159"/>
      <c r="I223" s="161" t="str">
        <f t="shared" si="18"/>
        <v>aera</v>
      </c>
      <c r="J223" s="34"/>
      <c r="K223" s="34" t="str">
        <f>IFERROR(VLOOKUP(B223,LOINC!A:B,2,FALSE),"")</f>
        <v/>
      </c>
      <c r="L223" s="34" t="str">
        <f>IFERROR(VLOOKUP(B223,'Sequence nummers'!A:B,2,FALSE),"")</f>
        <v/>
      </c>
      <c r="M223" s="159"/>
      <c r="N223" s="52"/>
      <c r="O223" s="159"/>
      <c r="P223" s="159"/>
      <c r="Q223" s="122"/>
      <c r="R223" s="122"/>
      <c r="S223" s="161" t="str">
        <f t="shared" si="19"/>
        <v>String</v>
      </c>
      <c r="T223" s="159" t="s">
        <v>8169</v>
      </c>
      <c r="U223" s="44" t="s">
        <v>366</v>
      </c>
      <c r="V223" s="159" t="s">
        <v>2</v>
      </c>
      <c r="W223" s="159" t="s">
        <v>2758</v>
      </c>
      <c r="X223" s="34" t="s">
        <v>370</v>
      </c>
      <c r="Y223" s="39" t="s">
        <v>370</v>
      </c>
      <c r="Z223" s="34"/>
      <c r="AA223" s="159"/>
      <c r="AB223" s="159"/>
    </row>
    <row r="224" spans="1:28" s="132" customFormat="1" hidden="1" x14ac:dyDescent="0.35">
      <c r="A224" s="269"/>
      <c r="B224" s="159" t="s">
        <v>8257</v>
      </c>
      <c r="C224" s="162" t="str">
        <f t="shared" si="15"/>
        <v/>
      </c>
      <c r="D224" s="159"/>
      <c r="E224" s="159" t="s">
        <v>2801</v>
      </c>
      <c r="F224" s="161" t="str">
        <f t="shared" si="16"/>
        <v>?</v>
      </c>
      <c r="G224" s="161" t="str">
        <f t="shared" si="17"/>
        <v>?</v>
      </c>
      <c r="H224" s="159"/>
      <c r="I224" s="161" t="str">
        <f t="shared" si="18"/>
        <v>aerb</v>
      </c>
      <c r="J224" s="34"/>
      <c r="K224" s="34" t="str">
        <f>IFERROR(VLOOKUP(B224,LOINC!A:B,2,FALSE),"")</f>
        <v/>
      </c>
      <c r="L224" s="34" t="str">
        <f>IFERROR(VLOOKUP(B224,'Sequence nummers'!A:B,2,FALSE),"")</f>
        <v/>
      </c>
      <c r="M224" s="159"/>
      <c r="N224" s="52"/>
      <c r="O224" s="159"/>
      <c r="P224" s="159"/>
      <c r="Q224" s="122"/>
      <c r="R224" s="122"/>
      <c r="S224" s="161" t="str">
        <f t="shared" si="19"/>
        <v>String</v>
      </c>
      <c r="T224" s="159" t="s">
        <v>8169</v>
      </c>
      <c r="U224" s="44" t="s">
        <v>366</v>
      </c>
      <c r="V224" s="159" t="s">
        <v>2</v>
      </c>
      <c r="W224" s="159" t="s">
        <v>2758</v>
      </c>
      <c r="X224" s="34" t="s">
        <v>370</v>
      </c>
      <c r="Y224" s="39" t="s">
        <v>370</v>
      </c>
      <c r="Z224" s="34"/>
      <c r="AA224" s="159"/>
      <c r="AB224" s="159"/>
    </row>
    <row r="225" spans="1:28" x14ac:dyDescent="0.35">
      <c r="A225" s="269"/>
      <c r="B225" s="159" t="s">
        <v>1339</v>
      </c>
      <c r="C225" s="162" t="str">
        <f t="shared" si="15"/>
        <v>HLA-DRB5 allel 1</v>
      </c>
      <c r="D225" s="159"/>
      <c r="E225" s="159" t="s">
        <v>2798</v>
      </c>
      <c r="F225" s="161" t="str">
        <f t="shared" si="16"/>
        <v>yes</v>
      </c>
      <c r="G225" s="161" t="str">
        <f t="shared" si="17"/>
        <v>yes</v>
      </c>
      <c r="H225" s="159"/>
      <c r="I225" s="161" t="str">
        <f t="shared" si="18"/>
        <v>aes</v>
      </c>
      <c r="J225" s="34"/>
      <c r="K225" s="34">
        <f>IFERROR(VLOOKUP(B225,LOINC!A:B,2,FALSE),"")</f>
        <v>6610</v>
      </c>
      <c r="L225" s="34">
        <f>IFERROR(VLOOKUP(B225,'Sequence nummers'!A:B,2,FALSE),"")</f>
        <v>1000920</v>
      </c>
      <c r="M225" s="159" t="s">
        <v>1203</v>
      </c>
      <c r="N225" s="159" t="s">
        <v>1610</v>
      </c>
      <c r="O225" s="182" t="s">
        <v>9315</v>
      </c>
      <c r="P225" s="159" t="s">
        <v>8168</v>
      </c>
      <c r="Q225" s="44" t="s">
        <v>8168</v>
      </c>
      <c r="R225" s="44" t="s">
        <v>173</v>
      </c>
      <c r="S225" s="161" t="str">
        <f t="shared" si="19"/>
        <v>String</v>
      </c>
      <c r="T225" s="38" t="s">
        <v>1236</v>
      </c>
      <c r="U225" s="43" t="s">
        <v>366</v>
      </c>
      <c r="V225" s="159" t="s">
        <v>1313</v>
      </c>
      <c r="W225" s="159" t="s">
        <v>2758</v>
      </c>
      <c r="X225" s="34" t="s">
        <v>370</v>
      </c>
      <c r="Y225" s="39" t="s">
        <v>370</v>
      </c>
      <c r="Z225" s="39"/>
      <c r="AA225" s="38" t="s">
        <v>8559</v>
      </c>
      <c r="AB225" s="38" t="s">
        <v>2255</v>
      </c>
    </row>
    <row r="226" spans="1:28" x14ac:dyDescent="0.35">
      <c r="A226" s="269"/>
      <c r="B226" s="44" t="s">
        <v>1484</v>
      </c>
      <c r="C226" s="162" t="str">
        <f t="shared" si="15"/>
        <v>HLA-DRB5 allel 2</v>
      </c>
      <c r="D226" s="159"/>
      <c r="E226" s="159" t="s">
        <v>2798</v>
      </c>
      <c r="F226" s="161" t="str">
        <f t="shared" si="16"/>
        <v>yes</v>
      </c>
      <c r="G226" s="161" t="str">
        <f t="shared" si="17"/>
        <v>yes</v>
      </c>
      <c r="H226" s="159" t="s">
        <v>8168</v>
      </c>
      <c r="I226" s="161" t="str">
        <f t="shared" si="18"/>
        <v>aet</v>
      </c>
      <c r="J226" s="34"/>
      <c r="K226" s="34">
        <f>IFERROR(VLOOKUP(B226,LOINC!A:B,2,FALSE),"")</f>
        <v>6611</v>
      </c>
      <c r="L226" s="34">
        <f>IFERROR(VLOOKUP(B226,'Sequence nummers'!A:B,2,FALSE),"")</f>
        <v>1000930</v>
      </c>
      <c r="M226" s="159" t="s">
        <v>1203</v>
      </c>
      <c r="N226" s="159" t="s">
        <v>1610</v>
      </c>
      <c r="O226" s="182" t="s">
        <v>9315</v>
      </c>
      <c r="P226" s="159" t="s">
        <v>8168</v>
      </c>
      <c r="Q226" s="44" t="s">
        <v>8168</v>
      </c>
      <c r="R226" s="44" t="s">
        <v>173</v>
      </c>
      <c r="S226" s="161" t="str">
        <f t="shared" si="19"/>
        <v>String</v>
      </c>
      <c r="T226" s="38" t="s">
        <v>1236</v>
      </c>
      <c r="U226" s="43" t="s">
        <v>366</v>
      </c>
      <c r="V226" s="159" t="s">
        <v>1313</v>
      </c>
      <c r="W226" s="159" t="s">
        <v>2758</v>
      </c>
      <c r="X226" s="34" t="s">
        <v>370</v>
      </c>
      <c r="Y226" s="39" t="s">
        <v>370</v>
      </c>
      <c r="Z226" s="39"/>
      <c r="AA226" s="38" t="s">
        <v>8559</v>
      </c>
      <c r="AB226" s="38" t="s">
        <v>2255</v>
      </c>
    </row>
    <row r="227" spans="1:28" s="132" customFormat="1" hidden="1" x14ac:dyDescent="0.35">
      <c r="A227" s="269" t="s">
        <v>8545</v>
      </c>
      <c r="B227" s="159" t="s">
        <v>8268</v>
      </c>
      <c r="C227" s="162" t="str">
        <f t="shared" si="15"/>
        <v/>
      </c>
      <c r="D227" s="159"/>
      <c r="E227" s="159" t="s">
        <v>2801</v>
      </c>
      <c r="F227" s="161" t="str">
        <f t="shared" si="16"/>
        <v>?</v>
      </c>
      <c r="G227" s="161" t="str">
        <f t="shared" si="17"/>
        <v>?</v>
      </c>
      <c r="H227" s="159"/>
      <c r="I227" s="161" t="str">
        <f t="shared" si="18"/>
        <v>aete</v>
      </c>
      <c r="J227" s="34"/>
      <c r="K227" s="34" t="str">
        <f>IFERROR(VLOOKUP(B227,LOINC!A:B,2,FALSE),"")</f>
        <v/>
      </c>
      <c r="L227" s="34" t="str">
        <f>IFERROR(VLOOKUP(B227,'Sequence nummers'!A:B,2,FALSE),"")</f>
        <v/>
      </c>
      <c r="M227" s="159"/>
      <c r="N227" s="159"/>
      <c r="O227" s="159"/>
      <c r="P227" s="159"/>
      <c r="Q227" s="122"/>
      <c r="R227" s="122"/>
      <c r="S227" s="161" t="str">
        <f t="shared" si="19"/>
        <v>String</v>
      </c>
      <c r="T227" s="159" t="s">
        <v>8169</v>
      </c>
      <c r="U227" s="44" t="s">
        <v>366</v>
      </c>
      <c r="V227" s="159" t="s">
        <v>2</v>
      </c>
      <c r="W227" s="159" t="s">
        <v>2758</v>
      </c>
      <c r="X227" s="34" t="s">
        <v>370</v>
      </c>
      <c r="Y227" s="39" t="s">
        <v>370</v>
      </c>
      <c r="Z227" s="34"/>
      <c r="AA227" s="159"/>
      <c r="AB227" s="159"/>
    </row>
    <row r="228" spans="1:28" s="132" customFormat="1" hidden="1" x14ac:dyDescent="0.35">
      <c r="A228" s="269"/>
      <c r="B228" s="159" t="s">
        <v>8269</v>
      </c>
      <c r="C228" s="162" t="str">
        <f t="shared" si="15"/>
        <v/>
      </c>
      <c r="D228" s="159"/>
      <c r="E228" s="159" t="s">
        <v>2801</v>
      </c>
      <c r="F228" s="161" t="str">
        <f t="shared" si="16"/>
        <v>?</v>
      </c>
      <c r="G228" s="161" t="str">
        <f t="shared" si="17"/>
        <v>?</v>
      </c>
      <c r="H228" s="159"/>
      <c r="I228" s="161" t="str">
        <f t="shared" si="18"/>
        <v>aetf</v>
      </c>
      <c r="J228" s="34"/>
      <c r="K228" s="34" t="str">
        <f>IFERROR(VLOOKUP(B228,LOINC!A:B,2,FALSE),"")</f>
        <v/>
      </c>
      <c r="L228" s="34" t="str">
        <f>IFERROR(VLOOKUP(B228,'Sequence nummers'!A:B,2,FALSE),"")</f>
        <v/>
      </c>
      <c r="M228" s="159"/>
      <c r="N228" s="159"/>
      <c r="O228" s="159"/>
      <c r="P228" s="159"/>
      <c r="Q228" s="122"/>
      <c r="R228" s="122"/>
      <c r="S228" s="161" t="str">
        <f t="shared" si="19"/>
        <v>String</v>
      </c>
      <c r="T228" s="159" t="s">
        <v>8169</v>
      </c>
      <c r="U228" s="44" t="s">
        <v>366</v>
      </c>
      <c r="V228" s="159" t="s">
        <v>2</v>
      </c>
      <c r="W228" s="159" t="s">
        <v>2758</v>
      </c>
      <c r="X228" s="34" t="s">
        <v>370</v>
      </c>
      <c r="Y228" s="39" t="s">
        <v>370</v>
      </c>
      <c r="Z228" s="34"/>
      <c r="AA228" s="159"/>
      <c r="AB228" s="159"/>
    </row>
    <row r="229" spans="1:28" s="132" customFormat="1" hidden="1" x14ac:dyDescent="0.35">
      <c r="A229" s="269"/>
      <c r="B229" s="159" t="s">
        <v>8270</v>
      </c>
      <c r="C229" s="162" t="str">
        <f t="shared" si="15"/>
        <v/>
      </c>
      <c r="D229" s="159"/>
      <c r="E229" s="159" t="s">
        <v>2801</v>
      </c>
      <c r="F229" s="161" t="str">
        <f t="shared" si="16"/>
        <v>?</v>
      </c>
      <c r="G229" s="161" t="str">
        <f t="shared" si="17"/>
        <v>?</v>
      </c>
      <c r="H229" s="159"/>
      <c r="I229" s="161" t="str">
        <f t="shared" si="18"/>
        <v>aetg</v>
      </c>
      <c r="J229" s="34"/>
      <c r="K229" s="34" t="str">
        <f>IFERROR(VLOOKUP(B229,LOINC!A:B,2,FALSE),"")</f>
        <v/>
      </c>
      <c r="L229" s="34" t="str">
        <f>IFERROR(VLOOKUP(B229,'Sequence nummers'!A:B,2,FALSE),"")</f>
        <v/>
      </c>
      <c r="M229" s="159"/>
      <c r="N229" s="159"/>
      <c r="O229" s="159"/>
      <c r="P229" s="159"/>
      <c r="Q229" s="122"/>
      <c r="R229" s="122"/>
      <c r="S229" s="161" t="str">
        <f t="shared" si="19"/>
        <v>String</v>
      </c>
      <c r="T229" s="159" t="s">
        <v>8169</v>
      </c>
      <c r="U229" s="44" t="s">
        <v>366</v>
      </c>
      <c r="V229" s="159" t="s">
        <v>2</v>
      </c>
      <c r="W229" s="159" t="s">
        <v>2758</v>
      </c>
      <c r="X229" s="34" t="s">
        <v>370</v>
      </c>
      <c r="Y229" s="39" t="s">
        <v>370</v>
      </c>
      <c r="Z229" s="34"/>
      <c r="AA229" s="159"/>
      <c r="AB229" s="159"/>
    </row>
    <row r="230" spans="1:28" s="132" customFormat="1" hidden="1" x14ac:dyDescent="0.35">
      <c r="A230" s="269"/>
      <c r="B230" s="159" t="s">
        <v>8271</v>
      </c>
      <c r="C230" s="162" t="str">
        <f t="shared" si="15"/>
        <v/>
      </c>
      <c r="D230" s="159"/>
      <c r="E230" s="159" t="s">
        <v>2801</v>
      </c>
      <c r="F230" s="161" t="str">
        <f t="shared" si="16"/>
        <v>?</v>
      </c>
      <c r="G230" s="161" t="str">
        <f t="shared" si="17"/>
        <v>?</v>
      </c>
      <c r="H230" s="159"/>
      <c r="I230" s="161" t="str">
        <f t="shared" si="18"/>
        <v>aeth</v>
      </c>
      <c r="J230" s="34"/>
      <c r="K230" s="34" t="str">
        <f>IFERROR(VLOOKUP(B230,LOINC!A:B,2,FALSE),"")</f>
        <v/>
      </c>
      <c r="L230" s="34" t="str">
        <f>IFERROR(VLOOKUP(B230,'Sequence nummers'!A:B,2,FALSE),"")</f>
        <v/>
      </c>
      <c r="M230" s="159"/>
      <c r="N230" s="159"/>
      <c r="O230" s="159"/>
      <c r="P230" s="159"/>
      <c r="Q230" s="122"/>
      <c r="R230" s="122"/>
      <c r="S230" s="161" t="str">
        <f t="shared" si="19"/>
        <v>String</v>
      </c>
      <c r="T230" s="159" t="s">
        <v>8169</v>
      </c>
      <c r="U230" s="44" t="s">
        <v>366</v>
      </c>
      <c r="V230" s="159" t="s">
        <v>2</v>
      </c>
      <c r="W230" s="159" t="s">
        <v>2758</v>
      </c>
      <c r="X230" s="34" t="s">
        <v>370</v>
      </c>
      <c r="Y230" s="39" t="s">
        <v>370</v>
      </c>
      <c r="Z230" s="34"/>
      <c r="AA230" s="159"/>
      <c r="AB230" s="159"/>
    </row>
    <row r="231" spans="1:28" s="132" customFormat="1" hidden="1" x14ac:dyDescent="0.35">
      <c r="A231" s="269"/>
      <c r="B231" s="41" t="s">
        <v>8272</v>
      </c>
      <c r="C231" s="162" t="str">
        <f t="shared" si="15"/>
        <v/>
      </c>
      <c r="D231" s="159"/>
      <c r="E231" s="159" t="s">
        <v>2801</v>
      </c>
      <c r="F231" s="161" t="str">
        <f t="shared" si="16"/>
        <v>?</v>
      </c>
      <c r="G231" s="161" t="str">
        <f t="shared" si="17"/>
        <v>?</v>
      </c>
      <c r="H231" s="159"/>
      <c r="I231" s="161" t="str">
        <f t="shared" si="18"/>
        <v>aeti</v>
      </c>
      <c r="J231" s="34"/>
      <c r="K231" s="34" t="str">
        <f>IFERROR(VLOOKUP(B231,LOINC!A:B,2,FALSE),"")</f>
        <v/>
      </c>
      <c r="L231" s="34" t="str">
        <f>IFERROR(VLOOKUP(B231,'Sequence nummers'!A:B,2,FALSE),"")</f>
        <v/>
      </c>
      <c r="M231" s="159"/>
      <c r="N231" s="159"/>
      <c r="O231" s="159"/>
      <c r="P231" s="159"/>
      <c r="Q231" s="122"/>
      <c r="R231" s="122"/>
      <c r="S231" s="161" t="str">
        <f t="shared" si="19"/>
        <v>String</v>
      </c>
      <c r="T231" s="159" t="s">
        <v>8169</v>
      </c>
      <c r="U231" s="44" t="s">
        <v>366</v>
      </c>
      <c r="V231" s="159" t="s">
        <v>2</v>
      </c>
      <c r="W231" s="159" t="s">
        <v>2758</v>
      </c>
      <c r="X231" s="34" t="s">
        <v>370</v>
      </c>
      <c r="Y231" s="39" t="s">
        <v>370</v>
      </c>
      <c r="Z231" s="34"/>
      <c r="AA231" s="159"/>
      <c r="AB231" s="159"/>
    </row>
    <row r="232" spans="1:28" s="132" customFormat="1" hidden="1" x14ac:dyDescent="0.35">
      <c r="A232" s="269"/>
      <c r="B232" s="159" t="s">
        <v>8273</v>
      </c>
      <c r="C232" s="162" t="str">
        <f t="shared" si="15"/>
        <v/>
      </c>
      <c r="D232" s="159"/>
      <c r="E232" s="159" t="s">
        <v>2801</v>
      </c>
      <c r="F232" s="161" t="str">
        <f t="shared" si="16"/>
        <v>?</v>
      </c>
      <c r="G232" s="161" t="str">
        <f t="shared" si="17"/>
        <v>?</v>
      </c>
      <c r="H232" s="159"/>
      <c r="I232" s="161" t="str">
        <f t="shared" si="18"/>
        <v>aetj</v>
      </c>
      <c r="J232" s="34"/>
      <c r="K232" s="34" t="str">
        <f>IFERROR(VLOOKUP(B232,LOINC!A:B,2,FALSE),"")</f>
        <v/>
      </c>
      <c r="L232" s="34" t="str">
        <f>IFERROR(VLOOKUP(B232,'Sequence nummers'!A:B,2,FALSE),"")</f>
        <v/>
      </c>
      <c r="M232" s="159"/>
      <c r="N232" s="159"/>
      <c r="O232" s="159"/>
      <c r="P232" s="159"/>
      <c r="Q232" s="122"/>
      <c r="R232" s="122"/>
      <c r="S232" s="161" t="str">
        <f t="shared" si="19"/>
        <v>String</v>
      </c>
      <c r="T232" s="159" t="s">
        <v>8169</v>
      </c>
      <c r="U232" s="44" t="s">
        <v>366</v>
      </c>
      <c r="V232" s="159" t="s">
        <v>2</v>
      </c>
      <c r="W232" s="159" t="s">
        <v>2758</v>
      </c>
      <c r="X232" s="34" t="s">
        <v>370</v>
      </c>
      <c r="Y232" s="39" t="s">
        <v>370</v>
      </c>
      <c r="Z232" s="34"/>
      <c r="AA232" s="159"/>
      <c r="AB232" s="159"/>
    </row>
    <row r="233" spans="1:28" s="132" customFormat="1" hidden="1" x14ac:dyDescent="0.35">
      <c r="A233" s="269"/>
      <c r="B233" s="44" t="s">
        <v>8274</v>
      </c>
      <c r="C233" s="162" t="str">
        <f t="shared" si="15"/>
        <v/>
      </c>
      <c r="D233" s="159"/>
      <c r="E233" s="159" t="s">
        <v>2801</v>
      </c>
      <c r="F233" s="161" t="str">
        <f t="shared" si="16"/>
        <v>?</v>
      </c>
      <c r="G233" s="161" t="str">
        <f t="shared" si="17"/>
        <v>?</v>
      </c>
      <c r="H233" s="159"/>
      <c r="I233" s="161" t="str">
        <f t="shared" si="18"/>
        <v>aetja</v>
      </c>
      <c r="J233" s="34"/>
      <c r="K233" s="34" t="str">
        <f>IFERROR(VLOOKUP(B233,LOINC!A:B,2,FALSE),"")</f>
        <v/>
      </c>
      <c r="L233" s="34" t="str">
        <f>IFERROR(VLOOKUP(B233,'Sequence nummers'!A:B,2,FALSE),"")</f>
        <v/>
      </c>
      <c r="M233" s="159"/>
      <c r="N233" s="159"/>
      <c r="O233" s="159"/>
      <c r="P233" s="159"/>
      <c r="Q233" s="122"/>
      <c r="R233" s="122"/>
      <c r="S233" s="161" t="str">
        <f t="shared" si="19"/>
        <v>String</v>
      </c>
      <c r="T233" s="159" t="s">
        <v>8169</v>
      </c>
      <c r="U233" s="44" t="s">
        <v>366</v>
      </c>
      <c r="V233" s="159" t="s">
        <v>2</v>
      </c>
      <c r="W233" s="159" t="s">
        <v>2758</v>
      </c>
      <c r="X233" s="34"/>
      <c r="Y233" s="39"/>
      <c r="Z233" s="34"/>
      <c r="AA233" s="159"/>
      <c r="AB233" s="159"/>
    </row>
    <row r="234" spans="1:28" s="132" customFormat="1" x14ac:dyDescent="0.35">
      <c r="A234" s="269"/>
      <c r="B234" s="159" t="s">
        <v>8173</v>
      </c>
      <c r="C234" s="162" t="str">
        <f t="shared" si="15"/>
        <v>HLA-DPA1 allel 1</v>
      </c>
      <c r="D234" s="159"/>
      <c r="E234" s="159" t="s">
        <v>2798</v>
      </c>
      <c r="F234" s="161" t="str">
        <f t="shared" si="16"/>
        <v>yes</v>
      </c>
      <c r="G234" s="161" t="str">
        <f t="shared" si="17"/>
        <v>yes</v>
      </c>
      <c r="H234" s="159"/>
      <c r="I234" s="161" t="str">
        <f t="shared" si="18"/>
        <v>aetk</v>
      </c>
      <c r="J234" s="34"/>
      <c r="K234" s="34">
        <f>IFERROR(VLOOKUP(B234,LOINC!A:B,2,FALSE),"")</f>
        <v>15977</v>
      </c>
      <c r="L234" s="34">
        <f>IFERROR(VLOOKUP(B234,'Sequence nummers'!A:B,2,FALSE),"")</f>
        <v>1000950</v>
      </c>
      <c r="M234" s="159" t="s">
        <v>1203</v>
      </c>
      <c r="N234" s="159" t="s">
        <v>1609</v>
      </c>
      <c r="O234" s="182" t="s">
        <v>9315</v>
      </c>
      <c r="P234" s="159" t="s">
        <v>8168</v>
      </c>
      <c r="Q234" s="44" t="s">
        <v>8168</v>
      </c>
      <c r="R234" s="44" t="s">
        <v>173</v>
      </c>
      <c r="S234" s="161" t="str">
        <f t="shared" si="19"/>
        <v>String</v>
      </c>
      <c r="T234" s="159" t="s">
        <v>8169</v>
      </c>
      <c r="U234" s="44" t="s">
        <v>366</v>
      </c>
      <c r="V234" s="159" t="s">
        <v>1313</v>
      </c>
      <c r="W234" s="159" t="s">
        <v>2758</v>
      </c>
      <c r="X234" s="34" t="s">
        <v>370</v>
      </c>
      <c r="Y234" s="39" t="s">
        <v>370</v>
      </c>
      <c r="Z234" s="34"/>
      <c r="AA234" s="159"/>
      <c r="AB234" s="159"/>
    </row>
    <row r="235" spans="1:28" s="132" customFormat="1" x14ac:dyDescent="0.35">
      <c r="A235" s="269"/>
      <c r="B235" s="44" t="s">
        <v>8174</v>
      </c>
      <c r="C235" s="162" t="str">
        <f t="shared" si="15"/>
        <v>HLA-DPA1 allel 2</v>
      </c>
      <c r="D235" s="159"/>
      <c r="E235" s="159" t="s">
        <v>2798</v>
      </c>
      <c r="F235" s="161" t="str">
        <f t="shared" si="16"/>
        <v>yes</v>
      </c>
      <c r="G235" s="161" t="str">
        <f t="shared" si="17"/>
        <v>yes</v>
      </c>
      <c r="H235" s="159" t="s">
        <v>8168</v>
      </c>
      <c r="I235" s="161" t="str">
        <f t="shared" si="18"/>
        <v>aetl</v>
      </c>
      <c r="J235" s="34"/>
      <c r="K235" s="34">
        <f>IFERROR(VLOOKUP(B235,LOINC!A:B,2,FALSE),"")</f>
        <v>15979</v>
      </c>
      <c r="L235" s="34">
        <f>IFERROR(VLOOKUP(B235,'Sequence nummers'!A:B,2,FALSE),"")</f>
        <v>1000960</v>
      </c>
      <c r="M235" s="159" t="s">
        <v>1203</v>
      </c>
      <c r="N235" s="159" t="s">
        <v>1609</v>
      </c>
      <c r="O235" s="182" t="s">
        <v>9315</v>
      </c>
      <c r="P235" s="159" t="s">
        <v>8168</v>
      </c>
      <c r="Q235" s="44" t="s">
        <v>8168</v>
      </c>
      <c r="R235" s="44" t="s">
        <v>173</v>
      </c>
      <c r="S235" s="161" t="str">
        <f t="shared" si="19"/>
        <v>String</v>
      </c>
      <c r="T235" s="159" t="s">
        <v>8169</v>
      </c>
      <c r="U235" s="44" t="s">
        <v>366</v>
      </c>
      <c r="V235" s="159" t="s">
        <v>1313</v>
      </c>
      <c r="W235" s="159" t="s">
        <v>2758</v>
      </c>
      <c r="X235" s="34" t="s">
        <v>370</v>
      </c>
      <c r="Y235" s="39" t="s">
        <v>370</v>
      </c>
      <c r="Z235" s="34"/>
      <c r="AA235" s="159"/>
      <c r="AB235" s="159"/>
    </row>
    <row r="236" spans="1:28" hidden="1" x14ac:dyDescent="0.35">
      <c r="A236" s="269" t="s">
        <v>159</v>
      </c>
      <c r="B236" s="159" t="s">
        <v>1342</v>
      </c>
      <c r="C236" s="162" t="str">
        <f t="shared" si="15"/>
        <v/>
      </c>
      <c r="D236" s="159"/>
      <c r="E236" s="159" t="s">
        <v>8504</v>
      </c>
      <c r="F236" s="161" t="str">
        <f t="shared" si="16"/>
        <v>?</v>
      </c>
      <c r="G236" s="161" t="str">
        <f t="shared" si="17"/>
        <v>?</v>
      </c>
      <c r="H236" s="159"/>
      <c r="I236" s="161" t="str">
        <f t="shared" si="18"/>
        <v>aeu</v>
      </c>
      <c r="J236" s="34" t="s">
        <v>370</v>
      </c>
      <c r="K236" s="34" t="str">
        <f>IFERROR(VLOOKUP(B236,LOINC!A:B,2,FALSE),"")</f>
        <v/>
      </c>
      <c r="L236" s="34" t="str">
        <f>IFERROR(VLOOKUP(B236,'Sequence nummers'!A:B,2,FALSE),"")</f>
        <v/>
      </c>
      <c r="M236" s="159"/>
      <c r="N236" s="52"/>
      <c r="O236" s="159"/>
      <c r="P236" s="159"/>
      <c r="Q236" s="38"/>
      <c r="R236" s="53"/>
      <c r="S236" s="161" t="str">
        <f t="shared" si="19"/>
        <v>Keuzelijst</v>
      </c>
      <c r="T236" s="38" t="s">
        <v>8548</v>
      </c>
      <c r="U236" s="43" t="s">
        <v>366</v>
      </c>
      <c r="V236" s="38" t="s">
        <v>2</v>
      </c>
      <c r="W236" s="38" t="s">
        <v>1313</v>
      </c>
      <c r="X236" s="39" t="s">
        <v>370</v>
      </c>
      <c r="Y236" s="32" t="s">
        <v>370</v>
      </c>
      <c r="Z236" s="32"/>
      <c r="AA236" s="159"/>
      <c r="AB236" s="159"/>
    </row>
    <row r="237" spans="1:28" hidden="1" x14ac:dyDescent="0.35">
      <c r="A237" s="269"/>
      <c r="B237" s="159" t="s">
        <v>1343</v>
      </c>
      <c r="C237" s="162" t="str">
        <f t="shared" si="15"/>
        <v/>
      </c>
      <c r="D237" s="159"/>
      <c r="E237" s="159" t="s">
        <v>8504</v>
      </c>
      <c r="F237" s="161" t="str">
        <f t="shared" si="16"/>
        <v>?</v>
      </c>
      <c r="G237" s="161" t="str">
        <f t="shared" si="17"/>
        <v>?</v>
      </c>
      <c r="H237" s="159"/>
      <c r="I237" s="161" t="str">
        <f t="shared" si="18"/>
        <v>aev</v>
      </c>
      <c r="J237" s="34" t="s">
        <v>370</v>
      </c>
      <c r="K237" s="34" t="str">
        <f>IFERROR(VLOOKUP(B237,LOINC!A:B,2,FALSE),"")</f>
        <v/>
      </c>
      <c r="L237" s="34" t="str">
        <f>IFERROR(VLOOKUP(B237,'Sequence nummers'!A:B,2,FALSE),"")</f>
        <v/>
      </c>
      <c r="M237" s="159"/>
      <c r="N237" s="52"/>
      <c r="O237" s="159"/>
      <c r="P237" s="159"/>
      <c r="Q237" s="38"/>
      <c r="R237" s="53"/>
      <c r="S237" s="161" t="str">
        <f t="shared" si="19"/>
        <v>Keuzelijst</v>
      </c>
      <c r="T237" s="38" t="s">
        <v>8548</v>
      </c>
      <c r="U237" s="43" t="s">
        <v>366</v>
      </c>
      <c r="V237" s="38" t="s">
        <v>2</v>
      </c>
      <c r="W237" s="38" t="s">
        <v>1313</v>
      </c>
      <c r="X237" s="39" t="s">
        <v>370</v>
      </c>
      <c r="Y237" s="32" t="s">
        <v>370</v>
      </c>
      <c r="Z237" s="32"/>
      <c r="AA237" s="159"/>
      <c r="AB237" s="159"/>
    </row>
    <row r="238" spans="1:28" hidden="1" x14ac:dyDescent="0.35">
      <c r="A238" s="269"/>
      <c r="B238" s="41" t="s">
        <v>1282</v>
      </c>
      <c r="C238" s="162" t="str">
        <f t="shared" si="15"/>
        <v/>
      </c>
      <c r="D238" s="159"/>
      <c r="E238" s="159" t="s">
        <v>8504</v>
      </c>
      <c r="F238" s="161" t="str">
        <f t="shared" si="16"/>
        <v>?</v>
      </c>
      <c r="G238" s="161" t="str">
        <f t="shared" si="17"/>
        <v>?</v>
      </c>
      <c r="H238" s="159"/>
      <c r="I238" s="161" t="str">
        <f t="shared" si="18"/>
        <v>aew</v>
      </c>
      <c r="J238" s="34"/>
      <c r="K238" s="34" t="str">
        <f>IFERROR(VLOOKUP(B238,LOINC!A:B,2,FALSE),"")</f>
        <v/>
      </c>
      <c r="L238" s="34" t="str">
        <f>IFERROR(VLOOKUP(B238,'Sequence nummers'!A:B,2,FALSE),"")</f>
        <v/>
      </c>
      <c r="M238" s="159"/>
      <c r="N238" s="52"/>
      <c r="O238" s="159"/>
      <c r="P238" s="159"/>
      <c r="Q238" s="53"/>
      <c r="R238" s="53"/>
      <c r="S238" s="161" t="str">
        <f t="shared" si="19"/>
        <v>String</v>
      </c>
      <c r="T238" s="159" t="s">
        <v>8548</v>
      </c>
      <c r="U238" s="43" t="s">
        <v>366</v>
      </c>
      <c r="V238" s="38" t="s">
        <v>2</v>
      </c>
      <c r="W238" s="38" t="s">
        <v>1313</v>
      </c>
      <c r="X238" s="39" t="s">
        <v>370</v>
      </c>
      <c r="Y238" s="32" t="s">
        <v>370</v>
      </c>
      <c r="Z238" s="32"/>
      <c r="AA238" s="159"/>
      <c r="AB238" s="159"/>
    </row>
    <row r="239" spans="1:28" hidden="1" x14ac:dyDescent="0.35">
      <c r="A239" s="269"/>
      <c r="B239" s="42" t="s">
        <v>1283</v>
      </c>
      <c r="C239" s="162" t="str">
        <f t="shared" si="15"/>
        <v/>
      </c>
      <c r="D239" s="159"/>
      <c r="E239" s="159" t="s">
        <v>8504</v>
      </c>
      <c r="F239" s="161" t="str">
        <f t="shared" si="16"/>
        <v>?</v>
      </c>
      <c r="G239" s="161" t="str">
        <f t="shared" si="17"/>
        <v>?</v>
      </c>
      <c r="H239" s="159"/>
      <c r="I239" s="161" t="str">
        <f t="shared" si="18"/>
        <v>aex</v>
      </c>
      <c r="J239" s="34"/>
      <c r="K239" s="34" t="str">
        <f>IFERROR(VLOOKUP(B239,LOINC!A:B,2,FALSE),"")</f>
        <v/>
      </c>
      <c r="L239" s="34" t="str">
        <f>IFERROR(VLOOKUP(B239,'Sequence nummers'!A:B,2,FALSE),"")</f>
        <v/>
      </c>
      <c r="M239" s="159"/>
      <c r="N239" s="52"/>
      <c r="O239" s="159"/>
      <c r="P239" s="159"/>
      <c r="Q239" s="54"/>
      <c r="R239" s="54"/>
      <c r="S239" s="161" t="str">
        <f t="shared" si="19"/>
        <v>String</v>
      </c>
      <c r="T239" s="38" t="s">
        <v>8548</v>
      </c>
      <c r="U239" s="43" t="s">
        <v>366</v>
      </c>
      <c r="V239" s="159" t="s">
        <v>42</v>
      </c>
      <c r="W239" s="38" t="s">
        <v>1313</v>
      </c>
      <c r="X239" s="39" t="s">
        <v>370</v>
      </c>
      <c r="Y239" s="32" t="s">
        <v>370</v>
      </c>
      <c r="Z239" s="32"/>
      <c r="AA239" s="159"/>
      <c r="AB239" s="159"/>
    </row>
    <row r="240" spans="1:28" hidden="1" x14ac:dyDescent="0.35">
      <c r="A240" s="269"/>
      <c r="B240" s="44" t="s">
        <v>2057</v>
      </c>
      <c r="C240" s="162" t="str">
        <f t="shared" si="15"/>
        <v/>
      </c>
      <c r="D240" s="159"/>
      <c r="E240" s="159" t="s">
        <v>8504</v>
      </c>
      <c r="F240" s="161" t="str">
        <f t="shared" si="16"/>
        <v>?</v>
      </c>
      <c r="G240" s="161" t="str">
        <f t="shared" si="17"/>
        <v>?</v>
      </c>
      <c r="H240" s="159"/>
      <c r="I240" s="161" t="str">
        <f t="shared" si="18"/>
        <v>aey</v>
      </c>
      <c r="J240" s="34"/>
      <c r="K240" s="34" t="str">
        <f>IFERROR(VLOOKUP(B240,LOINC!A:B,2,FALSE),"")</f>
        <v/>
      </c>
      <c r="L240" s="34" t="str">
        <f>IFERROR(VLOOKUP(B240,'Sequence nummers'!A:B,2,FALSE),"")</f>
        <v/>
      </c>
      <c r="M240" s="159"/>
      <c r="N240" s="52"/>
      <c r="O240" s="159"/>
      <c r="P240" s="159"/>
      <c r="Q240" s="54"/>
      <c r="R240" s="54"/>
      <c r="S240" s="161" t="str">
        <f t="shared" si="19"/>
        <v>String</v>
      </c>
      <c r="T240" s="38" t="s">
        <v>8548</v>
      </c>
      <c r="U240" s="43" t="s">
        <v>366</v>
      </c>
      <c r="V240" s="159" t="s">
        <v>42</v>
      </c>
      <c r="W240" s="38" t="s">
        <v>1313</v>
      </c>
      <c r="X240" s="39" t="s">
        <v>370</v>
      </c>
      <c r="Y240" s="39" t="s">
        <v>370</v>
      </c>
      <c r="Z240" s="39"/>
      <c r="AA240" s="159"/>
      <c r="AB240" s="159"/>
    </row>
    <row r="241" spans="1:28" hidden="1" x14ac:dyDescent="0.35">
      <c r="A241" s="269"/>
      <c r="B241" s="159" t="s">
        <v>1241</v>
      </c>
      <c r="C241" s="162" t="str">
        <f t="shared" si="15"/>
        <v/>
      </c>
      <c r="D241" s="159"/>
      <c r="E241" s="159" t="s">
        <v>8504</v>
      </c>
      <c r="F241" s="161" t="str">
        <f t="shared" si="16"/>
        <v>?</v>
      </c>
      <c r="G241" s="161" t="str">
        <f t="shared" si="17"/>
        <v>?</v>
      </c>
      <c r="H241" s="159"/>
      <c r="I241" s="161" t="str">
        <f t="shared" si="18"/>
        <v>aez</v>
      </c>
      <c r="J241" s="34"/>
      <c r="K241" s="34" t="str">
        <f>IFERROR(VLOOKUP(B241,LOINC!A:B,2,FALSE),"")</f>
        <v/>
      </c>
      <c r="L241" s="34" t="str">
        <f>IFERROR(VLOOKUP(B241,'Sequence nummers'!A:B,2,FALSE),"")</f>
        <v/>
      </c>
      <c r="M241" s="159"/>
      <c r="N241" s="52"/>
      <c r="O241" s="159"/>
      <c r="P241" s="159"/>
      <c r="Q241" s="54"/>
      <c r="R241" s="54"/>
      <c r="S241" s="161" t="str">
        <f t="shared" si="19"/>
        <v>String</v>
      </c>
      <c r="T241" s="38" t="s">
        <v>8548</v>
      </c>
      <c r="U241" s="43" t="s">
        <v>366</v>
      </c>
      <c r="V241" s="159" t="s">
        <v>2</v>
      </c>
      <c r="W241" s="38" t="s">
        <v>2758</v>
      </c>
      <c r="X241" s="39" t="s">
        <v>370</v>
      </c>
      <c r="Y241" s="39" t="s">
        <v>370</v>
      </c>
      <c r="Z241" s="39"/>
      <c r="AA241" s="159"/>
      <c r="AB241" s="159"/>
    </row>
    <row r="242" spans="1:28" hidden="1" x14ac:dyDescent="0.35">
      <c r="A242" s="269"/>
      <c r="B242" s="159" t="s">
        <v>1340</v>
      </c>
      <c r="C242" s="162" t="str">
        <f t="shared" si="15"/>
        <v/>
      </c>
      <c r="D242" s="159"/>
      <c r="E242" s="159" t="s">
        <v>8504</v>
      </c>
      <c r="F242" s="161" t="str">
        <f t="shared" si="16"/>
        <v>?</v>
      </c>
      <c r="G242" s="161" t="str">
        <f t="shared" si="17"/>
        <v>?</v>
      </c>
      <c r="H242" s="159"/>
      <c r="I242" s="161" t="str">
        <f t="shared" si="18"/>
        <v>afa</v>
      </c>
      <c r="J242" s="34"/>
      <c r="K242" s="34">
        <f>IFERROR(VLOOKUP(B242,LOINC!A:B,2,FALSE),"")</f>
        <v>6612</v>
      </c>
      <c r="L242" s="34">
        <f>IFERROR(VLOOKUP(B242,'Sequence nummers'!A:B,2,FALSE),"")</f>
        <v>1000970</v>
      </c>
      <c r="M242" s="159" t="s">
        <v>1203</v>
      </c>
      <c r="N242" s="159" t="s">
        <v>1610</v>
      </c>
      <c r="O242" s="182" t="s">
        <v>9315</v>
      </c>
      <c r="P242" s="159" t="s">
        <v>2721</v>
      </c>
      <c r="Q242" s="38" t="s">
        <v>173</v>
      </c>
      <c r="R242" s="38" t="s">
        <v>175</v>
      </c>
      <c r="S242" s="161" t="str">
        <f t="shared" si="19"/>
        <v>String</v>
      </c>
      <c r="T242" s="38" t="s">
        <v>1236</v>
      </c>
      <c r="U242" s="43" t="s">
        <v>366</v>
      </c>
      <c r="V242" s="159" t="s">
        <v>1313</v>
      </c>
      <c r="W242" s="159" t="s">
        <v>2758</v>
      </c>
      <c r="X242" s="34" t="s">
        <v>370</v>
      </c>
      <c r="Y242" s="39" t="s">
        <v>370</v>
      </c>
      <c r="Z242" s="39"/>
      <c r="AA242" s="159" t="s">
        <v>8560</v>
      </c>
      <c r="AB242" s="159" t="s">
        <v>2255</v>
      </c>
    </row>
    <row r="243" spans="1:28" hidden="1" x14ac:dyDescent="0.35">
      <c r="A243" s="269"/>
      <c r="B243" s="44" t="s">
        <v>1341</v>
      </c>
      <c r="C243" s="162" t="str">
        <f t="shared" si="15"/>
        <v/>
      </c>
      <c r="D243" s="159"/>
      <c r="E243" s="159" t="s">
        <v>8504</v>
      </c>
      <c r="F243" s="161" t="str">
        <f t="shared" si="16"/>
        <v>?</v>
      </c>
      <c r="G243" s="161" t="str">
        <f t="shared" si="17"/>
        <v>?</v>
      </c>
      <c r="H243" s="159" t="s">
        <v>173</v>
      </c>
      <c r="I243" s="161" t="str">
        <f t="shared" si="18"/>
        <v>afb</v>
      </c>
      <c r="J243" s="34"/>
      <c r="K243" s="34">
        <f>IFERROR(VLOOKUP(B243,LOINC!A:B,2,FALSE),"")</f>
        <v>6613</v>
      </c>
      <c r="L243" s="34">
        <f>IFERROR(VLOOKUP(B243,'Sequence nummers'!A:B,2,FALSE),"")</f>
        <v>1000980</v>
      </c>
      <c r="M243" s="159" t="s">
        <v>1203</v>
      </c>
      <c r="N243" s="159" t="s">
        <v>1610</v>
      </c>
      <c r="O243" s="182" t="s">
        <v>9315</v>
      </c>
      <c r="P243" s="159" t="s">
        <v>2721</v>
      </c>
      <c r="Q243" s="38" t="s">
        <v>173</v>
      </c>
      <c r="R243" s="38" t="s">
        <v>175</v>
      </c>
      <c r="S243" s="161" t="str">
        <f t="shared" si="19"/>
        <v>String</v>
      </c>
      <c r="T243" s="38" t="s">
        <v>1236</v>
      </c>
      <c r="U243" s="43" t="s">
        <v>366</v>
      </c>
      <c r="V243" s="159" t="s">
        <v>1313</v>
      </c>
      <c r="W243" s="159" t="s">
        <v>2758</v>
      </c>
      <c r="X243" s="34" t="s">
        <v>370</v>
      </c>
      <c r="Y243" s="39" t="s">
        <v>370</v>
      </c>
      <c r="Z243" s="39"/>
      <c r="AA243" s="159" t="s">
        <v>8560</v>
      </c>
      <c r="AB243" s="159" t="s">
        <v>2255</v>
      </c>
    </row>
    <row r="244" spans="1:28" ht="12" hidden="1" customHeight="1" x14ac:dyDescent="0.35">
      <c r="A244" s="51" t="s">
        <v>2731</v>
      </c>
      <c r="B244" s="44" t="s">
        <v>2731</v>
      </c>
      <c r="C244" s="162" t="str">
        <f t="shared" si="15"/>
        <v/>
      </c>
      <c r="D244" s="159"/>
      <c r="E244" s="159" t="s">
        <v>2801</v>
      </c>
      <c r="F244" s="186" t="s">
        <v>8851</v>
      </c>
      <c r="G244" s="186" t="s">
        <v>8851</v>
      </c>
      <c r="H244" s="159"/>
      <c r="I244" s="161" t="str">
        <f t="shared" si="18"/>
        <v>afba</v>
      </c>
      <c r="J244" s="34"/>
      <c r="K244" s="34">
        <f>IFERROR(VLOOKUP(B244,LOINC!A:B,2,FALSE),"")</f>
        <v>6612</v>
      </c>
      <c r="L244" s="34">
        <f>IFERROR(VLOOKUP(B244,'Sequence nummers'!A:B,2,FALSE),"")</f>
        <v>1000990</v>
      </c>
      <c r="M244" s="159" t="s">
        <v>1203</v>
      </c>
      <c r="N244" s="186" t="s">
        <v>8570</v>
      </c>
      <c r="O244" s="159" t="s">
        <v>8593</v>
      </c>
      <c r="P244" s="159" t="s">
        <v>2737</v>
      </c>
      <c r="Q244" s="186" t="s">
        <v>9329</v>
      </c>
      <c r="R244" s="54"/>
      <c r="S244" s="161" t="str">
        <f t="shared" si="19"/>
        <v>Keuzelijst</v>
      </c>
      <c r="T244" s="38" t="s">
        <v>2738</v>
      </c>
      <c r="U244" s="43" t="s">
        <v>366</v>
      </c>
      <c r="V244" s="38" t="s">
        <v>2758</v>
      </c>
      <c r="W244" s="38" t="s">
        <v>2758</v>
      </c>
      <c r="X244" s="34" t="s">
        <v>370</v>
      </c>
      <c r="Y244" s="39" t="s">
        <v>370</v>
      </c>
      <c r="Z244" s="39"/>
      <c r="AA244" s="159"/>
      <c r="AB244" s="159"/>
    </row>
    <row r="245" spans="1:28" ht="12" hidden="1" customHeight="1" x14ac:dyDescent="0.35">
      <c r="A245" s="51" t="s">
        <v>2732</v>
      </c>
      <c r="B245" s="44" t="s">
        <v>2732</v>
      </c>
      <c r="C245" s="162" t="str">
        <f t="shared" si="15"/>
        <v/>
      </c>
      <c r="D245" s="159"/>
      <c r="E245" s="170" t="s">
        <v>2801</v>
      </c>
      <c r="F245" s="186" t="s">
        <v>8851</v>
      </c>
      <c r="G245" s="186" t="s">
        <v>8851</v>
      </c>
      <c r="H245" s="170"/>
      <c r="I245" s="161" t="str">
        <f t="shared" si="18"/>
        <v>afbb</v>
      </c>
      <c r="J245" s="34"/>
      <c r="K245" s="34">
        <f>IFERROR(VLOOKUP(B245,LOINC!A:B,2,FALSE),"")</f>
        <v>6613</v>
      </c>
      <c r="L245" s="34">
        <f>IFERROR(VLOOKUP(B245,'Sequence nummers'!A:B,2,FALSE),"")</f>
        <v>1001000</v>
      </c>
      <c r="M245" s="159" t="s">
        <v>1203</v>
      </c>
      <c r="N245" s="186" t="s">
        <v>8570</v>
      </c>
      <c r="O245" s="159" t="s">
        <v>8593</v>
      </c>
      <c r="P245" s="159" t="s">
        <v>2737</v>
      </c>
      <c r="Q245" s="186" t="s">
        <v>9329</v>
      </c>
      <c r="R245" s="54"/>
      <c r="S245" s="161" t="str">
        <f t="shared" si="19"/>
        <v>Keuzelijst</v>
      </c>
      <c r="T245" s="38" t="s">
        <v>2738</v>
      </c>
      <c r="U245" s="43" t="s">
        <v>366</v>
      </c>
      <c r="V245" s="38" t="s">
        <v>2758</v>
      </c>
      <c r="W245" s="38" t="s">
        <v>2758</v>
      </c>
      <c r="X245" s="34" t="s">
        <v>370</v>
      </c>
      <c r="Y245" s="39" t="s">
        <v>370</v>
      </c>
      <c r="Z245" s="39"/>
      <c r="AA245" s="159"/>
      <c r="AB245" s="159"/>
    </row>
    <row r="246" spans="1:28" s="132" customFormat="1" hidden="1" x14ac:dyDescent="0.35">
      <c r="A246" s="269" t="s">
        <v>8546</v>
      </c>
      <c r="B246" s="159" t="s">
        <v>8277</v>
      </c>
      <c r="C246" s="162" t="str">
        <f t="shared" si="15"/>
        <v/>
      </c>
      <c r="D246" s="159"/>
      <c r="E246" s="159" t="s">
        <v>2801</v>
      </c>
      <c r="F246" s="161" t="str">
        <f t="shared" si="16"/>
        <v>?</v>
      </c>
      <c r="G246" s="161" t="str">
        <f t="shared" si="17"/>
        <v>?</v>
      </c>
      <c r="H246" s="159"/>
      <c r="I246" s="161" t="str">
        <f t="shared" si="18"/>
        <v>afbc</v>
      </c>
      <c r="J246" s="34"/>
      <c r="K246" s="34" t="str">
        <f>IFERROR(VLOOKUP(B246,LOINC!A:B,2,FALSE),"")</f>
        <v/>
      </c>
      <c r="L246" s="34" t="str">
        <f>IFERROR(VLOOKUP(B246,'Sequence nummers'!A:B,2,FALSE),"")</f>
        <v/>
      </c>
      <c r="M246" s="159"/>
      <c r="N246" s="159"/>
      <c r="O246" s="159"/>
      <c r="P246" s="159"/>
      <c r="Q246" s="122"/>
      <c r="R246" s="122"/>
      <c r="S246" s="161" t="str">
        <f t="shared" si="19"/>
        <v>String</v>
      </c>
      <c r="T246" s="159" t="s">
        <v>8169</v>
      </c>
      <c r="U246" s="44" t="s">
        <v>366</v>
      </c>
      <c r="V246" s="159" t="s">
        <v>2</v>
      </c>
      <c r="W246" s="159" t="s">
        <v>2758</v>
      </c>
      <c r="X246" s="34" t="s">
        <v>370</v>
      </c>
      <c r="Y246" s="39" t="s">
        <v>370</v>
      </c>
      <c r="Z246" s="34"/>
      <c r="AA246" s="159"/>
      <c r="AB246" s="159"/>
    </row>
    <row r="247" spans="1:28" s="132" customFormat="1" hidden="1" x14ac:dyDescent="0.35">
      <c r="A247" s="269"/>
      <c r="B247" s="159" t="s">
        <v>8278</v>
      </c>
      <c r="C247" s="162" t="str">
        <f t="shared" si="15"/>
        <v/>
      </c>
      <c r="D247" s="159"/>
      <c r="E247" s="159" t="s">
        <v>2801</v>
      </c>
      <c r="F247" s="161" t="str">
        <f t="shared" si="16"/>
        <v>?</v>
      </c>
      <c r="G247" s="161" t="str">
        <f t="shared" si="17"/>
        <v>?</v>
      </c>
      <c r="H247" s="159"/>
      <c r="I247" s="161" t="str">
        <f t="shared" si="18"/>
        <v>afbd</v>
      </c>
      <c r="J247" s="34"/>
      <c r="K247" s="34" t="str">
        <f>IFERROR(VLOOKUP(B247,LOINC!A:B,2,FALSE),"")</f>
        <v/>
      </c>
      <c r="L247" s="34" t="str">
        <f>IFERROR(VLOOKUP(B247,'Sequence nummers'!A:B,2,FALSE),"")</f>
        <v/>
      </c>
      <c r="M247" s="159"/>
      <c r="N247" s="159"/>
      <c r="O247" s="159"/>
      <c r="P247" s="159"/>
      <c r="Q247" s="122"/>
      <c r="R247" s="122"/>
      <c r="S247" s="161" t="str">
        <f t="shared" si="19"/>
        <v>String</v>
      </c>
      <c r="T247" s="159" t="s">
        <v>8169</v>
      </c>
      <c r="U247" s="44" t="s">
        <v>366</v>
      </c>
      <c r="V247" s="159" t="s">
        <v>2</v>
      </c>
      <c r="W247" s="159" t="s">
        <v>2758</v>
      </c>
      <c r="X247" s="34" t="s">
        <v>370</v>
      </c>
      <c r="Y247" s="39" t="s">
        <v>370</v>
      </c>
      <c r="Z247" s="34"/>
      <c r="AA247" s="159"/>
      <c r="AB247" s="159"/>
    </row>
    <row r="248" spans="1:28" s="132" customFormat="1" hidden="1" x14ac:dyDescent="0.35">
      <c r="A248" s="269"/>
      <c r="B248" s="159" t="s">
        <v>8279</v>
      </c>
      <c r="C248" s="162" t="str">
        <f t="shared" si="15"/>
        <v/>
      </c>
      <c r="D248" s="159"/>
      <c r="E248" s="159" t="s">
        <v>2801</v>
      </c>
      <c r="F248" s="161" t="str">
        <f t="shared" si="16"/>
        <v>?</v>
      </c>
      <c r="G248" s="161" t="str">
        <f t="shared" si="17"/>
        <v>?</v>
      </c>
      <c r="H248" s="159"/>
      <c r="I248" s="161" t="str">
        <f t="shared" si="18"/>
        <v>afbe</v>
      </c>
      <c r="J248" s="34"/>
      <c r="K248" s="34" t="str">
        <f>IFERROR(VLOOKUP(B248,LOINC!A:B,2,FALSE),"")</f>
        <v/>
      </c>
      <c r="L248" s="34" t="str">
        <f>IFERROR(VLOOKUP(B248,'Sequence nummers'!A:B,2,FALSE),"")</f>
        <v/>
      </c>
      <c r="M248" s="159"/>
      <c r="N248" s="159"/>
      <c r="O248" s="159"/>
      <c r="P248" s="159"/>
      <c r="Q248" s="122"/>
      <c r="R248" s="122"/>
      <c r="S248" s="161" t="str">
        <f t="shared" si="19"/>
        <v>String</v>
      </c>
      <c r="T248" s="159" t="s">
        <v>8169</v>
      </c>
      <c r="U248" s="44" t="s">
        <v>366</v>
      </c>
      <c r="V248" s="159" t="s">
        <v>2</v>
      </c>
      <c r="W248" s="159" t="s">
        <v>2758</v>
      </c>
      <c r="X248" s="34" t="s">
        <v>370</v>
      </c>
      <c r="Y248" s="39" t="s">
        <v>370</v>
      </c>
      <c r="Z248" s="34"/>
      <c r="AA248" s="159"/>
      <c r="AB248" s="159"/>
    </row>
    <row r="249" spans="1:28" s="132" customFormat="1" hidden="1" x14ac:dyDescent="0.35">
      <c r="A249" s="269"/>
      <c r="B249" s="159" t="s">
        <v>8280</v>
      </c>
      <c r="C249" s="162" t="str">
        <f t="shared" si="15"/>
        <v/>
      </c>
      <c r="D249" s="159"/>
      <c r="E249" s="159" t="s">
        <v>2801</v>
      </c>
      <c r="F249" s="161" t="str">
        <f t="shared" si="16"/>
        <v>?</v>
      </c>
      <c r="G249" s="161" t="str">
        <f t="shared" si="17"/>
        <v>?</v>
      </c>
      <c r="H249" s="159"/>
      <c r="I249" s="161" t="str">
        <f t="shared" si="18"/>
        <v>afbf</v>
      </c>
      <c r="J249" s="34"/>
      <c r="K249" s="34" t="str">
        <f>IFERROR(VLOOKUP(B249,LOINC!A:B,2,FALSE),"")</f>
        <v/>
      </c>
      <c r="L249" s="34" t="str">
        <f>IFERROR(VLOOKUP(B249,'Sequence nummers'!A:B,2,FALSE),"")</f>
        <v/>
      </c>
      <c r="M249" s="159"/>
      <c r="N249" s="159"/>
      <c r="O249" s="159"/>
      <c r="P249" s="159"/>
      <c r="Q249" s="122"/>
      <c r="R249" s="122"/>
      <c r="S249" s="161" t="str">
        <f t="shared" si="19"/>
        <v>String</v>
      </c>
      <c r="T249" s="159" t="s">
        <v>8169</v>
      </c>
      <c r="U249" s="44" t="s">
        <v>366</v>
      </c>
      <c r="V249" s="159" t="s">
        <v>2</v>
      </c>
      <c r="W249" s="159" t="s">
        <v>2758</v>
      </c>
      <c r="X249" s="34" t="s">
        <v>370</v>
      </c>
      <c r="Y249" s="39" t="s">
        <v>370</v>
      </c>
      <c r="Z249" s="34"/>
      <c r="AA249" s="159"/>
      <c r="AB249" s="159"/>
    </row>
    <row r="250" spans="1:28" s="132" customFormat="1" hidden="1" x14ac:dyDescent="0.35">
      <c r="A250" s="269"/>
      <c r="B250" s="41" t="s">
        <v>8281</v>
      </c>
      <c r="C250" s="162" t="str">
        <f t="shared" si="15"/>
        <v/>
      </c>
      <c r="D250" s="159"/>
      <c r="E250" s="159" t="s">
        <v>2801</v>
      </c>
      <c r="F250" s="161" t="str">
        <f t="shared" si="16"/>
        <v>?</v>
      </c>
      <c r="G250" s="161" t="str">
        <f t="shared" si="17"/>
        <v>?</v>
      </c>
      <c r="H250" s="159"/>
      <c r="I250" s="161" t="str">
        <f t="shared" si="18"/>
        <v>afbg</v>
      </c>
      <c r="J250" s="34"/>
      <c r="K250" s="34" t="str">
        <f>IFERROR(VLOOKUP(B250,LOINC!A:B,2,FALSE),"")</f>
        <v/>
      </c>
      <c r="L250" s="34" t="str">
        <f>IFERROR(VLOOKUP(B250,'Sequence nummers'!A:B,2,FALSE),"")</f>
        <v/>
      </c>
      <c r="M250" s="159"/>
      <c r="N250" s="159"/>
      <c r="O250" s="159"/>
      <c r="P250" s="159"/>
      <c r="Q250" s="122"/>
      <c r="R250" s="122"/>
      <c r="S250" s="161" t="str">
        <f t="shared" si="19"/>
        <v>String</v>
      </c>
      <c r="T250" s="159" t="s">
        <v>8169</v>
      </c>
      <c r="U250" s="44" t="s">
        <v>366</v>
      </c>
      <c r="V250" s="159" t="s">
        <v>2</v>
      </c>
      <c r="W250" s="159" t="s">
        <v>2758</v>
      </c>
      <c r="X250" s="34" t="s">
        <v>370</v>
      </c>
      <c r="Y250" s="39" t="s">
        <v>370</v>
      </c>
      <c r="Z250" s="34"/>
      <c r="AA250" s="159"/>
      <c r="AB250" s="159"/>
    </row>
    <row r="251" spans="1:28" s="132" customFormat="1" hidden="1" x14ac:dyDescent="0.35">
      <c r="A251" s="269"/>
      <c r="B251" s="159" t="s">
        <v>8282</v>
      </c>
      <c r="C251" s="162" t="str">
        <f t="shared" si="15"/>
        <v/>
      </c>
      <c r="D251" s="159"/>
      <c r="E251" s="159" t="s">
        <v>2801</v>
      </c>
      <c r="F251" s="161" t="str">
        <f t="shared" si="16"/>
        <v>?</v>
      </c>
      <c r="G251" s="161" t="str">
        <f t="shared" si="17"/>
        <v>?</v>
      </c>
      <c r="H251" s="159"/>
      <c r="I251" s="161" t="str">
        <f t="shared" si="18"/>
        <v>afbh</v>
      </c>
      <c r="J251" s="34"/>
      <c r="K251" s="34" t="str">
        <f>IFERROR(VLOOKUP(B251,LOINC!A:B,2,FALSE),"")</f>
        <v/>
      </c>
      <c r="L251" s="34" t="str">
        <f>IFERROR(VLOOKUP(B251,'Sequence nummers'!A:B,2,FALSE),"")</f>
        <v/>
      </c>
      <c r="M251" s="159"/>
      <c r="N251" s="159"/>
      <c r="O251" s="159"/>
      <c r="P251" s="159"/>
      <c r="Q251" s="122"/>
      <c r="R251" s="122"/>
      <c r="S251" s="161" t="str">
        <f t="shared" si="19"/>
        <v>String</v>
      </c>
      <c r="T251" s="159" t="s">
        <v>8169</v>
      </c>
      <c r="U251" s="44" t="s">
        <v>366</v>
      </c>
      <c r="V251" s="159" t="s">
        <v>2</v>
      </c>
      <c r="W251" s="159" t="s">
        <v>2758</v>
      </c>
      <c r="X251" s="34" t="s">
        <v>370</v>
      </c>
      <c r="Y251" s="39" t="s">
        <v>370</v>
      </c>
      <c r="Z251" s="34"/>
      <c r="AA251" s="159"/>
      <c r="AB251" s="159"/>
    </row>
    <row r="252" spans="1:28" s="132" customFormat="1" hidden="1" x14ac:dyDescent="0.35">
      <c r="A252" s="269"/>
      <c r="B252" s="44" t="s">
        <v>8283</v>
      </c>
      <c r="C252" s="162" t="str">
        <f t="shared" si="15"/>
        <v/>
      </c>
      <c r="D252" s="159"/>
      <c r="E252" s="159" t="s">
        <v>2801</v>
      </c>
      <c r="F252" s="161" t="str">
        <f t="shared" si="16"/>
        <v>?</v>
      </c>
      <c r="G252" s="161" t="str">
        <f t="shared" si="17"/>
        <v>?</v>
      </c>
      <c r="H252" s="159"/>
      <c r="I252" s="161" t="str">
        <f t="shared" si="18"/>
        <v>afbha</v>
      </c>
      <c r="J252" s="34"/>
      <c r="K252" s="34" t="str">
        <f>IFERROR(VLOOKUP(B252,LOINC!A:B,2,FALSE),"")</f>
        <v/>
      </c>
      <c r="L252" s="34" t="str">
        <f>IFERROR(VLOOKUP(B252,'Sequence nummers'!A:B,2,FALSE),"")</f>
        <v/>
      </c>
      <c r="M252" s="159"/>
      <c r="N252" s="159"/>
      <c r="O252" s="159"/>
      <c r="P252" s="159"/>
      <c r="Q252" s="122"/>
      <c r="R252" s="122"/>
      <c r="S252" s="161" t="str">
        <f t="shared" si="19"/>
        <v>String</v>
      </c>
      <c r="T252" s="159" t="s">
        <v>8169</v>
      </c>
      <c r="U252" s="44" t="s">
        <v>366</v>
      </c>
      <c r="V252" s="159" t="s">
        <v>2</v>
      </c>
      <c r="W252" s="159" t="s">
        <v>2758</v>
      </c>
      <c r="X252" s="34"/>
      <c r="Y252" s="39"/>
      <c r="Z252" s="34"/>
      <c r="AA252" s="159"/>
      <c r="AB252" s="159"/>
    </row>
    <row r="253" spans="1:28" s="132" customFormat="1" x14ac:dyDescent="0.35">
      <c r="A253" s="269"/>
      <c r="B253" s="159" t="s">
        <v>8175</v>
      </c>
      <c r="C253" s="162" t="str">
        <f t="shared" si="15"/>
        <v>HLA-DPB1 allel 1</v>
      </c>
      <c r="D253" s="159"/>
      <c r="E253" s="159" t="s">
        <v>2798</v>
      </c>
      <c r="F253" s="161" t="str">
        <f t="shared" si="16"/>
        <v>yes</v>
      </c>
      <c r="G253" s="161" t="str">
        <f t="shared" si="17"/>
        <v>yes</v>
      </c>
      <c r="H253" s="159"/>
      <c r="I253" s="161" t="str">
        <f t="shared" si="18"/>
        <v>afbi</v>
      </c>
      <c r="J253" s="34"/>
      <c r="K253" s="34">
        <f>IFERROR(VLOOKUP(B253,LOINC!A:B,2,FALSE),"")</f>
        <v>6612</v>
      </c>
      <c r="L253" s="34">
        <f>IFERROR(VLOOKUP(B253,'Sequence nummers'!A:B,2,FALSE),"")</f>
        <v>1001010</v>
      </c>
      <c r="M253" s="159" t="s">
        <v>1203</v>
      </c>
      <c r="N253" s="159" t="s">
        <v>1609</v>
      </c>
      <c r="O253" s="182" t="s">
        <v>9315</v>
      </c>
      <c r="P253" s="159" t="s">
        <v>8168</v>
      </c>
      <c r="Q253" s="44" t="s">
        <v>8168</v>
      </c>
      <c r="R253" s="44" t="s">
        <v>173</v>
      </c>
      <c r="S253" s="161" t="str">
        <f t="shared" si="19"/>
        <v>String</v>
      </c>
      <c r="T253" s="159" t="s">
        <v>8169</v>
      </c>
      <c r="U253" s="44" t="s">
        <v>366</v>
      </c>
      <c r="V253" s="159" t="s">
        <v>1313</v>
      </c>
      <c r="W253" s="159" t="s">
        <v>2758</v>
      </c>
      <c r="X253" s="34" t="s">
        <v>370</v>
      </c>
      <c r="Y253" s="39" t="s">
        <v>370</v>
      </c>
      <c r="Z253" s="34"/>
      <c r="AA253" s="159" t="s">
        <v>9379</v>
      </c>
      <c r="AB253" s="159" t="s">
        <v>9372</v>
      </c>
    </row>
    <row r="254" spans="1:28" s="132" customFormat="1" x14ac:dyDescent="0.35">
      <c r="A254" s="269"/>
      <c r="B254" s="44" t="s">
        <v>8176</v>
      </c>
      <c r="C254" s="162" t="str">
        <f t="shared" si="15"/>
        <v>HLA-DPB1 allel 2</v>
      </c>
      <c r="D254" s="159"/>
      <c r="E254" s="159" t="s">
        <v>2798</v>
      </c>
      <c r="F254" s="161" t="str">
        <f t="shared" si="16"/>
        <v>yes</v>
      </c>
      <c r="G254" s="161" t="str">
        <f t="shared" si="17"/>
        <v>yes</v>
      </c>
      <c r="H254" s="159" t="s">
        <v>8168</v>
      </c>
      <c r="I254" s="161" t="str">
        <f t="shared" si="18"/>
        <v>afbj</v>
      </c>
      <c r="J254" s="34"/>
      <c r="K254" s="34">
        <f>IFERROR(VLOOKUP(B254,LOINC!A:B,2,FALSE),"")</f>
        <v>6613</v>
      </c>
      <c r="L254" s="34">
        <f>IFERROR(VLOOKUP(B254,'Sequence nummers'!A:B,2,FALSE),"")</f>
        <v>1001020</v>
      </c>
      <c r="M254" s="159" t="s">
        <v>1203</v>
      </c>
      <c r="N254" s="159" t="s">
        <v>1609</v>
      </c>
      <c r="O254" s="182" t="s">
        <v>9315</v>
      </c>
      <c r="P254" s="159" t="s">
        <v>8168</v>
      </c>
      <c r="Q254" s="44" t="s">
        <v>8168</v>
      </c>
      <c r="R254" s="44" t="s">
        <v>173</v>
      </c>
      <c r="S254" s="161" t="str">
        <f t="shared" si="19"/>
        <v>String</v>
      </c>
      <c r="T254" s="159" t="s">
        <v>8169</v>
      </c>
      <c r="U254" s="44" t="s">
        <v>366</v>
      </c>
      <c r="V254" s="159" t="s">
        <v>1313</v>
      </c>
      <c r="W254" s="159" t="s">
        <v>2758</v>
      </c>
      <c r="X254" s="34" t="s">
        <v>370</v>
      </c>
      <c r="Y254" s="39" t="s">
        <v>370</v>
      </c>
      <c r="Z254" s="34"/>
      <c r="AA254" s="159" t="s">
        <v>8560</v>
      </c>
      <c r="AB254" s="159" t="s">
        <v>2255</v>
      </c>
    </row>
    <row r="255" spans="1:28" s="132" customFormat="1" hidden="1" x14ac:dyDescent="0.35">
      <c r="A255" s="269" t="s">
        <v>303</v>
      </c>
      <c r="B255" s="159" t="s">
        <v>33</v>
      </c>
      <c r="C255" s="162" t="str">
        <f t="shared" ref="C255:C293" si="20">IF(E255="JA",VLOOKUP(B255,Bepalingen,3,FALSE),"")</f>
        <v/>
      </c>
      <c r="D255" s="159"/>
      <c r="E255" s="159" t="s">
        <v>2801</v>
      </c>
      <c r="F255" s="161" t="str">
        <f t="shared" ref="F255:F303" si="21">VLOOKUP($B255,Bepalingen,8,FALSE)</f>
        <v>?</v>
      </c>
      <c r="G255" s="161" t="str">
        <f t="shared" ref="G255:G303" si="22">VLOOKUP($B255,Bepalingen,9,FALSE)</f>
        <v>?</v>
      </c>
      <c r="H255" s="159"/>
      <c r="I255" s="161" t="str">
        <f t="shared" ref="I255:I303" si="23">VLOOKUP($B255,Bepalingen,10,FALSE)</f>
        <v>afc</v>
      </c>
      <c r="J255" s="34"/>
      <c r="K255" s="34" t="str">
        <f>IFERROR(VLOOKUP(B255,LOINC!A:B,2,FALSE),"")</f>
        <v/>
      </c>
      <c r="L255" s="34" t="str">
        <f>IFERROR(VLOOKUP(B255,'Sequence nummers'!A:B,2,FALSE),"")</f>
        <v/>
      </c>
      <c r="M255" s="159"/>
      <c r="N255" s="52"/>
      <c r="O255" s="52"/>
      <c r="P255" s="159"/>
      <c r="Q255" s="159"/>
      <c r="R255" s="52"/>
      <c r="S255" s="161" t="str">
        <f t="shared" ref="S255:S293" si="24">VLOOKUP($B255,Bepalingen,4,FALSE)</f>
        <v>Keuzelijst</v>
      </c>
      <c r="T255" s="159" t="s">
        <v>4</v>
      </c>
      <c r="U255" s="44" t="s">
        <v>367</v>
      </c>
      <c r="V255" s="159" t="s">
        <v>2</v>
      </c>
      <c r="W255" s="159" t="s">
        <v>2758</v>
      </c>
      <c r="X255" s="34" t="s">
        <v>370</v>
      </c>
      <c r="Y255" s="33" t="s">
        <v>370</v>
      </c>
      <c r="Z255" s="33"/>
      <c r="AA255" s="159"/>
      <c r="AB255" s="159"/>
    </row>
    <row r="256" spans="1:28" hidden="1" x14ac:dyDescent="0.35">
      <c r="A256" s="269"/>
      <c r="B256" s="159" t="s">
        <v>34</v>
      </c>
      <c r="C256" s="162" t="str">
        <f t="shared" si="20"/>
        <v/>
      </c>
      <c r="D256" s="159"/>
      <c r="E256" s="159" t="s">
        <v>2801</v>
      </c>
      <c r="F256" s="161" t="str">
        <f t="shared" si="21"/>
        <v>?</v>
      </c>
      <c r="G256" s="161" t="str">
        <f t="shared" si="22"/>
        <v>?</v>
      </c>
      <c r="H256" s="159"/>
      <c r="I256" s="161" t="str">
        <f t="shared" si="23"/>
        <v>afd</v>
      </c>
      <c r="J256" s="34"/>
      <c r="K256" s="34" t="str">
        <f>IFERROR(VLOOKUP(B256,LOINC!A:B,2,FALSE),"")</f>
        <v/>
      </c>
      <c r="L256" s="34" t="str">
        <f>IFERROR(VLOOKUP(B256,'Sequence nummers'!A:B,2,FALSE),"")</f>
        <v/>
      </c>
      <c r="M256" s="159"/>
      <c r="N256" s="52"/>
      <c r="O256" s="52"/>
      <c r="P256" s="159"/>
      <c r="Q256" s="159"/>
      <c r="R256" s="52"/>
      <c r="S256" s="161" t="str">
        <f t="shared" si="24"/>
        <v>Keuzelijst</v>
      </c>
      <c r="T256" s="38" t="s">
        <v>4</v>
      </c>
      <c r="U256" s="44" t="s">
        <v>367</v>
      </c>
      <c r="V256" s="38" t="s">
        <v>2</v>
      </c>
      <c r="W256" s="38" t="s">
        <v>2758</v>
      </c>
      <c r="X256" s="39" t="s">
        <v>370</v>
      </c>
      <c r="Y256" s="33" t="s">
        <v>370</v>
      </c>
      <c r="Z256" s="32"/>
      <c r="AA256" s="38"/>
      <c r="AB256" s="38"/>
    </row>
    <row r="257" spans="1:28" hidden="1" x14ac:dyDescent="0.35">
      <c r="A257" s="269"/>
      <c r="B257" s="159" t="s">
        <v>35</v>
      </c>
      <c r="C257" s="162" t="str">
        <f t="shared" si="20"/>
        <v/>
      </c>
      <c r="D257" s="159"/>
      <c r="E257" s="159" t="s">
        <v>2801</v>
      </c>
      <c r="F257" s="161" t="str">
        <f t="shared" si="21"/>
        <v>?</v>
      </c>
      <c r="G257" s="161" t="str">
        <f t="shared" si="22"/>
        <v>?</v>
      </c>
      <c r="H257" s="159"/>
      <c r="I257" s="161" t="str">
        <f t="shared" si="23"/>
        <v>afe</v>
      </c>
      <c r="J257" s="34"/>
      <c r="K257" s="34" t="str">
        <f>IFERROR(VLOOKUP(B257,LOINC!A:B,2,FALSE),"")</f>
        <v/>
      </c>
      <c r="L257" s="34" t="str">
        <f>IFERROR(VLOOKUP(B257,'Sequence nummers'!A:B,2,FALSE),"")</f>
        <v/>
      </c>
      <c r="M257" s="159"/>
      <c r="N257" s="52"/>
      <c r="O257" s="52"/>
      <c r="P257" s="159"/>
      <c r="Q257" s="159"/>
      <c r="R257" s="52"/>
      <c r="S257" s="161" t="str">
        <f t="shared" si="24"/>
        <v>Keuzelijst</v>
      </c>
      <c r="T257" s="38" t="s">
        <v>4</v>
      </c>
      <c r="U257" s="44" t="s">
        <v>367</v>
      </c>
      <c r="V257" s="38" t="s">
        <v>2</v>
      </c>
      <c r="W257" s="38" t="s">
        <v>2758</v>
      </c>
      <c r="X257" s="39" t="s">
        <v>370</v>
      </c>
      <c r="Y257" s="33" t="s">
        <v>370</v>
      </c>
      <c r="Z257" s="32"/>
      <c r="AA257" s="38"/>
      <c r="AB257" s="38"/>
    </row>
    <row r="258" spans="1:28" hidden="1" x14ac:dyDescent="0.35">
      <c r="A258" s="269"/>
      <c r="B258" s="159" t="s">
        <v>36</v>
      </c>
      <c r="C258" s="162" t="str">
        <f t="shared" si="20"/>
        <v/>
      </c>
      <c r="D258" s="159"/>
      <c r="E258" s="159" t="s">
        <v>2801</v>
      </c>
      <c r="F258" s="161" t="str">
        <f t="shared" si="21"/>
        <v>?</v>
      </c>
      <c r="G258" s="161" t="str">
        <f t="shared" si="22"/>
        <v>?</v>
      </c>
      <c r="H258" s="159"/>
      <c r="I258" s="161" t="str">
        <f t="shared" si="23"/>
        <v>aff</v>
      </c>
      <c r="J258" s="34"/>
      <c r="K258" s="34" t="str">
        <f>IFERROR(VLOOKUP(B258,LOINC!A:B,2,FALSE),"")</f>
        <v/>
      </c>
      <c r="L258" s="34" t="str">
        <f>IFERROR(VLOOKUP(B258,'Sequence nummers'!A:B,2,FALSE),"")</f>
        <v/>
      </c>
      <c r="M258" s="159"/>
      <c r="N258" s="52"/>
      <c r="O258" s="52"/>
      <c r="P258" s="159"/>
      <c r="Q258" s="159"/>
      <c r="R258" s="52"/>
      <c r="S258" s="161" t="str">
        <f t="shared" si="24"/>
        <v>Keuzelijst</v>
      </c>
      <c r="T258" s="38" t="s">
        <v>4</v>
      </c>
      <c r="U258" s="44" t="s">
        <v>367</v>
      </c>
      <c r="V258" s="38" t="s">
        <v>2</v>
      </c>
      <c r="W258" s="38" t="s">
        <v>2758</v>
      </c>
      <c r="X258" s="39" t="s">
        <v>370</v>
      </c>
      <c r="Y258" s="33" t="s">
        <v>370</v>
      </c>
      <c r="Z258" s="32"/>
      <c r="AA258" s="38"/>
      <c r="AB258" s="38"/>
    </row>
    <row r="259" spans="1:28" hidden="1" x14ac:dyDescent="0.35">
      <c r="A259" s="269"/>
      <c r="B259" s="159" t="s">
        <v>37</v>
      </c>
      <c r="C259" s="162" t="str">
        <f t="shared" si="20"/>
        <v/>
      </c>
      <c r="D259" s="159"/>
      <c r="E259" s="159" t="s">
        <v>2801</v>
      </c>
      <c r="F259" s="161" t="str">
        <f t="shared" si="21"/>
        <v>?</v>
      </c>
      <c r="G259" s="161" t="str">
        <f t="shared" si="22"/>
        <v>?</v>
      </c>
      <c r="H259" s="159"/>
      <c r="I259" s="161" t="str">
        <f t="shared" si="23"/>
        <v>afg</v>
      </c>
      <c r="J259" s="34"/>
      <c r="K259" s="34" t="str">
        <f>IFERROR(VLOOKUP(B259,LOINC!A:B,2,FALSE),"")</f>
        <v/>
      </c>
      <c r="L259" s="34" t="str">
        <f>IFERROR(VLOOKUP(B259,'Sequence nummers'!A:B,2,FALSE),"")</f>
        <v/>
      </c>
      <c r="M259" s="159"/>
      <c r="N259" s="52"/>
      <c r="O259" s="52"/>
      <c r="P259" s="159"/>
      <c r="Q259" s="159"/>
      <c r="R259" s="52"/>
      <c r="S259" s="161" t="str">
        <f t="shared" si="24"/>
        <v>Keuzelijst</v>
      </c>
      <c r="T259" s="38" t="s">
        <v>4</v>
      </c>
      <c r="U259" s="44" t="s">
        <v>367</v>
      </c>
      <c r="V259" s="38" t="s">
        <v>2</v>
      </c>
      <c r="W259" s="38" t="s">
        <v>2758</v>
      </c>
      <c r="X259" s="39" t="s">
        <v>370</v>
      </c>
      <c r="Y259" s="33" t="s">
        <v>370</v>
      </c>
      <c r="Z259" s="32"/>
      <c r="AA259" s="38"/>
      <c r="AB259" s="38"/>
    </row>
    <row r="260" spans="1:28" hidden="1" x14ac:dyDescent="0.35">
      <c r="A260" s="269"/>
      <c r="B260" s="159" t="s">
        <v>38</v>
      </c>
      <c r="C260" s="162" t="str">
        <f t="shared" si="20"/>
        <v/>
      </c>
      <c r="D260" s="159"/>
      <c r="E260" s="159" t="s">
        <v>2801</v>
      </c>
      <c r="F260" s="161" t="str">
        <f t="shared" si="21"/>
        <v>?</v>
      </c>
      <c r="G260" s="161" t="str">
        <f t="shared" si="22"/>
        <v>?</v>
      </c>
      <c r="H260" s="159"/>
      <c r="I260" s="161" t="str">
        <f t="shared" si="23"/>
        <v>afh</v>
      </c>
      <c r="J260" s="34"/>
      <c r="K260" s="34" t="str">
        <f>IFERROR(VLOOKUP(B260,LOINC!A:B,2,FALSE),"")</f>
        <v/>
      </c>
      <c r="L260" s="34" t="str">
        <f>IFERROR(VLOOKUP(B260,'Sequence nummers'!A:B,2,FALSE),"")</f>
        <v/>
      </c>
      <c r="M260" s="159"/>
      <c r="N260" s="52"/>
      <c r="O260" s="52"/>
      <c r="P260" s="159"/>
      <c r="Q260" s="159"/>
      <c r="R260" s="52"/>
      <c r="S260" s="161" t="str">
        <f t="shared" si="24"/>
        <v>Keuzelijst</v>
      </c>
      <c r="T260" s="38" t="s">
        <v>4</v>
      </c>
      <c r="U260" s="44" t="s">
        <v>367</v>
      </c>
      <c r="V260" s="38" t="s">
        <v>2</v>
      </c>
      <c r="W260" s="38" t="s">
        <v>2758</v>
      </c>
      <c r="X260" s="39" t="s">
        <v>370</v>
      </c>
      <c r="Y260" s="33" t="s">
        <v>370</v>
      </c>
      <c r="Z260" s="32"/>
      <c r="AA260" s="38"/>
      <c r="AB260" s="38"/>
    </row>
    <row r="261" spans="1:28" hidden="1" x14ac:dyDescent="0.35">
      <c r="A261" s="269"/>
      <c r="B261" s="159" t="s">
        <v>388</v>
      </c>
      <c r="C261" s="162" t="str">
        <f t="shared" si="20"/>
        <v/>
      </c>
      <c r="D261" s="159"/>
      <c r="E261" s="159" t="s">
        <v>2801</v>
      </c>
      <c r="F261" s="161" t="str">
        <f t="shared" si="21"/>
        <v>?</v>
      </c>
      <c r="G261" s="161" t="str">
        <f t="shared" si="22"/>
        <v>?</v>
      </c>
      <c r="H261" s="159"/>
      <c r="I261" s="161" t="str">
        <f t="shared" si="23"/>
        <v>afi</v>
      </c>
      <c r="J261" s="34"/>
      <c r="K261" s="34" t="str">
        <f>IFERROR(VLOOKUP(B261,LOINC!A:B,2,FALSE),"")</f>
        <v/>
      </c>
      <c r="L261" s="34" t="str">
        <f>IFERROR(VLOOKUP(B261,'Sequence nummers'!A:B,2,FALSE),"")</f>
        <v/>
      </c>
      <c r="M261" s="159"/>
      <c r="N261" s="52"/>
      <c r="O261" s="52"/>
      <c r="P261" s="159"/>
      <c r="Q261" s="159"/>
      <c r="R261" s="52"/>
      <c r="S261" s="161" t="str">
        <f t="shared" si="24"/>
        <v>Keuzelijst</v>
      </c>
      <c r="T261" s="38" t="s">
        <v>4</v>
      </c>
      <c r="U261" s="44" t="s">
        <v>367</v>
      </c>
      <c r="V261" s="38" t="s">
        <v>2</v>
      </c>
      <c r="W261" s="38" t="s">
        <v>2758</v>
      </c>
      <c r="X261" s="39" t="s">
        <v>370</v>
      </c>
      <c r="Y261" s="32" t="s">
        <v>370</v>
      </c>
      <c r="Z261" s="32"/>
      <c r="AA261" s="38"/>
      <c r="AB261" s="38"/>
    </row>
    <row r="262" spans="1:28" hidden="1" x14ac:dyDescent="0.35">
      <c r="A262" s="269"/>
      <c r="B262" s="159" t="s">
        <v>389</v>
      </c>
      <c r="C262" s="162" t="str">
        <f t="shared" si="20"/>
        <v/>
      </c>
      <c r="D262" s="159"/>
      <c r="E262" s="159" t="s">
        <v>2801</v>
      </c>
      <c r="F262" s="161" t="str">
        <f t="shared" si="21"/>
        <v>?</v>
      </c>
      <c r="G262" s="161" t="str">
        <f t="shared" si="22"/>
        <v>?</v>
      </c>
      <c r="H262" s="159"/>
      <c r="I262" s="161" t="str">
        <f t="shared" si="23"/>
        <v>afj</v>
      </c>
      <c r="J262" s="34"/>
      <c r="K262" s="34" t="str">
        <f>IFERROR(VLOOKUP(B262,LOINC!A:B,2,FALSE),"")</f>
        <v/>
      </c>
      <c r="L262" s="34" t="str">
        <f>IFERROR(VLOOKUP(B262,'Sequence nummers'!A:B,2,FALSE),"")</f>
        <v/>
      </c>
      <c r="M262" s="159"/>
      <c r="N262" s="52"/>
      <c r="O262" s="52"/>
      <c r="P262" s="159"/>
      <c r="Q262" s="159"/>
      <c r="R262" s="52"/>
      <c r="S262" s="161" t="str">
        <f t="shared" si="24"/>
        <v>Keuzelijst</v>
      </c>
      <c r="T262" s="38" t="s">
        <v>4</v>
      </c>
      <c r="U262" s="44" t="s">
        <v>367</v>
      </c>
      <c r="V262" s="38" t="s">
        <v>2</v>
      </c>
      <c r="W262" s="38" t="s">
        <v>2758</v>
      </c>
      <c r="X262" s="39" t="s">
        <v>370</v>
      </c>
      <c r="Y262" s="32" t="s">
        <v>370</v>
      </c>
      <c r="Z262" s="32"/>
      <c r="AA262" s="38"/>
      <c r="AB262" s="38"/>
    </row>
    <row r="263" spans="1:28" hidden="1" x14ac:dyDescent="0.35">
      <c r="A263" s="269"/>
      <c r="B263" s="159" t="s">
        <v>179</v>
      </c>
      <c r="C263" s="162" t="str">
        <f t="shared" si="20"/>
        <v/>
      </c>
      <c r="D263" s="159"/>
      <c r="E263" s="159" t="s">
        <v>2801</v>
      </c>
      <c r="F263" s="161" t="str">
        <f t="shared" si="21"/>
        <v>?</v>
      </c>
      <c r="G263" s="161" t="str">
        <f t="shared" si="22"/>
        <v>?</v>
      </c>
      <c r="H263" s="159"/>
      <c r="I263" s="161" t="str">
        <f t="shared" si="23"/>
        <v>afk</v>
      </c>
      <c r="J263" s="34"/>
      <c r="K263" s="34" t="str">
        <f>IFERROR(VLOOKUP(B263,LOINC!A:B,2,FALSE),"")</f>
        <v/>
      </c>
      <c r="L263" s="34" t="str">
        <f>IFERROR(VLOOKUP(B263,'Sequence nummers'!A:B,2,FALSE),"")</f>
        <v/>
      </c>
      <c r="M263" s="159"/>
      <c r="N263" s="52"/>
      <c r="O263" s="52"/>
      <c r="P263" s="159"/>
      <c r="Q263" s="159"/>
      <c r="R263" s="52"/>
      <c r="S263" s="161" t="str">
        <f t="shared" si="24"/>
        <v>Keuzelijst</v>
      </c>
      <c r="T263" s="38" t="s">
        <v>4</v>
      </c>
      <c r="U263" s="44" t="s">
        <v>367</v>
      </c>
      <c r="V263" s="38" t="s">
        <v>2</v>
      </c>
      <c r="W263" s="38" t="s">
        <v>2758</v>
      </c>
      <c r="X263" s="39" t="s">
        <v>370</v>
      </c>
      <c r="Y263" s="32" t="s">
        <v>370</v>
      </c>
      <c r="Z263" s="32"/>
      <c r="AA263" s="38"/>
      <c r="AB263" s="38"/>
    </row>
    <row r="264" spans="1:28" hidden="1" x14ac:dyDescent="0.35">
      <c r="A264" s="269"/>
      <c r="B264" s="159" t="s">
        <v>180</v>
      </c>
      <c r="C264" s="162" t="str">
        <f t="shared" si="20"/>
        <v/>
      </c>
      <c r="D264" s="159"/>
      <c r="E264" s="159" t="s">
        <v>2801</v>
      </c>
      <c r="F264" s="161" t="str">
        <f t="shared" si="21"/>
        <v>?</v>
      </c>
      <c r="G264" s="161" t="str">
        <f t="shared" si="22"/>
        <v>?</v>
      </c>
      <c r="H264" s="159"/>
      <c r="I264" s="161" t="str">
        <f t="shared" si="23"/>
        <v>afl</v>
      </c>
      <c r="J264" s="34"/>
      <c r="K264" s="34" t="str">
        <f>IFERROR(VLOOKUP(B264,LOINC!A:B,2,FALSE),"")</f>
        <v/>
      </c>
      <c r="L264" s="34" t="str">
        <f>IFERROR(VLOOKUP(B264,'Sequence nummers'!A:B,2,FALSE),"")</f>
        <v/>
      </c>
      <c r="M264" s="159"/>
      <c r="N264" s="52"/>
      <c r="O264" s="52"/>
      <c r="P264" s="159"/>
      <c r="Q264" s="159"/>
      <c r="R264" s="52"/>
      <c r="S264" s="161" t="str">
        <f t="shared" si="24"/>
        <v>Keuzelijst</v>
      </c>
      <c r="T264" s="38" t="s">
        <v>4</v>
      </c>
      <c r="U264" s="44" t="s">
        <v>367</v>
      </c>
      <c r="V264" s="38" t="s">
        <v>2</v>
      </c>
      <c r="W264" s="38" t="s">
        <v>2758</v>
      </c>
      <c r="X264" s="39" t="s">
        <v>370</v>
      </c>
      <c r="Y264" s="32" t="s">
        <v>370</v>
      </c>
      <c r="Z264" s="32"/>
      <c r="AA264" s="38"/>
      <c r="AB264" s="38"/>
    </row>
    <row r="265" spans="1:28" hidden="1" x14ac:dyDescent="0.35">
      <c r="A265" s="269"/>
      <c r="B265" s="159" t="s">
        <v>181</v>
      </c>
      <c r="C265" s="162" t="str">
        <f t="shared" si="20"/>
        <v/>
      </c>
      <c r="D265" s="159"/>
      <c r="E265" s="159" t="s">
        <v>2801</v>
      </c>
      <c r="F265" s="161" t="str">
        <f t="shared" si="21"/>
        <v>?</v>
      </c>
      <c r="G265" s="161" t="str">
        <f t="shared" si="22"/>
        <v>?</v>
      </c>
      <c r="H265" s="159"/>
      <c r="I265" s="161" t="str">
        <f t="shared" si="23"/>
        <v>afm</v>
      </c>
      <c r="J265" s="34"/>
      <c r="K265" s="34" t="str">
        <f>IFERROR(VLOOKUP(B265,LOINC!A:B,2,FALSE),"")</f>
        <v/>
      </c>
      <c r="L265" s="34" t="str">
        <f>IFERROR(VLOOKUP(B265,'Sequence nummers'!A:B,2,FALSE),"")</f>
        <v/>
      </c>
      <c r="M265" s="159"/>
      <c r="N265" s="52"/>
      <c r="O265" s="52"/>
      <c r="P265" s="159"/>
      <c r="Q265" s="159"/>
      <c r="R265" s="52"/>
      <c r="S265" s="161" t="str">
        <f t="shared" si="24"/>
        <v>Keuzelijst</v>
      </c>
      <c r="T265" s="38" t="s">
        <v>4</v>
      </c>
      <c r="U265" s="44" t="s">
        <v>367</v>
      </c>
      <c r="V265" s="38" t="s">
        <v>2</v>
      </c>
      <c r="W265" s="38" t="s">
        <v>2758</v>
      </c>
      <c r="X265" s="39" t="s">
        <v>370</v>
      </c>
      <c r="Y265" s="32" t="s">
        <v>370</v>
      </c>
      <c r="Z265" s="32"/>
      <c r="AA265" s="38"/>
      <c r="AB265" s="38"/>
    </row>
    <row r="266" spans="1:28" ht="12" customHeight="1" x14ac:dyDescent="0.35">
      <c r="A266" s="269" t="s">
        <v>304</v>
      </c>
      <c r="B266" s="159" t="s">
        <v>7</v>
      </c>
      <c r="C266" s="162" t="str">
        <f t="shared" si="20"/>
        <v>HLA-A allel 1 (lage resolutie)</v>
      </c>
      <c r="D266" s="159"/>
      <c r="E266" s="159" t="s">
        <v>2798</v>
      </c>
      <c r="F266" s="161" t="str">
        <f t="shared" si="21"/>
        <v>yes</v>
      </c>
      <c r="G266" s="161" t="str">
        <f t="shared" si="22"/>
        <v>yes</v>
      </c>
      <c r="H266" s="159"/>
      <c r="I266" s="161" t="str">
        <f t="shared" si="23"/>
        <v>aadb</v>
      </c>
      <c r="J266" s="34" t="s">
        <v>370</v>
      </c>
      <c r="K266" s="34">
        <f>IFERROR(VLOOKUP(B266,LOINC!A:B,2,FALSE),"")</f>
        <v>6540</v>
      </c>
      <c r="L266" s="34">
        <f>IFERROR(VLOOKUP(B266,'Sequence nummers'!A:B,2,FALSE),"")</f>
        <v>1000010</v>
      </c>
      <c r="M266" s="159" t="s">
        <v>1203</v>
      </c>
      <c r="N266" s="159" t="s">
        <v>1610</v>
      </c>
      <c r="O266" s="159" t="s">
        <v>1353</v>
      </c>
      <c r="P266" s="159" t="s">
        <v>2723</v>
      </c>
      <c r="Q266" s="38" t="s">
        <v>8588</v>
      </c>
      <c r="R266" s="53"/>
      <c r="S266" s="161" t="str">
        <f t="shared" si="24"/>
        <v>Keuzelijst</v>
      </c>
      <c r="T266" s="38" t="s">
        <v>4</v>
      </c>
      <c r="U266" s="44" t="s">
        <v>1630</v>
      </c>
      <c r="V266" s="38" t="s">
        <v>2</v>
      </c>
      <c r="W266" s="38" t="s">
        <v>2758</v>
      </c>
      <c r="X266" s="39" t="s">
        <v>370</v>
      </c>
      <c r="Y266" s="32" t="s">
        <v>370</v>
      </c>
      <c r="Z266" s="32"/>
      <c r="AA266" s="38" t="s">
        <v>2088</v>
      </c>
      <c r="AB266" s="38">
        <v>1</v>
      </c>
    </row>
    <row r="267" spans="1:28" x14ac:dyDescent="0.35">
      <c r="A267" s="269"/>
      <c r="B267" s="159" t="s">
        <v>8</v>
      </c>
      <c r="C267" s="162" t="str">
        <f t="shared" si="20"/>
        <v>HLA-A allel 2 (lage resolutie)</v>
      </c>
      <c r="D267" s="159"/>
      <c r="E267" s="159" t="s">
        <v>2798</v>
      </c>
      <c r="F267" s="161" t="str">
        <f t="shared" si="21"/>
        <v>yes</v>
      </c>
      <c r="G267" s="161" t="str">
        <f t="shared" si="22"/>
        <v>yes</v>
      </c>
      <c r="H267" s="38" t="s">
        <v>8590</v>
      </c>
      <c r="I267" s="161" t="str">
        <f t="shared" si="23"/>
        <v>aadc</v>
      </c>
      <c r="J267" s="34" t="s">
        <v>370</v>
      </c>
      <c r="K267" s="34">
        <f>IFERROR(VLOOKUP(B267,LOINC!A:B,2,FALSE),"")</f>
        <v>6542</v>
      </c>
      <c r="L267" s="34">
        <f>IFERROR(VLOOKUP(B267,'Sequence nummers'!A:B,2,FALSE),"")</f>
        <v>1000020</v>
      </c>
      <c r="M267" s="159" t="s">
        <v>1203</v>
      </c>
      <c r="N267" s="159" t="s">
        <v>1610</v>
      </c>
      <c r="O267" s="159" t="s">
        <v>1353</v>
      </c>
      <c r="P267" s="159" t="s">
        <v>2723</v>
      </c>
      <c r="Q267" s="38" t="s">
        <v>8588</v>
      </c>
      <c r="R267" s="53"/>
      <c r="S267" s="161" t="str">
        <f t="shared" si="24"/>
        <v>Keuzelijst</v>
      </c>
      <c r="T267" s="38" t="s">
        <v>4</v>
      </c>
      <c r="U267" s="44" t="s">
        <v>1630</v>
      </c>
      <c r="V267" s="38" t="s">
        <v>2</v>
      </c>
      <c r="W267" s="38" t="s">
        <v>2758</v>
      </c>
      <c r="X267" s="39" t="s">
        <v>370</v>
      </c>
      <c r="Y267" s="32" t="s">
        <v>370</v>
      </c>
      <c r="Z267" s="32"/>
      <c r="AA267" s="38" t="s">
        <v>2088</v>
      </c>
      <c r="AB267" s="38">
        <v>1</v>
      </c>
    </row>
    <row r="268" spans="1:28" x14ac:dyDescent="0.35">
      <c r="A268" s="269"/>
      <c r="B268" s="159" t="s">
        <v>183</v>
      </c>
      <c r="C268" s="162" t="str">
        <f t="shared" si="20"/>
        <v>HLA-A allel 1 (match det.)</v>
      </c>
      <c r="D268" s="159"/>
      <c r="E268" s="159" t="s">
        <v>2798</v>
      </c>
      <c r="F268" s="161" t="str">
        <f t="shared" si="21"/>
        <v>yes</v>
      </c>
      <c r="G268" s="161" t="str">
        <f t="shared" si="22"/>
        <v>yes</v>
      </c>
      <c r="H268" s="159"/>
      <c r="I268" s="161" t="str">
        <f t="shared" si="23"/>
        <v>aadd</v>
      </c>
      <c r="J268" s="34"/>
      <c r="K268" s="34">
        <f>IFERROR(VLOOKUP(B268,LOINC!A:B,2,FALSE),"")</f>
        <v>7112</v>
      </c>
      <c r="L268" s="34">
        <f>IFERROR(VLOOKUP(B268,'Sequence nummers'!A:B,2,FALSE),"")</f>
        <v>1000050</v>
      </c>
      <c r="M268" s="159" t="s">
        <v>1203</v>
      </c>
      <c r="N268" s="159" t="s">
        <v>1610</v>
      </c>
      <c r="O268" s="159" t="s">
        <v>1353</v>
      </c>
      <c r="P268" s="159" t="s">
        <v>2723</v>
      </c>
      <c r="Q268" s="53"/>
      <c r="R268" s="53"/>
      <c r="S268" s="161" t="str">
        <f t="shared" si="24"/>
        <v>Keuzelijst</v>
      </c>
      <c r="T268" s="159" t="s">
        <v>4</v>
      </c>
      <c r="U268" s="44" t="s">
        <v>366</v>
      </c>
      <c r="V268" s="159" t="s">
        <v>1313</v>
      </c>
      <c r="W268" s="159" t="s">
        <v>2758</v>
      </c>
      <c r="X268" s="34" t="s">
        <v>370</v>
      </c>
      <c r="Y268" s="32" t="s">
        <v>370</v>
      </c>
      <c r="Z268" s="32"/>
      <c r="AA268" s="38" t="s">
        <v>2088</v>
      </c>
      <c r="AB268" s="38">
        <v>1</v>
      </c>
    </row>
    <row r="269" spans="1:28" x14ac:dyDescent="0.35">
      <c r="A269" s="269"/>
      <c r="B269" s="159" t="s">
        <v>184</v>
      </c>
      <c r="C269" s="162" t="str">
        <f t="shared" si="20"/>
        <v>HLA-A allel 2 (match det.)</v>
      </c>
      <c r="D269" s="159"/>
      <c r="E269" s="159" t="s">
        <v>2798</v>
      </c>
      <c r="F269" s="161" t="str">
        <f t="shared" si="21"/>
        <v>yes</v>
      </c>
      <c r="G269" s="161" t="str">
        <f t="shared" si="22"/>
        <v>yes</v>
      </c>
      <c r="H269" s="159"/>
      <c r="I269" s="161" t="str">
        <f t="shared" si="23"/>
        <v>aade</v>
      </c>
      <c r="J269" s="34"/>
      <c r="K269" s="34">
        <f>IFERROR(VLOOKUP(B269,LOINC!A:B,2,FALSE),"")</f>
        <v>7114</v>
      </c>
      <c r="L269" s="34">
        <f>IFERROR(VLOOKUP(B269,'Sequence nummers'!A:B,2,FALSE),"")</f>
        <v>1000060</v>
      </c>
      <c r="M269" s="159" t="s">
        <v>1203</v>
      </c>
      <c r="N269" s="159" t="s">
        <v>1610</v>
      </c>
      <c r="O269" s="159" t="s">
        <v>1353</v>
      </c>
      <c r="P269" s="159" t="s">
        <v>2723</v>
      </c>
      <c r="Q269" s="53"/>
      <c r="R269" s="53"/>
      <c r="S269" s="161" t="str">
        <f t="shared" si="24"/>
        <v>Keuzelijst</v>
      </c>
      <c r="T269" s="159" t="s">
        <v>4</v>
      </c>
      <c r="U269" s="44" t="s">
        <v>366</v>
      </c>
      <c r="V269" s="159" t="s">
        <v>1313</v>
      </c>
      <c r="W269" s="159" t="s">
        <v>2758</v>
      </c>
      <c r="X269" s="34" t="s">
        <v>370</v>
      </c>
      <c r="Y269" s="32" t="s">
        <v>370</v>
      </c>
      <c r="Z269" s="32"/>
      <c r="AA269" s="38" t="s">
        <v>2088</v>
      </c>
      <c r="AB269" s="38">
        <v>1</v>
      </c>
    </row>
    <row r="270" spans="1:28" x14ac:dyDescent="0.35">
      <c r="A270" s="269" t="s">
        <v>305</v>
      </c>
      <c r="B270" s="159" t="s">
        <v>9</v>
      </c>
      <c r="C270" s="162" t="str">
        <f t="shared" si="20"/>
        <v>HLA-B allel 1 (lage resolutie)</v>
      </c>
      <c r="D270" s="159"/>
      <c r="E270" s="159" t="s">
        <v>2798</v>
      </c>
      <c r="F270" s="161" t="str">
        <f t="shared" si="21"/>
        <v>yes</v>
      </c>
      <c r="G270" s="161" t="str">
        <f t="shared" si="22"/>
        <v>yes</v>
      </c>
      <c r="H270" s="159"/>
      <c r="I270" s="161" t="str">
        <f t="shared" si="23"/>
        <v>aaf</v>
      </c>
      <c r="J270" s="34" t="s">
        <v>370</v>
      </c>
      <c r="K270" s="34">
        <f>IFERROR(VLOOKUP(B270,LOINC!A:B,2,FALSE),"")</f>
        <v>6544</v>
      </c>
      <c r="L270" s="34">
        <f>IFERROR(VLOOKUP(B270,'Sequence nummers'!A:B,2,FALSE),"")</f>
        <v>1000090</v>
      </c>
      <c r="M270" s="159" t="s">
        <v>1203</v>
      </c>
      <c r="N270" s="159" t="s">
        <v>1610</v>
      </c>
      <c r="O270" s="159" t="s">
        <v>1353</v>
      </c>
      <c r="P270" s="159" t="s">
        <v>2723</v>
      </c>
      <c r="Q270" s="38" t="s">
        <v>8588</v>
      </c>
      <c r="R270" s="53"/>
      <c r="S270" s="161" t="str">
        <f t="shared" si="24"/>
        <v>Keuzelijst</v>
      </c>
      <c r="T270" s="38" t="s">
        <v>4</v>
      </c>
      <c r="U270" s="43" t="s">
        <v>1630</v>
      </c>
      <c r="V270" s="38" t="s">
        <v>2</v>
      </c>
      <c r="W270" s="159" t="s">
        <v>2758</v>
      </c>
      <c r="X270" s="34" t="s">
        <v>370</v>
      </c>
      <c r="Y270" s="32" t="s">
        <v>370</v>
      </c>
      <c r="Z270" s="32"/>
      <c r="AA270" s="38" t="s">
        <v>2751</v>
      </c>
      <c r="AB270" s="38" t="s">
        <v>2255</v>
      </c>
    </row>
    <row r="271" spans="1:28" x14ac:dyDescent="0.35">
      <c r="A271" s="269"/>
      <c r="B271" s="159" t="s">
        <v>10</v>
      </c>
      <c r="C271" s="162" t="str">
        <f t="shared" si="20"/>
        <v>HLA-B allel 2 (lage resolutie)</v>
      </c>
      <c r="D271" s="159"/>
      <c r="E271" s="159" t="s">
        <v>2798</v>
      </c>
      <c r="F271" s="161" t="str">
        <f t="shared" si="21"/>
        <v>yes</v>
      </c>
      <c r="G271" s="161" t="str">
        <f t="shared" si="22"/>
        <v>yes</v>
      </c>
      <c r="H271" s="38" t="s">
        <v>8590</v>
      </c>
      <c r="I271" s="161" t="str">
        <f t="shared" si="23"/>
        <v>aag</v>
      </c>
      <c r="J271" s="34" t="s">
        <v>370</v>
      </c>
      <c r="K271" s="34">
        <f>IFERROR(VLOOKUP(B271,LOINC!A:B,2,FALSE),"")</f>
        <v>6546</v>
      </c>
      <c r="L271" s="34">
        <f>IFERROR(VLOOKUP(B271,'Sequence nummers'!A:B,2,FALSE),"")</f>
        <v>1000100</v>
      </c>
      <c r="M271" s="159" t="s">
        <v>1203</v>
      </c>
      <c r="N271" s="159" t="s">
        <v>1610</v>
      </c>
      <c r="O271" s="159" t="s">
        <v>1353</v>
      </c>
      <c r="P271" s="159" t="s">
        <v>2723</v>
      </c>
      <c r="Q271" s="38" t="s">
        <v>8588</v>
      </c>
      <c r="R271" s="53"/>
      <c r="S271" s="161" t="str">
        <f t="shared" si="24"/>
        <v>Keuzelijst</v>
      </c>
      <c r="T271" s="38" t="s">
        <v>4</v>
      </c>
      <c r="U271" s="43" t="s">
        <v>1630</v>
      </c>
      <c r="V271" s="38" t="s">
        <v>2</v>
      </c>
      <c r="W271" s="159" t="s">
        <v>2758</v>
      </c>
      <c r="X271" s="34" t="s">
        <v>370</v>
      </c>
      <c r="Y271" s="32" t="s">
        <v>370</v>
      </c>
      <c r="Z271" s="32"/>
      <c r="AA271" s="38" t="s">
        <v>2751</v>
      </c>
      <c r="AB271" s="38" t="s">
        <v>2255</v>
      </c>
    </row>
    <row r="272" spans="1:28" x14ac:dyDescent="0.35">
      <c r="A272" s="269"/>
      <c r="B272" s="159" t="s">
        <v>186</v>
      </c>
      <c r="C272" s="162" t="str">
        <f t="shared" si="20"/>
        <v>HLA-B allel 1 (match det.)</v>
      </c>
      <c r="D272" s="159"/>
      <c r="E272" s="159" t="s">
        <v>2798</v>
      </c>
      <c r="F272" s="161" t="str">
        <f t="shared" si="21"/>
        <v>yes</v>
      </c>
      <c r="G272" s="161" t="str">
        <f t="shared" si="22"/>
        <v>yes</v>
      </c>
      <c r="H272" s="159"/>
      <c r="I272" s="161" t="str">
        <f t="shared" si="23"/>
        <v>aah</v>
      </c>
      <c r="J272" s="34"/>
      <c r="K272" s="34">
        <f>IFERROR(VLOOKUP(B272,LOINC!A:B,2,FALSE),"")</f>
        <v>7116</v>
      </c>
      <c r="L272" s="34">
        <f>IFERROR(VLOOKUP(B272,'Sequence nummers'!A:B,2,FALSE),"")</f>
        <v>1000130</v>
      </c>
      <c r="M272" s="159" t="s">
        <v>1203</v>
      </c>
      <c r="N272" s="159" t="s">
        <v>1610</v>
      </c>
      <c r="O272" s="159" t="s">
        <v>1353</v>
      </c>
      <c r="P272" s="159" t="s">
        <v>2723</v>
      </c>
      <c r="Q272" s="53"/>
      <c r="R272" s="53"/>
      <c r="S272" s="161" t="str">
        <f t="shared" si="24"/>
        <v>Keuzelijst</v>
      </c>
      <c r="T272" s="159" t="s">
        <v>4</v>
      </c>
      <c r="U272" s="44" t="s">
        <v>366</v>
      </c>
      <c r="V272" s="159" t="s">
        <v>1313</v>
      </c>
      <c r="W272" s="159" t="s">
        <v>2758</v>
      </c>
      <c r="X272" s="34" t="s">
        <v>370</v>
      </c>
      <c r="Y272" s="32" t="s">
        <v>370</v>
      </c>
      <c r="Z272" s="32"/>
      <c r="AA272" s="38" t="s">
        <v>2751</v>
      </c>
      <c r="AB272" s="38" t="s">
        <v>2255</v>
      </c>
    </row>
    <row r="273" spans="1:28" x14ac:dyDescent="0.35">
      <c r="A273" s="269"/>
      <c r="B273" s="159" t="s">
        <v>187</v>
      </c>
      <c r="C273" s="162" t="str">
        <f t="shared" si="20"/>
        <v>HLA-B allel 2 (match det.)</v>
      </c>
      <c r="D273" s="159"/>
      <c r="E273" s="159" t="s">
        <v>2798</v>
      </c>
      <c r="F273" s="161" t="str">
        <f t="shared" si="21"/>
        <v>yes</v>
      </c>
      <c r="G273" s="161" t="str">
        <f t="shared" si="22"/>
        <v>yes</v>
      </c>
      <c r="H273" s="159"/>
      <c r="I273" s="161" t="str">
        <f t="shared" si="23"/>
        <v>aai</v>
      </c>
      <c r="J273" s="34"/>
      <c r="K273" s="34">
        <f>IFERROR(VLOOKUP(B273,LOINC!A:B,2,FALSE),"")</f>
        <v>7118</v>
      </c>
      <c r="L273" s="34">
        <f>IFERROR(VLOOKUP(B273,'Sequence nummers'!A:B,2,FALSE),"")</f>
        <v>1000140</v>
      </c>
      <c r="M273" s="159" t="s">
        <v>1203</v>
      </c>
      <c r="N273" s="159" t="s">
        <v>1610</v>
      </c>
      <c r="O273" s="159" t="s">
        <v>1353</v>
      </c>
      <c r="P273" s="159" t="s">
        <v>2723</v>
      </c>
      <c r="Q273" s="53"/>
      <c r="R273" s="53"/>
      <c r="S273" s="161" t="str">
        <f t="shared" si="24"/>
        <v>Keuzelijst</v>
      </c>
      <c r="T273" s="159" t="s">
        <v>4</v>
      </c>
      <c r="U273" s="44" t="s">
        <v>366</v>
      </c>
      <c r="V273" s="159" t="s">
        <v>1313</v>
      </c>
      <c r="W273" s="159" t="s">
        <v>2758</v>
      </c>
      <c r="X273" s="34" t="s">
        <v>370</v>
      </c>
      <c r="Y273" s="32" t="s">
        <v>370</v>
      </c>
      <c r="Z273" s="32"/>
      <c r="AA273" s="38" t="s">
        <v>2751</v>
      </c>
      <c r="AB273" s="38" t="s">
        <v>2255</v>
      </c>
    </row>
    <row r="274" spans="1:28" x14ac:dyDescent="0.35">
      <c r="A274" s="269" t="s">
        <v>306</v>
      </c>
      <c r="B274" s="159" t="s">
        <v>11</v>
      </c>
      <c r="C274" s="162" t="str">
        <f t="shared" si="20"/>
        <v>HLA-C allel 1 (lage resolutie)</v>
      </c>
      <c r="D274" s="159"/>
      <c r="E274" s="159" t="s">
        <v>2798</v>
      </c>
      <c r="F274" s="161" t="str">
        <f t="shared" si="21"/>
        <v>yes</v>
      </c>
      <c r="G274" s="161" t="str">
        <f t="shared" si="22"/>
        <v>yes</v>
      </c>
      <c r="H274" s="159"/>
      <c r="I274" s="161" t="str">
        <f t="shared" si="23"/>
        <v>aak</v>
      </c>
      <c r="J274" s="34" t="s">
        <v>370</v>
      </c>
      <c r="K274" s="34">
        <f>IFERROR(VLOOKUP(B274,LOINC!A:B,2,FALSE),"")</f>
        <v>6548</v>
      </c>
      <c r="L274" s="34">
        <f>IFERROR(VLOOKUP(B274,'Sequence nummers'!A:B,2,FALSE),"")</f>
        <v>1000170</v>
      </c>
      <c r="M274" s="159" t="s">
        <v>1203</v>
      </c>
      <c r="N274" s="159" t="s">
        <v>1610</v>
      </c>
      <c r="O274" s="159" t="s">
        <v>1353</v>
      </c>
      <c r="P274" s="159" t="s">
        <v>2723</v>
      </c>
      <c r="Q274" s="38" t="s">
        <v>8588</v>
      </c>
      <c r="R274" s="53"/>
      <c r="S274" s="161" t="str">
        <f t="shared" si="24"/>
        <v>Keuzelijst</v>
      </c>
      <c r="T274" s="38" t="s">
        <v>4</v>
      </c>
      <c r="U274" s="43" t="s">
        <v>1630</v>
      </c>
      <c r="V274" s="38" t="s">
        <v>2</v>
      </c>
      <c r="W274" s="159" t="s">
        <v>2758</v>
      </c>
      <c r="X274" s="34" t="s">
        <v>370</v>
      </c>
      <c r="Y274" s="32" t="s">
        <v>370</v>
      </c>
      <c r="Z274" s="32"/>
      <c r="AA274" s="38" t="s">
        <v>2089</v>
      </c>
      <c r="AB274" s="38">
        <v>1</v>
      </c>
    </row>
    <row r="275" spans="1:28" x14ac:dyDescent="0.35">
      <c r="A275" s="269"/>
      <c r="B275" s="159" t="s">
        <v>12</v>
      </c>
      <c r="C275" s="162" t="str">
        <f t="shared" si="20"/>
        <v>HLA-C allel 2 (lage resolutie)</v>
      </c>
      <c r="D275" s="159"/>
      <c r="E275" s="159" t="s">
        <v>2798</v>
      </c>
      <c r="F275" s="161" t="str">
        <f t="shared" si="21"/>
        <v>yes</v>
      </c>
      <c r="G275" s="161" t="str">
        <f t="shared" si="22"/>
        <v>yes</v>
      </c>
      <c r="H275" s="38" t="s">
        <v>8590</v>
      </c>
      <c r="I275" s="161" t="str">
        <f t="shared" si="23"/>
        <v>aal</v>
      </c>
      <c r="J275" s="34" t="s">
        <v>370</v>
      </c>
      <c r="K275" s="34">
        <f>IFERROR(VLOOKUP(B275,LOINC!A:B,2,FALSE),"")</f>
        <v>6550</v>
      </c>
      <c r="L275" s="34">
        <f>IFERROR(VLOOKUP(B275,'Sequence nummers'!A:B,2,FALSE),"")</f>
        <v>1000180</v>
      </c>
      <c r="M275" s="159" t="s">
        <v>1203</v>
      </c>
      <c r="N275" s="159" t="s">
        <v>1610</v>
      </c>
      <c r="O275" s="159" t="s">
        <v>1353</v>
      </c>
      <c r="P275" s="159" t="s">
        <v>2723</v>
      </c>
      <c r="Q275" s="38" t="s">
        <v>8588</v>
      </c>
      <c r="R275" s="53"/>
      <c r="S275" s="161" t="str">
        <f t="shared" si="24"/>
        <v>Keuzelijst</v>
      </c>
      <c r="T275" s="38" t="s">
        <v>4</v>
      </c>
      <c r="U275" s="43" t="s">
        <v>1630</v>
      </c>
      <c r="V275" s="38" t="s">
        <v>2</v>
      </c>
      <c r="W275" s="159" t="s">
        <v>2758</v>
      </c>
      <c r="X275" s="34" t="s">
        <v>370</v>
      </c>
      <c r="Y275" s="32" t="s">
        <v>370</v>
      </c>
      <c r="Z275" s="32"/>
      <c r="AA275" s="38" t="s">
        <v>2089</v>
      </c>
      <c r="AB275" s="38">
        <v>1</v>
      </c>
    </row>
    <row r="276" spans="1:28" x14ac:dyDescent="0.35">
      <c r="A276" s="269"/>
      <c r="B276" s="159" t="s">
        <v>188</v>
      </c>
      <c r="C276" s="162" t="str">
        <f t="shared" si="20"/>
        <v>HLA-C allel 1 (match det.)</v>
      </c>
      <c r="D276" s="159"/>
      <c r="E276" s="159" t="s">
        <v>2798</v>
      </c>
      <c r="F276" s="161" t="str">
        <f t="shared" si="21"/>
        <v>yes</v>
      </c>
      <c r="G276" s="161" t="str">
        <f t="shared" si="22"/>
        <v>yes</v>
      </c>
      <c r="H276" s="159"/>
      <c r="I276" s="161" t="str">
        <f t="shared" si="23"/>
        <v>aam</v>
      </c>
      <c r="J276" s="34"/>
      <c r="K276" s="34">
        <f>IFERROR(VLOOKUP(B276,LOINC!A:B,2,FALSE),"")</f>
        <v>7120</v>
      </c>
      <c r="L276" s="34">
        <f>IFERROR(VLOOKUP(B276,'Sequence nummers'!A:B,2,FALSE),"")</f>
        <v>1000210</v>
      </c>
      <c r="M276" s="159" t="s">
        <v>1203</v>
      </c>
      <c r="N276" s="159" t="s">
        <v>1610</v>
      </c>
      <c r="O276" s="159" t="s">
        <v>1353</v>
      </c>
      <c r="P276" s="159" t="s">
        <v>2723</v>
      </c>
      <c r="Q276" s="53"/>
      <c r="R276" s="53"/>
      <c r="S276" s="161" t="str">
        <f t="shared" si="24"/>
        <v>Keuzelijst</v>
      </c>
      <c r="T276" s="159" t="s">
        <v>4</v>
      </c>
      <c r="U276" s="44" t="s">
        <v>366</v>
      </c>
      <c r="V276" s="159" t="s">
        <v>1313</v>
      </c>
      <c r="W276" s="159" t="s">
        <v>2758</v>
      </c>
      <c r="X276" s="34" t="s">
        <v>370</v>
      </c>
      <c r="Y276" s="32" t="s">
        <v>370</v>
      </c>
      <c r="Z276" s="32"/>
      <c r="AA276" s="38" t="s">
        <v>2089</v>
      </c>
      <c r="AB276" s="38">
        <v>1</v>
      </c>
    </row>
    <row r="277" spans="1:28" x14ac:dyDescent="0.35">
      <c r="A277" s="269"/>
      <c r="B277" s="159" t="s">
        <v>189</v>
      </c>
      <c r="C277" s="162" t="str">
        <f t="shared" si="20"/>
        <v>HLA-C allel 2 (match det.)</v>
      </c>
      <c r="D277" s="159"/>
      <c r="E277" s="159" t="s">
        <v>2798</v>
      </c>
      <c r="F277" s="161" t="str">
        <f t="shared" si="21"/>
        <v>yes</v>
      </c>
      <c r="G277" s="161" t="str">
        <f t="shared" si="22"/>
        <v>yes</v>
      </c>
      <c r="H277" s="159"/>
      <c r="I277" s="161" t="str">
        <f t="shared" si="23"/>
        <v>aan</v>
      </c>
      <c r="J277" s="34"/>
      <c r="K277" s="34">
        <f>IFERROR(VLOOKUP(B277,LOINC!A:B,2,FALSE),"")</f>
        <v>7122</v>
      </c>
      <c r="L277" s="34">
        <f>IFERROR(VLOOKUP(B277,'Sequence nummers'!A:B,2,FALSE),"")</f>
        <v>1000220</v>
      </c>
      <c r="M277" s="159" t="s">
        <v>1203</v>
      </c>
      <c r="N277" s="159" t="s">
        <v>1610</v>
      </c>
      <c r="O277" s="159" t="s">
        <v>1353</v>
      </c>
      <c r="P277" s="159" t="s">
        <v>2723</v>
      </c>
      <c r="Q277" s="53"/>
      <c r="R277" s="53"/>
      <c r="S277" s="161" t="str">
        <f t="shared" si="24"/>
        <v>Keuzelijst</v>
      </c>
      <c r="T277" s="159" t="s">
        <v>4</v>
      </c>
      <c r="U277" s="44" t="s">
        <v>366</v>
      </c>
      <c r="V277" s="159" t="s">
        <v>1313</v>
      </c>
      <c r="W277" s="159" t="s">
        <v>2758</v>
      </c>
      <c r="X277" s="34" t="s">
        <v>370</v>
      </c>
      <c r="Y277" s="32" t="s">
        <v>370</v>
      </c>
      <c r="Z277" s="32"/>
      <c r="AA277" s="38" t="s">
        <v>2089</v>
      </c>
      <c r="AB277" s="38">
        <v>1</v>
      </c>
    </row>
    <row r="278" spans="1:28" x14ac:dyDescent="0.35">
      <c r="A278" s="269" t="s">
        <v>307</v>
      </c>
      <c r="B278" s="159" t="s">
        <v>13</v>
      </c>
      <c r="C278" s="162" t="str">
        <f t="shared" si="20"/>
        <v>HLA-DRB1 allel 1 (lage resolutie)</v>
      </c>
      <c r="D278" s="159"/>
      <c r="E278" s="159" t="s">
        <v>2798</v>
      </c>
      <c r="F278" s="161" t="str">
        <f t="shared" si="21"/>
        <v>yes</v>
      </c>
      <c r="G278" s="161" t="str">
        <f t="shared" si="22"/>
        <v>yes</v>
      </c>
      <c r="H278" s="159"/>
      <c r="I278" s="161" t="str">
        <f t="shared" si="23"/>
        <v>aap</v>
      </c>
      <c r="J278" s="34" t="s">
        <v>370</v>
      </c>
      <c r="K278" s="34">
        <f>IFERROR(VLOOKUP(B278,LOINC!A:B,2,FALSE),"")</f>
        <v>6552</v>
      </c>
      <c r="L278" s="34">
        <f>IFERROR(VLOOKUP(B278,'Sequence nummers'!A:B,2,FALSE),"")</f>
        <v>1000250</v>
      </c>
      <c r="M278" s="159" t="s">
        <v>1203</v>
      </c>
      <c r="N278" s="159" t="s">
        <v>1610</v>
      </c>
      <c r="O278" s="159" t="s">
        <v>1353</v>
      </c>
      <c r="P278" s="159" t="s">
        <v>2723</v>
      </c>
      <c r="Q278" s="38" t="s">
        <v>8588</v>
      </c>
      <c r="R278" s="53"/>
      <c r="S278" s="161" t="str">
        <f t="shared" si="24"/>
        <v>Keuzelijst</v>
      </c>
      <c r="T278" s="38" t="s">
        <v>4</v>
      </c>
      <c r="U278" s="43" t="s">
        <v>1630</v>
      </c>
      <c r="V278" s="38" t="s">
        <v>2</v>
      </c>
      <c r="W278" s="38" t="s">
        <v>2758</v>
      </c>
      <c r="X278" s="39" t="s">
        <v>370</v>
      </c>
      <c r="Y278" s="32" t="s">
        <v>370</v>
      </c>
      <c r="Z278" s="32"/>
      <c r="AA278" s="38" t="s">
        <v>2752</v>
      </c>
      <c r="AB278" s="38" t="s">
        <v>2255</v>
      </c>
    </row>
    <row r="279" spans="1:28" x14ac:dyDescent="0.35">
      <c r="A279" s="269"/>
      <c r="B279" s="159" t="s">
        <v>14</v>
      </c>
      <c r="C279" s="162" t="str">
        <f t="shared" si="20"/>
        <v>HLA-DRB1 allel 2 (lage resolutie)</v>
      </c>
      <c r="D279" s="159"/>
      <c r="E279" s="159" t="s">
        <v>2798</v>
      </c>
      <c r="F279" s="161" t="str">
        <f t="shared" si="21"/>
        <v>yes</v>
      </c>
      <c r="G279" s="161" t="str">
        <f t="shared" si="22"/>
        <v>yes</v>
      </c>
      <c r="H279" s="38" t="s">
        <v>8590</v>
      </c>
      <c r="I279" s="161" t="str">
        <f t="shared" si="23"/>
        <v>aaq</v>
      </c>
      <c r="J279" s="34" t="s">
        <v>370</v>
      </c>
      <c r="K279" s="34">
        <f>IFERROR(VLOOKUP(B279,LOINC!A:B,2,FALSE),"")</f>
        <v>6554</v>
      </c>
      <c r="L279" s="34">
        <f>IFERROR(VLOOKUP(B279,'Sequence nummers'!A:B,2,FALSE),"")</f>
        <v>1000260</v>
      </c>
      <c r="M279" s="159" t="s">
        <v>1203</v>
      </c>
      <c r="N279" s="159" t="s">
        <v>1610</v>
      </c>
      <c r="O279" s="159" t="s">
        <v>1353</v>
      </c>
      <c r="P279" s="159" t="s">
        <v>2723</v>
      </c>
      <c r="Q279" s="38" t="s">
        <v>8588</v>
      </c>
      <c r="R279" s="53"/>
      <c r="S279" s="161" t="str">
        <f t="shared" si="24"/>
        <v>Keuzelijst</v>
      </c>
      <c r="T279" s="38" t="s">
        <v>4</v>
      </c>
      <c r="U279" s="43" t="s">
        <v>1630</v>
      </c>
      <c r="V279" s="38" t="s">
        <v>2</v>
      </c>
      <c r="W279" s="38" t="s">
        <v>2758</v>
      </c>
      <c r="X279" s="39" t="s">
        <v>370</v>
      </c>
      <c r="Y279" s="32" t="s">
        <v>370</v>
      </c>
      <c r="Z279" s="32"/>
      <c r="AA279" s="38" t="s">
        <v>2752</v>
      </c>
      <c r="AB279" s="38" t="s">
        <v>2255</v>
      </c>
    </row>
    <row r="280" spans="1:28" x14ac:dyDescent="0.35">
      <c r="A280" s="269"/>
      <c r="B280" s="159" t="s">
        <v>190</v>
      </c>
      <c r="C280" s="162" t="str">
        <f t="shared" si="20"/>
        <v>HLA-DRB1 allel 1 (match det.)</v>
      </c>
      <c r="D280" s="159"/>
      <c r="E280" s="159" t="s">
        <v>2798</v>
      </c>
      <c r="F280" s="161" t="str">
        <f t="shared" si="21"/>
        <v>yes</v>
      </c>
      <c r="G280" s="161" t="str">
        <f t="shared" si="22"/>
        <v>yes</v>
      </c>
      <c r="H280" s="159"/>
      <c r="I280" s="161" t="str">
        <f t="shared" si="23"/>
        <v>aar</v>
      </c>
      <c r="J280" s="34"/>
      <c r="K280" s="34">
        <f>IFERROR(VLOOKUP(B280,LOINC!A:B,2,FALSE),"")</f>
        <v>7128</v>
      </c>
      <c r="L280" s="34">
        <f>IFERROR(VLOOKUP(B280,'Sequence nummers'!A:B,2,FALSE),"")</f>
        <v>1000290</v>
      </c>
      <c r="M280" s="159" t="s">
        <v>1203</v>
      </c>
      <c r="N280" s="159" t="s">
        <v>1610</v>
      </c>
      <c r="O280" s="159" t="s">
        <v>1353</v>
      </c>
      <c r="P280" s="159" t="s">
        <v>2723</v>
      </c>
      <c r="Q280" s="53"/>
      <c r="R280" s="53"/>
      <c r="S280" s="161" t="str">
        <f t="shared" si="24"/>
        <v>Keuzelijst</v>
      </c>
      <c r="T280" s="159" t="s">
        <v>4</v>
      </c>
      <c r="U280" s="44" t="s">
        <v>366</v>
      </c>
      <c r="V280" s="159" t="s">
        <v>1313</v>
      </c>
      <c r="W280" s="159" t="s">
        <v>2758</v>
      </c>
      <c r="X280" s="34" t="s">
        <v>370</v>
      </c>
      <c r="Y280" s="32" t="s">
        <v>370</v>
      </c>
      <c r="Z280" s="32"/>
      <c r="AA280" s="38" t="s">
        <v>2752</v>
      </c>
      <c r="AB280" s="38" t="s">
        <v>2255</v>
      </c>
    </row>
    <row r="281" spans="1:28" x14ac:dyDescent="0.35">
      <c r="A281" s="269"/>
      <c r="B281" s="159" t="s">
        <v>191</v>
      </c>
      <c r="C281" s="162" t="str">
        <f t="shared" si="20"/>
        <v>HLA-DRB1 allel 2 (match det.)</v>
      </c>
      <c r="D281" s="159"/>
      <c r="E281" s="159" t="s">
        <v>2798</v>
      </c>
      <c r="F281" s="161" t="str">
        <f t="shared" si="21"/>
        <v>yes</v>
      </c>
      <c r="G281" s="161" t="str">
        <f t="shared" si="22"/>
        <v>yes</v>
      </c>
      <c r="H281" s="159"/>
      <c r="I281" s="161" t="str">
        <f t="shared" si="23"/>
        <v>aas</v>
      </c>
      <c r="J281" s="34"/>
      <c r="K281" s="34">
        <f>IFERROR(VLOOKUP(B281,LOINC!A:B,2,FALSE),"")</f>
        <v>7130</v>
      </c>
      <c r="L281" s="34">
        <f>IFERROR(VLOOKUP(B281,'Sequence nummers'!A:B,2,FALSE),"")</f>
        <v>1000300</v>
      </c>
      <c r="M281" s="159" t="s">
        <v>1203</v>
      </c>
      <c r="N281" s="159" t="s">
        <v>1610</v>
      </c>
      <c r="O281" s="159" t="s">
        <v>1353</v>
      </c>
      <c r="P281" s="159" t="s">
        <v>2723</v>
      </c>
      <c r="Q281" s="53"/>
      <c r="R281" s="53"/>
      <c r="S281" s="161" t="str">
        <f t="shared" si="24"/>
        <v>Keuzelijst</v>
      </c>
      <c r="T281" s="159" t="s">
        <v>4</v>
      </c>
      <c r="U281" s="44" t="s">
        <v>366</v>
      </c>
      <c r="V281" s="159" t="s">
        <v>1313</v>
      </c>
      <c r="W281" s="159" t="s">
        <v>2758</v>
      </c>
      <c r="X281" s="34" t="s">
        <v>370</v>
      </c>
      <c r="Y281" s="32" t="s">
        <v>370</v>
      </c>
      <c r="Z281" s="32"/>
      <c r="AA281" s="38" t="s">
        <v>2752</v>
      </c>
      <c r="AB281" s="38" t="s">
        <v>2255</v>
      </c>
    </row>
    <row r="282" spans="1:28" s="132" customFormat="1" x14ac:dyDescent="0.35">
      <c r="A282" s="269" t="s">
        <v>234</v>
      </c>
      <c r="B282" s="159" t="s">
        <v>221</v>
      </c>
      <c r="C282" s="162" t="str">
        <f t="shared" si="20"/>
        <v>HLA-DRB3 (lage resolutie)</v>
      </c>
      <c r="D282" s="159"/>
      <c r="E282" s="159" t="s">
        <v>2798</v>
      </c>
      <c r="F282" s="161" t="str">
        <f t="shared" si="21"/>
        <v>yes</v>
      </c>
      <c r="G282" s="161" t="str">
        <f t="shared" si="22"/>
        <v>yes</v>
      </c>
      <c r="H282" s="38" t="s">
        <v>8590</v>
      </c>
      <c r="I282" s="161" t="str">
        <f t="shared" si="23"/>
        <v>afn</v>
      </c>
      <c r="J282" s="34" t="s">
        <v>370</v>
      </c>
      <c r="K282" s="34" t="str">
        <f>IFERROR(VLOOKUP(B282,LOINC!A:B,2,FALSE),"")</f>
        <v>59022-4</v>
      </c>
      <c r="L282" s="34">
        <f>IFERROR(VLOOKUP(B282,'Sequence nummers'!A:B,2,FALSE),"")</f>
        <v>1001030</v>
      </c>
      <c r="M282" s="159" t="s">
        <v>1203</v>
      </c>
      <c r="N282" s="159" t="s">
        <v>1610</v>
      </c>
      <c r="O282" s="159" t="s">
        <v>1353</v>
      </c>
      <c r="P282" s="159" t="s">
        <v>2723</v>
      </c>
      <c r="Q282" s="38" t="s">
        <v>8588</v>
      </c>
      <c r="R282" s="52"/>
      <c r="S282" s="161" t="str">
        <f t="shared" si="24"/>
        <v>Keuzelijst</v>
      </c>
      <c r="T282" s="159" t="s">
        <v>4</v>
      </c>
      <c r="U282" s="44" t="s">
        <v>1630</v>
      </c>
      <c r="V282" s="159" t="s">
        <v>2</v>
      </c>
      <c r="W282" s="159" t="s">
        <v>2758</v>
      </c>
      <c r="X282" s="34" t="s">
        <v>370</v>
      </c>
      <c r="Y282" s="33" t="s">
        <v>370</v>
      </c>
      <c r="Z282" s="33"/>
      <c r="AA282" s="159"/>
      <c r="AB282" s="159"/>
    </row>
    <row r="283" spans="1:28" s="132" customFormat="1" x14ac:dyDescent="0.35">
      <c r="A283" s="269"/>
      <c r="B283" s="159" t="s">
        <v>222</v>
      </c>
      <c r="C283" s="162" t="str">
        <f t="shared" si="20"/>
        <v>HLA-DRB4 (lage resolutie)</v>
      </c>
      <c r="D283" s="159"/>
      <c r="E283" s="159" t="s">
        <v>2798</v>
      </c>
      <c r="F283" s="161" t="str">
        <f t="shared" si="21"/>
        <v>yes</v>
      </c>
      <c r="G283" s="161" t="str">
        <f t="shared" si="22"/>
        <v>yes</v>
      </c>
      <c r="H283" s="159"/>
      <c r="I283" s="161" t="str">
        <f t="shared" si="23"/>
        <v>afo</v>
      </c>
      <c r="J283" s="34" t="s">
        <v>370</v>
      </c>
      <c r="K283" s="34" t="str">
        <f>IFERROR(VLOOKUP(B283,LOINC!A:B,2,FALSE),"")</f>
        <v>59021-6</v>
      </c>
      <c r="L283" s="34">
        <f>IFERROR(VLOOKUP(B283,'Sequence nummers'!A:B,2,FALSE),"")</f>
        <v>1001040</v>
      </c>
      <c r="M283" s="159" t="s">
        <v>1203</v>
      </c>
      <c r="N283" s="159" t="s">
        <v>1610</v>
      </c>
      <c r="O283" s="159" t="s">
        <v>1353</v>
      </c>
      <c r="P283" s="159" t="s">
        <v>2723</v>
      </c>
      <c r="Q283" s="38" t="s">
        <v>8588</v>
      </c>
      <c r="R283" s="52"/>
      <c r="S283" s="161" t="str">
        <f t="shared" si="24"/>
        <v>Keuzelijst</v>
      </c>
      <c r="T283" s="159" t="s">
        <v>4</v>
      </c>
      <c r="U283" s="44" t="s">
        <v>1630</v>
      </c>
      <c r="V283" s="159" t="s">
        <v>2</v>
      </c>
      <c r="W283" s="159" t="s">
        <v>2758</v>
      </c>
      <c r="X283" s="34" t="s">
        <v>370</v>
      </c>
      <c r="Y283" s="33" t="s">
        <v>370</v>
      </c>
      <c r="Z283" s="33"/>
      <c r="AA283" s="159"/>
      <c r="AB283" s="159"/>
    </row>
    <row r="284" spans="1:28" s="132" customFormat="1" x14ac:dyDescent="0.35">
      <c r="A284" s="269"/>
      <c r="B284" s="159" t="s">
        <v>223</v>
      </c>
      <c r="C284" s="162" t="str">
        <f t="shared" si="20"/>
        <v>HLA-DRB5 (lage resolutie)</v>
      </c>
      <c r="D284" s="159"/>
      <c r="E284" s="159" t="s">
        <v>2798</v>
      </c>
      <c r="F284" s="161" t="str">
        <f t="shared" si="21"/>
        <v>yes</v>
      </c>
      <c r="G284" s="161" t="str">
        <f t="shared" si="22"/>
        <v>yes</v>
      </c>
      <c r="H284" s="159"/>
      <c r="I284" s="161" t="str">
        <f t="shared" si="23"/>
        <v>afp</v>
      </c>
      <c r="J284" s="34" t="s">
        <v>370</v>
      </c>
      <c r="K284" s="34" t="str">
        <f>IFERROR(VLOOKUP(B284,LOINC!A:B,2,FALSE),"")</f>
        <v>59020-8</v>
      </c>
      <c r="L284" s="34">
        <f>IFERROR(VLOOKUP(B284,'Sequence nummers'!A:B,2,FALSE),"")</f>
        <v>1001050</v>
      </c>
      <c r="M284" s="159" t="s">
        <v>1203</v>
      </c>
      <c r="N284" s="159" t="s">
        <v>1610</v>
      </c>
      <c r="O284" s="159" t="s">
        <v>1353</v>
      </c>
      <c r="P284" s="159" t="s">
        <v>2723</v>
      </c>
      <c r="Q284" s="38" t="s">
        <v>8588</v>
      </c>
      <c r="R284" s="52"/>
      <c r="S284" s="161" t="str">
        <f t="shared" si="24"/>
        <v>Keuzelijst</v>
      </c>
      <c r="T284" s="159" t="s">
        <v>4</v>
      </c>
      <c r="U284" s="44" t="s">
        <v>1630</v>
      </c>
      <c r="V284" s="159" t="s">
        <v>2</v>
      </c>
      <c r="W284" s="159" t="s">
        <v>2758</v>
      </c>
      <c r="X284" s="34" t="s">
        <v>370</v>
      </c>
      <c r="Y284" s="33" t="s">
        <v>370</v>
      </c>
      <c r="Z284" s="33"/>
      <c r="AA284" s="159"/>
      <c r="AB284" s="159"/>
    </row>
    <row r="285" spans="1:28" x14ac:dyDescent="0.35">
      <c r="A285" s="269" t="s">
        <v>308</v>
      </c>
      <c r="B285" s="159" t="s">
        <v>15</v>
      </c>
      <c r="C285" s="162" t="str">
        <f t="shared" si="20"/>
        <v>HLA-DQB1 allel 1 (lage resolutie)</v>
      </c>
      <c r="D285" s="159"/>
      <c r="E285" s="159" t="s">
        <v>2798</v>
      </c>
      <c r="F285" s="161" t="str">
        <f t="shared" si="21"/>
        <v>yes</v>
      </c>
      <c r="G285" s="161" t="str">
        <f t="shared" si="22"/>
        <v>yes</v>
      </c>
      <c r="H285" s="159"/>
      <c r="I285" s="161" t="str">
        <f t="shared" si="23"/>
        <v>aau</v>
      </c>
      <c r="J285" s="34" t="s">
        <v>370</v>
      </c>
      <c r="K285" s="34">
        <f>IFERROR(VLOOKUP(B285,LOINC!A:B,2,FALSE),"")</f>
        <v>6556</v>
      </c>
      <c r="L285" s="34">
        <f>IFERROR(VLOOKUP(B285,'Sequence nummers'!A:B,2,FALSE),"")</f>
        <v>1000330</v>
      </c>
      <c r="M285" s="159" t="s">
        <v>1203</v>
      </c>
      <c r="N285" s="159" t="s">
        <v>1610</v>
      </c>
      <c r="O285" s="159" t="s">
        <v>1353</v>
      </c>
      <c r="P285" s="159" t="s">
        <v>2723</v>
      </c>
      <c r="Q285" s="38" t="s">
        <v>8588</v>
      </c>
      <c r="R285" s="53"/>
      <c r="S285" s="161" t="str">
        <f t="shared" si="24"/>
        <v>Keuzelijst</v>
      </c>
      <c r="T285" s="38" t="s">
        <v>4</v>
      </c>
      <c r="U285" s="43" t="s">
        <v>1630</v>
      </c>
      <c r="V285" s="38" t="s">
        <v>2</v>
      </c>
      <c r="W285" s="159" t="s">
        <v>2758</v>
      </c>
      <c r="X285" s="34" t="s">
        <v>370</v>
      </c>
      <c r="Y285" s="32" t="s">
        <v>370</v>
      </c>
      <c r="Z285" s="32"/>
      <c r="AA285" s="38" t="s">
        <v>2090</v>
      </c>
      <c r="AB285" s="38">
        <v>1</v>
      </c>
    </row>
    <row r="286" spans="1:28" x14ac:dyDescent="0.35">
      <c r="A286" s="269"/>
      <c r="B286" s="159" t="s">
        <v>16</v>
      </c>
      <c r="C286" s="162" t="str">
        <f t="shared" si="20"/>
        <v>HLA-DQB1 allel 2 (lage resolutie)</v>
      </c>
      <c r="D286" s="159"/>
      <c r="E286" s="159" t="s">
        <v>2798</v>
      </c>
      <c r="F286" s="161" t="str">
        <f t="shared" si="21"/>
        <v>yes</v>
      </c>
      <c r="G286" s="161" t="str">
        <f t="shared" si="22"/>
        <v>yes</v>
      </c>
      <c r="H286" s="38" t="s">
        <v>8590</v>
      </c>
      <c r="I286" s="161" t="str">
        <f t="shared" si="23"/>
        <v>aav</v>
      </c>
      <c r="J286" s="34" t="s">
        <v>370</v>
      </c>
      <c r="K286" s="34">
        <f>IFERROR(VLOOKUP(B286,LOINC!A:B,2,FALSE),"")</f>
        <v>6558</v>
      </c>
      <c r="L286" s="34">
        <f>IFERROR(VLOOKUP(B286,'Sequence nummers'!A:B,2,FALSE),"")</f>
        <v>1000340</v>
      </c>
      <c r="M286" s="159" t="s">
        <v>1203</v>
      </c>
      <c r="N286" s="159" t="s">
        <v>1610</v>
      </c>
      <c r="O286" s="159" t="s">
        <v>1353</v>
      </c>
      <c r="P286" s="159" t="s">
        <v>2723</v>
      </c>
      <c r="Q286" s="38" t="s">
        <v>8588</v>
      </c>
      <c r="R286" s="53"/>
      <c r="S286" s="161" t="str">
        <f t="shared" si="24"/>
        <v>Keuzelijst</v>
      </c>
      <c r="T286" s="38" t="s">
        <v>4</v>
      </c>
      <c r="U286" s="43" t="s">
        <v>1630</v>
      </c>
      <c r="V286" s="38" t="s">
        <v>2</v>
      </c>
      <c r="W286" s="159" t="s">
        <v>2758</v>
      </c>
      <c r="X286" s="34" t="s">
        <v>370</v>
      </c>
      <c r="Y286" s="32" t="s">
        <v>370</v>
      </c>
      <c r="Z286" s="32"/>
      <c r="AA286" s="38" t="s">
        <v>2090</v>
      </c>
      <c r="AB286" s="38">
        <v>1</v>
      </c>
    </row>
    <row r="287" spans="1:28" x14ac:dyDescent="0.35">
      <c r="A287" s="269"/>
      <c r="B287" s="159" t="s">
        <v>192</v>
      </c>
      <c r="C287" s="162" t="str">
        <f t="shared" si="20"/>
        <v>HLA-DQB1 allel 1 (match det.)</v>
      </c>
      <c r="D287" s="159"/>
      <c r="E287" s="159" t="s">
        <v>2798</v>
      </c>
      <c r="F287" s="161" t="str">
        <f t="shared" si="21"/>
        <v>yes</v>
      </c>
      <c r="G287" s="161" t="str">
        <f t="shared" si="22"/>
        <v>yes</v>
      </c>
      <c r="H287" s="159"/>
      <c r="I287" s="161" t="str">
        <f t="shared" si="23"/>
        <v>aaw</v>
      </c>
      <c r="J287" s="34"/>
      <c r="K287" s="34">
        <f>IFERROR(VLOOKUP(B287,LOINC!A:B,2,FALSE),"")</f>
        <v>7124</v>
      </c>
      <c r="L287" s="34">
        <f>IFERROR(VLOOKUP(B287,'Sequence nummers'!A:B,2,FALSE),"")</f>
        <v>1000370</v>
      </c>
      <c r="M287" s="159" t="s">
        <v>1203</v>
      </c>
      <c r="N287" s="159" t="s">
        <v>1610</v>
      </c>
      <c r="O287" s="159" t="s">
        <v>1353</v>
      </c>
      <c r="P287" s="159" t="s">
        <v>2723</v>
      </c>
      <c r="Q287" s="53"/>
      <c r="R287" s="53"/>
      <c r="S287" s="161" t="str">
        <f t="shared" si="24"/>
        <v>Keuzelijst</v>
      </c>
      <c r="T287" s="159" t="s">
        <v>4</v>
      </c>
      <c r="U287" s="44" t="s">
        <v>366</v>
      </c>
      <c r="V287" s="159" t="s">
        <v>1313</v>
      </c>
      <c r="W287" s="159" t="s">
        <v>2758</v>
      </c>
      <c r="X287" s="34" t="s">
        <v>370</v>
      </c>
      <c r="Y287" s="32" t="s">
        <v>370</v>
      </c>
      <c r="Z287" s="32"/>
      <c r="AA287" s="38" t="s">
        <v>2090</v>
      </c>
      <c r="AB287" s="38">
        <v>1</v>
      </c>
    </row>
    <row r="288" spans="1:28" x14ac:dyDescent="0.35">
      <c r="A288" s="269"/>
      <c r="B288" s="159" t="s">
        <v>193</v>
      </c>
      <c r="C288" s="162" t="str">
        <f t="shared" si="20"/>
        <v>HLA-DQB1 allel 2 (match det.)</v>
      </c>
      <c r="D288" s="159"/>
      <c r="E288" s="159" t="s">
        <v>2798</v>
      </c>
      <c r="F288" s="161" t="str">
        <f t="shared" si="21"/>
        <v>yes</v>
      </c>
      <c r="G288" s="161" t="str">
        <f t="shared" si="22"/>
        <v>yes</v>
      </c>
      <c r="H288" s="159"/>
      <c r="I288" s="161" t="str">
        <f t="shared" si="23"/>
        <v>aax</v>
      </c>
      <c r="J288" s="34"/>
      <c r="K288" s="34">
        <f>IFERROR(VLOOKUP(B288,LOINC!A:B,2,FALSE),"")</f>
        <v>7126</v>
      </c>
      <c r="L288" s="34">
        <f>IFERROR(VLOOKUP(B288,'Sequence nummers'!A:B,2,FALSE),"")</f>
        <v>1000380</v>
      </c>
      <c r="M288" s="159" t="s">
        <v>1203</v>
      </c>
      <c r="N288" s="159" t="s">
        <v>1610</v>
      </c>
      <c r="O288" s="159" t="s">
        <v>1353</v>
      </c>
      <c r="P288" s="159" t="s">
        <v>2723</v>
      </c>
      <c r="Q288" s="53"/>
      <c r="R288" s="53"/>
      <c r="S288" s="161" t="str">
        <f t="shared" si="24"/>
        <v>Keuzelijst</v>
      </c>
      <c r="T288" s="159" t="s">
        <v>4</v>
      </c>
      <c r="U288" s="44" t="s">
        <v>366</v>
      </c>
      <c r="V288" s="159" t="s">
        <v>1313</v>
      </c>
      <c r="W288" s="159" t="s">
        <v>2758</v>
      </c>
      <c r="X288" s="34" t="s">
        <v>370</v>
      </c>
      <c r="Y288" s="32" t="s">
        <v>370</v>
      </c>
      <c r="Z288" s="32"/>
      <c r="AA288" s="38" t="s">
        <v>2090</v>
      </c>
      <c r="AB288" s="38">
        <v>1</v>
      </c>
    </row>
    <row r="289" spans="1:28" x14ac:dyDescent="0.35">
      <c r="A289" s="158" t="s">
        <v>176</v>
      </c>
      <c r="B289" s="159" t="s">
        <v>177</v>
      </c>
      <c r="C289" s="162" t="str">
        <f t="shared" si="20"/>
        <v>HLA-Bw4</v>
      </c>
      <c r="D289" s="159"/>
      <c r="E289" s="159" t="s">
        <v>2798</v>
      </c>
      <c r="F289" s="161" t="str">
        <f t="shared" si="21"/>
        <v>yes</v>
      </c>
      <c r="G289" s="161" t="str">
        <f t="shared" si="22"/>
        <v>yes</v>
      </c>
      <c r="H289" s="159"/>
      <c r="I289" s="161" t="str">
        <f t="shared" si="23"/>
        <v>afu</v>
      </c>
      <c r="J289" s="34" t="s">
        <v>370</v>
      </c>
      <c r="K289" s="34">
        <f>IFERROR(VLOOKUP(B289,LOINC!A:B,2,FALSE),"")</f>
        <v>6627</v>
      </c>
      <c r="L289" s="34">
        <f>IFERROR(VLOOKUP(B289,'Sequence nummers'!A:B,2,FALSE),"")</f>
        <v>1001060</v>
      </c>
      <c r="M289" s="159" t="s">
        <v>1203</v>
      </c>
      <c r="N289" s="159" t="s">
        <v>1610</v>
      </c>
      <c r="O289" s="159" t="s">
        <v>1353</v>
      </c>
      <c r="P289" s="159" t="s">
        <v>2723</v>
      </c>
      <c r="Q289" s="38" t="s">
        <v>8588</v>
      </c>
      <c r="R289" s="53"/>
      <c r="S289" s="161" t="str">
        <f t="shared" si="24"/>
        <v>Keuzelijst</v>
      </c>
      <c r="T289" s="159" t="s">
        <v>4</v>
      </c>
      <c r="U289" s="44" t="s">
        <v>367</v>
      </c>
      <c r="V289" s="159" t="s">
        <v>2</v>
      </c>
      <c r="W289" s="159" t="s">
        <v>2758</v>
      </c>
      <c r="X289" s="34" t="s">
        <v>370</v>
      </c>
      <c r="Y289" s="32" t="s">
        <v>370</v>
      </c>
      <c r="Z289" s="32"/>
      <c r="AA289" s="38"/>
      <c r="AB289" s="38"/>
    </row>
    <row r="290" spans="1:28" x14ac:dyDescent="0.35">
      <c r="A290" s="158" t="s">
        <v>176</v>
      </c>
      <c r="B290" s="159" t="s">
        <v>178</v>
      </c>
      <c r="C290" s="162" t="str">
        <f t="shared" si="20"/>
        <v>HLA-Bw6</v>
      </c>
      <c r="D290" s="159"/>
      <c r="E290" s="159" t="s">
        <v>2798</v>
      </c>
      <c r="F290" s="161" t="str">
        <f t="shared" si="21"/>
        <v>yes</v>
      </c>
      <c r="G290" s="161" t="str">
        <f t="shared" si="22"/>
        <v>yes</v>
      </c>
      <c r="H290" s="159"/>
      <c r="I290" s="161" t="str">
        <f t="shared" si="23"/>
        <v>afv</v>
      </c>
      <c r="J290" s="34" t="s">
        <v>370</v>
      </c>
      <c r="K290" s="34">
        <f>IFERROR(VLOOKUP(B290,LOINC!A:B,2,FALSE),"")</f>
        <v>6626</v>
      </c>
      <c r="L290" s="34">
        <f>IFERROR(VLOOKUP(B290,'Sequence nummers'!A:B,2,FALSE),"")</f>
        <v>1001070</v>
      </c>
      <c r="M290" s="159" t="s">
        <v>1203</v>
      </c>
      <c r="N290" s="159" t="s">
        <v>1610</v>
      </c>
      <c r="O290" s="159" t="s">
        <v>1353</v>
      </c>
      <c r="P290" s="159" t="s">
        <v>2723</v>
      </c>
      <c r="Q290" s="38" t="s">
        <v>8588</v>
      </c>
      <c r="R290" s="53"/>
      <c r="S290" s="161" t="str">
        <f t="shared" si="24"/>
        <v>Keuzelijst</v>
      </c>
      <c r="T290" s="159" t="s">
        <v>4</v>
      </c>
      <c r="U290" s="44" t="s">
        <v>367</v>
      </c>
      <c r="V290" s="159" t="s">
        <v>2</v>
      </c>
      <c r="W290" s="159" t="s">
        <v>2758</v>
      </c>
      <c r="X290" s="34" t="s">
        <v>370</v>
      </c>
      <c r="Y290" s="32" t="s">
        <v>370</v>
      </c>
      <c r="Z290" s="32"/>
      <c r="AA290" s="38"/>
      <c r="AB290" s="38"/>
    </row>
    <row r="291" spans="1:28" s="132" customFormat="1" x14ac:dyDescent="0.35">
      <c r="A291" s="158" t="s">
        <v>387</v>
      </c>
      <c r="B291" s="159" t="s">
        <v>228</v>
      </c>
      <c r="C291" s="162" t="str">
        <f t="shared" si="20"/>
        <v>NIMA</v>
      </c>
      <c r="D291" s="159"/>
      <c r="E291" s="159" t="s">
        <v>2798</v>
      </c>
      <c r="F291" s="161" t="s">
        <v>9287</v>
      </c>
      <c r="G291" s="161" t="str">
        <f t="shared" si="22"/>
        <v>?</v>
      </c>
      <c r="H291" s="159"/>
      <c r="I291" s="161" t="str">
        <f t="shared" si="23"/>
        <v>afw</v>
      </c>
      <c r="J291" s="34"/>
      <c r="K291" s="34">
        <f>IFERROR(VLOOKUP(B291,LOINC!A:B,2,FALSE),"")</f>
        <v>6630</v>
      </c>
      <c r="L291" s="34">
        <f>IFERROR(VLOOKUP(B291,'Sequence nummers'!A:B,2,FALSE),"")</f>
        <v>1001080</v>
      </c>
      <c r="M291" s="159" t="s">
        <v>1203</v>
      </c>
      <c r="N291" s="159" t="s">
        <v>1610</v>
      </c>
      <c r="O291" s="52"/>
      <c r="P291" s="52"/>
      <c r="Q291" s="52"/>
      <c r="R291" s="52"/>
      <c r="S291" s="161" t="str">
        <f t="shared" si="24"/>
        <v>String</v>
      </c>
      <c r="T291" s="159" t="s">
        <v>182</v>
      </c>
      <c r="U291" s="44" t="s">
        <v>366</v>
      </c>
      <c r="V291" s="159" t="s">
        <v>2</v>
      </c>
      <c r="W291" s="159" t="s">
        <v>2758</v>
      </c>
      <c r="X291" s="34" t="s">
        <v>370</v>
      </c>
      <c r="Y291" s="33" t="s">
        <v>0</v>
      </c>
      <c r="Z291" s="34" t="s">
        <v>370</v>
      </c>
      <c r="AA291" s="159"/>
      <c r="AB291" s="159"/>
    </row>
    <row r="292" spans="1:28" s="132" customFormat="1" x14ac:dyDescent="0.35">
      <c r="A292" s="269" t="s">
        <v>1302</v>
      </c>
      <c r="B292" s="159" t="s">
        <v>229</v>
      </c>
      <c r="C292" s="162" t="str">
        <f t="shared" si="20"/>
        <v>KIR Ligand Mismatch</v>
      </c>
      <c r="D292" s="159"/>
      <c r="E292" s="159" t="s">
        <v>2798</v>
      </c>
      <c r="F292" s="161" t="s">
        <v>9287</v>
      </c>
      <c r="G292" s="161" t="str">
        <f t="shared" si="22"/>
        <v>?</v>
      </c>
      <c r="H292" s="159"/>
      <c r="I292" s="161" t="str">
        <f t="shared" si="23"/>
        <v>afx</v>
      </c>
      <c r="J292" s="34"/>
      <c r="K292" s="34">
        <f>IFERROR(VLOOKUP(B292,LOINC!A:B,2,FALSE),"")</f>
        <v>6938</v>
      </c>
      <c r="L292" s="34">
        <f>IFERROR(VLOOKUP(B292,'Sequence nummers'!A:B,2,FALSE),"")</f>
        <v>1001090</v>
      </c>
      <c r="M292" s="159" t="s">
        <v>1203</v>
      </c>
      <c r="N292" s="159" t="s">
        <v>1610</v>
      </c>
      <c r="O292" s="52"/>
      <c r="P292" s="52"/>
      <c r="Q292" s="52"/>
      <c r="R292" s="52"/>
      <c r="S292" s="161" t="str">
        <f t="shared" si="24"/>
        <v>Keuzelijst</v>
      </c>
      <c r="T292" s="159" t="s">
        <v>182</v>
      </c>
      <c r="U292" s="44" t="s">
        <v>366</v>
      </c>
      <c r="V292" s="159" t="s">
        <v>2758</v>
      </c>
      <c r="W292" s="159" t="s">
        <v>2758</v>
      </c>
      <c r="X292" s="34" t="s">
        <v>370</v>
      </c>
      <c r="Y292" s="33" t="s">
        <v>0</v>
      </c>
      <c r="Z292" s="34" t="s">
        <v>370</v>
      </c>
      <c r="AA292" s="159"/>
      <c r="AB292" s="159"/>
    </row>
    <row r="293" spans="1:28" s="132" customFormat="1" x14ac:dyDescent="0.35">
      <c r="A293" s="269"/>
      <c r="B293" s="159" t="s">
        <v>230</v>
      </c>
      <c r="C293" s="162" t="str">
        <f t="shared" si="20"/>
        <v>KIR Ligand Mismatch Groep</v>
      </c>
      <c r="D293" s="159"/>
      <c r="E293" s="159" t="s">
        <v>2798</v>
      </c>
      <c r="F293" s="170" t="s">
        <v>9287</v>
      </c>
      <c r="G293" s="161" t="str">
        <f t="shared" si="22"/>
        <v>?</v>
      </c>
      <c r="H293" s="159"/>
      <c r="I293" s="161" t="str">
        <f t="shared" si="23"/>
        <v>afy</v>
      </c>
      <c r="J293" s="34"/>
      <c r="K293" s="34">
        <f>IFERROR(VLOOKUP(B293,LOINC!A:B,2,FALSE),"")</f>
        <v>6940</v>
      </c>
      <c r="L293" s="34">
        <f>IFERROR(VLOOKUP(B293,'Sequence nummers'!A:B,2,FALSE),"")</f>
        <v>1001100</v>
      </c>
      <c r="M293" s="159" t="s">
        <v>1203</v>
      </c>
      <c r="N293" s="159" t="s">
        <v>1610</v>
      </c>
      <c r="O293" s="52"/>
      <c r="P293" s="52"/>
      <c r="Q293" s="52"/>
      <c r="R293" s="52"/>
      <c r="S293" s="161" t="str">
        <f t="shared" si="24"/>
        <v>Keuzelijst</v>
      </c>
      <c r="T293" s="159" t="s">
        <v>182</v>
      </c>
      <c r="U293" s="44" t="s">
        <v>366</v>
      </c>
      <c r="V293" s="159" t="s">
        <v>2758</v>
      </c>
      <c r="W293" s="159" t="s">
        <v>2758</v>
      </c>
      <c r="X293" s="34" t="s">
        <v>370</v>
      </c>
      <c r="Y293" s="33"/>
      <c r="Z293" s="34" t="s">
        <v>370</v>
      </c>
      <c r="AA293" s="159"/>
      <c r="AB293" s="159"/>
    </row>
    <row r="294" spans="1:28" x14ac:dyDescent="0.35">
      <c r="A294" s="35"/>
      <c r="B294" s="35"/>
      <c r="C294" s="35" t="s">
        <v>2110</v>
      </c>
      <c r="D294" s="35"/>
      <c r="E294" s="35" t="s">
        <v>2798</v>
      </c>
      <c r="F294" s="35"/>
      <c r="G294" s="35"/>
      <c r="H294" s="35"/>
      <c r="I294" s="35"/>
      <c r="J294" s="36"/>
      <c r="K294" s="35"/>
      <c r="L294" s="35"/>
      <c r="M294" s="35"/>
      <c r="N294" s="35"/>
      <c r="O294" s="35"/>
      <c r="P294" s="35"/>
      <c r="Q294" s="35"/>
      <c r="R294" s="35"/>
      <c r="S294" s="35"/>
      <c r="T294" s="46"/>
      <c r="U294" s="126"/>
      <c r="V294" s="46"/>
      <c r="W294" s="46"/>
      <c r="X294" s="47"/>
      <c r="Y294" s="48"/>
      <c r="Z294" s="48"/>
      <c r="AA294" s="46"/>
      <c r="AB294" s="46"/>
    </row>
    <row r="295" spans="1:28" x14ac:dyDescent="0.35">
      <c r="A295" s="158" t="s">
        <v>1301</v>
      </c>
      <c r="B295" s="159" t="s">
        <v>48</v>
      </c>
      <c r="C295" s="162" t="str">
        <f t="shared" ref="C295:C326" si="25">IF(E295="JA",VLOOKUP(B295,Bepalingen,3,FALSE),"")</f>
        <v>Anti-HLA klasse I screening</v>
      </c>
      <c r="D295" s="159"/>
      <c r="E295" s="159" t="s">
        <v>2798</v>
      </c>
      <c r="F295" s="161" t="str">
        <f t="shared" si="21"/>
        <v>yes</v>
      </c>
      <c r="G295" s="161" t="str">
        <f t="shared" si="22"/>
        <v>yes</v>
      </c>
      <c r="H295" s="159" t="s">
        <v>407</v>
      </c>
      <c r="I295" s="161" t="str">
        <f t="shared" si="23"/>
        <v>baa</v>
      </c>
      <c r="J295" s="34"/>
      <c r="K295" s="34">
        <f>IFERROR(VLOOKUP(B295,LOINC!A:B,2,FALSE),"")</f>
        <v>211</v>
      </c>
      <c r="L295" s="34">
        <f>IFERROR(VLOOKUP(B295,'Sequence nummers'!A:B,2,FALSE),"")</f>
        <v>1100010</v>
      </c>
      <c r="M295" s="159" t="s">
        <v>1287</v>
      </c>
      <c r="N295" s="159" t="s">
        <v>1611</v>
      </c>
      <c r="O295" s="159" t="s">
        <v>1352</v>
      </c>
      <c r="P295" s="159" t="s">
        <v>2724</v>
      </c>
      <c r="Q295" s="38" t="s">
        <v>8589</v>
      </c>
      <c r="R295" s="53"/>
      <c r="S295" s="161" t="str">
        <f t="shared" ref="S295:S326" si="26">VLOOKUP($B295,Bepalingen,4,FALSE)</f>
        <v>Keuzelijst</v>
      </c>
      <c r="T295" s="38" t="s">
        <v>5</v>
      </c>
      <c r="U295" s="43" t="s">
        <v>366</v>
      </c>
      <c r="V295" s="38" t="s">
        <v>1313</v>
      </c>
      <c r="W295" s="38" t="s">
        <v>2758</v>
      </c>
      <c r="X295" s="39" t="s">
        <v>370</v>
      </c>
      <c r="Y295" s="34" t="s">
        <v>370</v>
      </c>
      <c r="Z295" s="32"/>
      <c r="AA295" s="38" t="s">
        <v>2105</v>
      </c>
      <c r="AB295" s="38" t="s">
        <v>2255</v>
      </c>
    </row>
    <row r="296" spans="1:28" x14ac:dyDescent="0.35">
      <c r="A296" s="158" t="s">
        <v>1300</v>
      </c>
      <c r="B296" s="159" t="s">
        <v>115</v>
      </c>
      <c r="C296" s="162" t="str">
        <f t="shared" si="25"/>
        <v>Anti-HLA klasse II screening</v>
      </c>
      <c r="D296" s="159"/>
      <c r="E296" s="159" t="s">
        <v>2798</v>
      </c>
      <c r="F296" s="161" t="str">
        <f t="shared" si="21"/>
        <v>yes</v>
      </c>
      <c r="G296" s="161" t="str">
        <f t="shared" si="22"/>
        <v>yes</v>
      </c>
      <c r="H296" s="159" t="s">
        <v>407</v>
      </c>
      <c r="I296" s="161" t="str">
        <f t="shared" si="23"/>
        <v>bab</v>
      </c>
      <c r="J296" s="34"/>
      <c r="K296" s="34">
        <f>IFERROR(VLOOKUP(B296,LOINC!A:B,2,FALSE),"")</f>
        <v>213</v>
      </c>
      <c r="L296" s="34">
        <f>IFERROR(VLOOKUP(B296,'Sequence nummers'!A:B,2,FALSE),"")</f>
        <v>1100015</v>
      </c>
      <c r="M296" s="159" t="s">
        <v>1287</v>
      </c>
      <c r="N296" s="159" t="s">
        <v>1611</v>
      </c>
      <c r="O296" s="182" t="s">
        <v>1352</v>
      </c>
      <c r="P296" s="159" t="s">
        <v>2724</v>
      </c>
      <c r="Q296" s="38" t="s">
        <v>8589</v>
      </c>
      <c r="R296" s="53"/>
      <c r="S296" s="161" t="str">
        <f t="shared" si="26"/>
        <v>Keuzelijst</v>
      </c>
      <c r="T296" s="38" t="s">
        <v>5</v>
      </c>
      <c r="U296" s="43" t="s">
        <v>366</v>
      </c>
      <c r="V296" s="38" t="s">
        <v>1313</v>
      </c>
      <c r="W296" s="38" t="s">
        <v>2758</v>
      </c>
      <c r="X296" s="39" t="s">
        <v>370</v>
      </c>
      <c r="Y296" s="34" t="s">
        <v>370</v>
      </c>
      <c r="Z296" s="32"/>
      <c r="AA296" s="38" t="s">
        <v>2106</v>
      </c>
      <c r="AB296" s="38" t="s">
        <v>2255</v>
      </c>
    </row>
    <row r="297" spans="1:28" x14ac:dyDescent="0.35">
      <c r="A297" s="158" t="s">
        <v>1299</v>
      </c>
      <c r="B297" s="159" t="s">
        <v>161</v>
      </c>
      <c r="C297" s="162" t="str">
        <f t="shared" si="25"/>
        <v>Unacceptable Ag, historisch</v>
      </c>
      <c r="D297" s="159"/>
      <c r="E297" s="159" t="s">
        <v>2798</v>
      </c>
      <c r="F297" s="170" t="s">
        <v>9287</v>
      </c>
      <c r="G297" s="161" t="str">
        <f t="shared" si="22"/>
        <v>?</v>
      </c>
      <c r="H297" s="159"/>
      <c r="I297" s="161" t="str">
        <f t="shared" si="23"/>
        <v>bac</v>
      </c>
      <c r="J297" s="34"/>
      <c r="K297" s="34">
        <f>IFERROR(VLOOKUP(B297,LOINC!A:B,2,FALSE),"")</f>
        <v>6947</v>
      </c>
      <c r="L297" s="34">
        <f>IFERROR(VLOOKUP(B297,'Sequence nummers'!A:B,2,FALSE),"")</f>
        <v>1100140</v>
      </c>
      <c r="M297" s="159" t="s">
        <v>1287</v>
      </c>
      <c r="N297" s="159" t="s">
        <v>1610</v>
      </c>
      <c r="O297" s="52"/>
      <c r="P297" s="52"/>
      <c r="Q297" s="53"/>
      <c r="R297" s="53"/>
      <c r="S297" s="161" t="str">
        <f t="shared" si="26"/>
        <v>String</v>
      </c>
      <c r="T297" s="38" t="s">
        <v>41</v>
      </c>
      <c r="U297" s="43" t="s">
        <v>366</v>
      </c>
      <c r="V297" s="38" t="s">
        <v>1313</v>
      </c>
      <c r="W297" s="38" t="s">
        <v>1313</v>
      </c>
      <c r="X297" s="39" t="s">
        <v>370</v>
      </c>
      <c r="Y297" s="32" t="s">
        <v>370</v>
      </c>
      <c r="Z297" s="32"/>
      <c r="AA297" s="38"/>
      <c r="AB297" s="38"/>
    </row>
    <row r="298" spans="1:28" hidden="1" x14ac:dyDescent="0.35">
      <c r="A298" s="158" t="s">
        <v>7803</v>
      </c>
      <c r="B298" s="159" t="s">
        <v>7803</v>
      </c>
      <c r="C298" s="162" t="str">
        <f t="shared" si="25"/>
        <v/>
      </c>
      <c r="D298" s="159"/>
      <c r="E298" s="159" t="s">
        <v>2801</v>
      </c>
      <c r="F298" s="161" t="str">
        <f t="shared" si="21"/>
        <v>?</v>
      </c>
      <c r="G298" s="161" t="str">
        <f t="shared" si="22"/>
        <v>?</v>
      </c>
      <c r="H298" s="159"/>
      <c r="I298" s="161" t="str">
        <f t="shared" si="23"/>
        <v>baca</v>
      </c>
      <c r="J298" s="34"/>
      <c r="K298" s="34"/>
      <c r="L298" s="34"/>
      <c r="M298" s="159"/>
      <c r="N298" s="159"/>
      <c r="O298" s="52"/>
      <c r="P298" s="52"/>
      <c r="Q298" s="53"/>
      <c r="R298" s="53"/>
      <c r="S298" s="161" t="str">
        <f t="shared" si="26"/>
        <v>String</v>
      </c>
      <c r="T298" s="38" t="s">
        <v>8847</v>
      </c>
      <c r="U298" s="43" t="s">
        <v>366</v>
      </c>
      <c r="V298" s="38" t="s">
        <v>2758</v>
      </c>
      <c r="W298" s="38" t="s">
        <v>2758</v>
      </c>
      <c r="X298" s="39" t="s">
        <v>370</v>
      </c>
      <c r="Y298" s="32" t="s">
        <v>370</v>
      </c>
      <c r="Z298" s="32"/>
      <c r="AA298" s="38"/>
      <c r="AB298" s="38"/>
    </row>
    <row r="299" spans="1:28" hidden="1" x14ac:dyDescent="0.35">
      <c r="A299" s="269" t="s">
        <v>39</v>
      </c>
      <c r="B299" s="159" t="s">
        <v>150</v>
      </c>
      <c r="C299" s="162" t="str">
        <f t="shared" si="25"/>
        <v/>
      </c>
      <c r="D299" s="159"/>
      <c r="E299" s="159" t="s">
        <v>2801</v>
      </c>
      <c r="F299" s="161" t="str">
        <f t="shared" si="21"/>
        <v>?</v>
      </c>
      <c r="G299" s="161" t="str">
        <f t="shared" si="22"/>
        <v>?</v>
      </c>
      <c r="H299" s="159" t="s">
        <v>410</v>
      </c>
      <c r="I299" s="161" t="str">
        <f t="shared" si="23"/>
        <v>bad</v>
      </c>
      <c r="J299" s="34"/>
      <c r="K299" s="34">
        <f>IFERROR(VLOOKUP(B299,LOINC!A:B,2,FALSE),"")</f>
        <v>6631</v>
      </c>
      <c r="L299" s="34" t="str">
        <f>IFERROR(VLOOKUP(B299,'Sequence nummers'!A:B,2,FALSE),"")</f>
        <v/>
      </c>
      <c r="M299" s="159"/>
      <c r="N299" s="159"/>
      <c r="O299" s="159"/>
      <c r="P299" s="159"/>
      <c r="Q299" s="38"/>
      <c r="R299" s="53"/>
      <c r="S299" s="161" t="str">
        <f t="shared" si="26"/>
        <v>String</v>
      </c>
      <c r="T299" s="38" t="s">
        <v>5</v>
      </c>
      <c r="U299" s="43" t="s">
        <v>366</v>
      </c>
      <c r="V299" s="38" t="s">
        <v>2</v>
      </c>
      <c r="W299" s="38" t="s">
        <v>2758</v>
      </c>
      <c r="X299" s="39" t="s">
        <v>370</v>
      </c>
      <c r="Y299" s="34" t="s">
        <v>370</v>
      </c>
      <c r="Z299" s="32"/>
      <c r="AA299" s="38" t="s">
        <v>2108</v>
      </c>
      <c r="AB299" s="38" t="s">
        <v>2255</v>
      </c>
    </row>
    <row r="300" spans="1:28" hidden="1" x14ac:dyDescent="0.35">
      <c r="A300" s="269"/>
      <c r="B300" s="159" t="s">
        <v>1596</v>
      </c>
      <c r="C300" s="162" t="str">
        <f t="shared" si="25"/>
        <v/>
      </c>
      <c r="D300" s="159"/>
      <c r="E300" s="159" t="s">
        <v>2801</v>
      </c>
      <c r="F300" s="161" t="str">
        <f t="shared" si="21"/>
        <v>?</v>
      </c>
      <c r="G300" s="161" t="str">
        <f t="shared" si="22"/>
        <v>?</v>
      </c>
      <c r="H300" s="159"/>
      <c r="I300" s="161" t="str">
        <f t="shared" si="23"/>
        <v>bae</v>
      </c>
      <c r="J300" s="34"/>
      <c r="K300" s="34" t="str">
        <f>IFERROR(VLOOKUP(B300,LOINC!A:B,2,FALSE),"")</f>
        <v/>
      </c>
      <c r="L300" s="34" t="str">
        <f>IFERROR(VLOOKUP(B300,'Sequence nummers'!A:B,2,FALSE),"")</f>
        <v/>
      </c>
      <c r="M300" s="159"/>
      <c r="N300" s="52"/>
      <c r="O300" s="52"/>
      <c r="P300" s="159"/>
      <c r="Q300" s="53"/>
      <c r="R300" s="53"/>
      <c r="S300" s="161" t="str">
        <f t="shared" si="26"/>
        <v>String</v>
      </c>
      <c r="T300" s="38" t="s">
        <v>5</v>
      </c>
      <c r="U300" s="43" t="s">
        <v>366</v>
      </c>
      <c r="V300" s="38" t="s">
        <v>1313</v>
      </c>
      <c r="W300" s="38" t="s">
        <v>1313</v>
      </c>
      <c r="X300" s="39"/>
      <c r="Y300" s="34"/>
      <c r="Z300" s="32"/>
      <c r="AA300" s="38"/>
      <c r="AB300" s="38"/>
    </row>
    <row r="301" spans="1:28" hidden="1" x14ac:dyDescent="0.35">
      <c r="A301" s="269" t="s">
        <v>40</v>
      </c>
      <c r="B301" s="159" t="s">
        <v>2234</v>
      </c>
      <c r="C301" s="162" t="str">
        <f t="shared" si="25"/>
        <v/>
      </c>
      <c r="D301" s="159"/>
      <c r="E301" s="159" t="s">
        <v>2801</v>
      </c>
      <c r="F301" s="161" t="str">
        <f t="shared" si="21"/>
        <v>?</v>
      </c>
      <c r="G301" s="161" t="str">
        <f t="shared" si="22"/>
        <v>?</v>
      </c>
      <c r="H301" s="159" t="s">
        <v>411</v>
      </c>
      <c r="I301" s="161" t="str">
        <f t="shared" si="23"/>
        <v>baf</v>
      </c>
      <c r="J301" s="34"/>
      <c r="K301" s="34">
        <f>IFERROR(VLOOKUP(B301,LOINC!A:B,2,FALSE),"")</f>
        <v>6632</v>
      </c>
      <c r="L301" s="34" t="str">
        <f>IFERROR(VLOOKUP(B301,'Sequence nummers'!A:B,2,FALSE),"")</f>
        <v/>
      </c>
      <c r="M301" s="159"/>
      <c r="N301" s="159"/>
      <c r="O301" s="159"/>
      <c r="P301" s="159"/>
      <c r="Q301" s="38"/>
      <c r="R301" s="53"/>
      <c r="S301" s="161" t="str">
        <f t="shared" si="26"/>
        <v>String</v>
      </c>
      <c r="T301" s="38" t="s">
        <v>5</v>
      </c>
      <c r="U301" s="43" t="s">
        <v>366</v>
      </c>
      <c r="V301" s="38" t="s">
        <v>42</v>
      </c>
      <c r="W301" s="38" t="s">
        <v>2758</v>
      </c>
      <c r="X301" s="39" t="s">
        <v>370</v>
      </c>
      <c r="Y301" s="34" t="s">
        <v>370</v>
      </c>
      <c r="Z301" s="40"/>
      <c r="AA301" s="38" t="s">
        <v>8830</v>
      </c>
      <c r="AB301" s="38" t="s">
        <v>2255</v>
      </c>
    </row>
    <row r="302" spans="1:28" hidden="1" x14ac:dyDescent="0.35">
      <c r="A302" s="269"/>
      <c r="B302" s="159" t="s">
        <v>1597</v>
      </c>
      <c r="C302" s="162" t="str">
        <f t="shared" si="25"/>
        <v/>
      </c>
      <c r="D302" s="159"/>
      <c r="E302" s="159" t="s">
        <v>2801</v>
      </c>
      <c r="F302" s="161" t="str">
        <f t="shared" si="21"/>
        <v>?</v>
      </c>
      <c r="G302" s="161" t="str">
        <f t="shared" si="22"/>
        <v>?</v>
      </c>
      <c r="H302" s="159"/>
      <c r="I302" s="161" t="str">
        <f t="shared" si="23"/>
        <v>bag</v>
      </c>
      <c r="J302" s="34"/>
      <c r="K302" s="34" t="str">
        <f>IFERROR(VLOOKUP(B302,LOINC!A:B,2,FALSE),"")</f>
        <v/>
      </c>
      <c r="L302" s="34" t="str">
        <f>IFERROR(VLOOKUP(B302,'Sequence nummers'!A:B,2,FALSE),"")</f>
        <v/>
      </c>
      <c r="M302" s="159"/>
      <c r="N302" s="52"/>
      <c r="O302" s="52"/>
      <c r="P302" s="159"/>
      <c r="Q302" s="53"/>
      <c r="R302" s="53"/>
      <c r="S302" s="161" t="str">
        <f t="shared" si="26"/>
        <v>String</v>
      </c>
      <c r="T302" s="38" t="s">
        <v>5</v>
      </c>
      <c r="U302" s="43" t="s">
        <v>366</v>
      </c>
      <c r="V302" s="38" t="s">
        <v>1313</v>
      </c>
      <c r="W302" s="38" t="s">
        <v>1313</v>
      </c>
      <c r="X302" s="39"/>
      <c r="Y302" s="34"/>
      <c r="Z302" s="40"/>
      <c r="AA302" s="38"/>
      <c r="AB302" s="38"/>
    </row>
    <row r="303" spans="1:28" hidden="1" x14ac:dyDescent="0.35">
      <c r="A303" s="158" t="s">
        <v>1385</v>
      </c>
      <c r="B303" s="159" t="s">
        <v>1385</v>
      </c>
      <c r="C303" s="162" t="str">
        <f t="shared" si="25"/>
        <v/>
      </c>
      <c r="D303" s="38"/>
      <c r="E303" s="38" t="s">
        <v>2801</v>
      </c>
      <c r="F303" s="161" t="str">
        <f t="shared" si="21"/>
        <v>?</v>
      </c>
      <c r="G303" s="161" t="str">
        <f t="shared" si="22"/>
        <v>?</v>
      </c>
      <c r="H303" s="38"/>
      <c r="I303" s="161" t="str">
        <f t="shared" si="23"/>
        <v>badz</v>
      </c>
      <c r="J303" s="39"/>
      <c r="K303" s="34" t="str">
        <f>IFERROR(VLOOKUP(B303,LOINC!A:B,2,FALSE),"")</f>
        <v/>
      </c>
      <c r="L303" s="34" t="str">
        <f>IFERROR(VLOOKUP(B303,'Sequence nummers'!A:B,2,FALSE),"")</f>
        <v/>
      </c>
      <c r="M303" s="159"/>
      <c r="N303" s="52"/>
      <c r="O303" s="53"/>
      <c r="P303" s="53"/>
      <c r="Q303" s="53"/>
      <c r="R303" s="53"/>
      <c r="S303" s="161" t="str">
        <f t="shared" si="26"/>
        <v>String</v>
      </c>
      <c r="T303" s="38" t="s">
        <v>182</v>
      </c>
      <c r="U303" s="43" t="s">
        <v>366</v>
      </c>
      <c r="V303" s="38" t="s">
        <v>1244</v>
      </c>
      <c r="W303" s="45" t="s">
        <v>1244</v>
      </c>
      <c r="X303" s="32"/>
      <c r="Y303" s="32"/>
      <c r="Z303" s="32"/>
      <c r="AA303" s="38"/>
      <c r="AB303" s="38"/>
    </row>
    <row r="304" spans="1:28" x14ac:dyDescent="0.35">
      <c r="A304" s="269" t="s">
        <v>43</v>
      </c>
      <c r="B304" s="159" t="s">
        <v>44</v>
      </c>
      <c r="C304" s="162" t="str">
        <f t="shared" si="25"/>
        <v>Anti-HLA klasse I ID (single Ag)</v>
      </c>
      <c r="D304" s="159"/>
      <c r="E304" s="159" t="s">
        <v>2798</v>
      </c>
      <c r="F304" s="161" t="str">
        <f t="shared" ref="F304:F367" si="27">VLOOKUP($B304,Bepalingen,8,FALSE)</f>
        <v>yes</v>
      </c>
      <c r="G304" s="161" t="str">
        <f t="shared" ref="G304:G367" si="28">VLOOKUP($B304,Bepalingen,9,FALSE)</f>
        <v>yes</v>
      </c>
      <c r="H304" s="159" t="s">
        <v>2264</v>
      </c>
      <c r="I304" s="161" t="str">
        <f t="shared" ref="I304:I367" si="29">VLOOKUP($B304,Bepalingen,10,FALSE)</f>
        <v>bah</v>
      </c>
      <c r="J304" s="34"/>
      <c r="K304" s="34">
        <f>IFERROR(VLOOKUP(B304,LOINC!A:B,2,FALSE),"")</f>
        <v>6633</v>
      </c>
      <c r="L304" s="34">
        <f>IFERROR(VLOOKUP(B304,'Sequence nummers'!A:B,2,FALSE),"")</f>
        <v>1100060</v>
      </c>
      <c r="M304" s="159" t="s">
        <v>1287</v>
      </c>
      <c r="N304" s="159" t="s">
        <v>1611</v>
      </c>
      <c r="O304" s="159" t="s">
        <v>1612</v>
      </c>
      <c r="P304" s="159" t="s">
        <v>2724</v>
      </c>
      <c r="Q304" s="38" t="s">
        <v>8589</v>
      </c>
      <c r="R304" s="53"/>
      <c r="S304" s="161" t="str">
        <f t="shared" si="26"/>
        <v>String</v>
      </c>
      <c r="T304" s="38" t="s">
        <v>5</v>
      </c>
      <c r="U304" s="43" t="s">
        <v>366</v>
      </c>
      <c r="V304" s="38" t="s">
        <v>2</v>
      </c>
      <c r="W304" s="38" t="s">
        <v>2758</v>
      </c>
      <c r="X304" s="39" t="s">
        <v>370</v>
      </c>
      <c r="Y304" s="34" t="s">
        <v>370</v>
      </c>
      <c r="Z304" s="40"/>
      <c r="AA304" s="38" t="s">
        <v>2109</v>
      </c>
      <c r="AB304" s="38" t="s">
        <v>2255</v>
      </c>
    </row>
    <row r="305" spans="1:28" hidden="1" x14ac:dyDescent="0.35">
      <c r="A305" s="269"/>
      <c r="B305" s="159" t="s">
        <v>1598</v>
      </c>
      <c r="C305" s="162" t="str">
        <f t="shared" si="25"/>
        <v/>
      </c>
      <c r="D305" s="159"/>
      <c r="E305" s="159" t="s">
        <v>2801</v>
      </c>
      <c r="F305" s="161" t="str">
        <f t="shared" si="27"/>
        <v>?</v>
      </c>
      <c r="G305" s="161" t="str">
        <f t="shared" si="28"/>
        <v>?</v>
      </c>
      <c r="H305" s="159"/>
      <c r="I305" s="161" t="str">
        <f t="shared" si="29"/>
        <v>bai</v>
      </c>
      <c r="J305" s="34"/>
      <c r="K305" s="34" t="str">
        <f>IFERROR(VLOOKUP(B305,LOINC!A:B,2,FALSE),"")</f>
        <v/>
      </c>
      <c r="L305" s="34" t="str">
        <f>IFERROR(VLOOKUP(B305,'Sequence nummers'!A:B,2,FALSE),"")</f>
        <v/>
      </c>
      <c r="M305" s="159"/>
      <c r="N305" s="52"/>
      <c r="O305" s="52"/>
      <c r="P305" s="159"/>
      <c r="Q305" s="38" t="s">
        <v>8589</v>
      </c>
      <c r="R305" s="53"/>
      <c r="S305" s="161" t="str">
        <f t="shared" si="26"/>
        <v>String</v>
      </c>
      <c r="T305" s="38" t="s">
        <v>5</v>
      </c>
      <c r="U305" s="43" t="s">
        <v>366</v>
      </c>
      <c r="V305" s="38" t="s">
        <v>1313</v>
      </c>
      <c r="W305" s="38" t="s">
        <v>1313</v>
      </c>
      <c r="X305" s="39"/>
      <c r="Y305" s="34"/>
      <c r="Z305" s="40"/>
      <c r="AA305" s="38"/>
      <c r="AB305" s="38"/>
    </row>
    <row r="306" spans="1:28" hidden="1" x14ac:dyDescent="0.35">
      <c r="A306" s="158" t="s">
        <v>8633</v>
      </c>
      <c r="B306" s="159" t="s">
        <v>8633</v>
      </c>
      <c r="C306" s="162" t="str">
        <f t="shared" si="25"/>
        <v/>
      </c>
      <c r="D306" s="159"/>
      <c r="E306" s="159" t="s">
        <v>2801</v>
      </c>
      <c r="F306" s="161" t="str">
        <f t="shared" si="27"/>
        <v>?</v>
      </c>
      <c r="G306" s="161" t="str">
        <f t="shared" si="28"/>
        <v>?</v>
      </c>
      <c r="H306" s="159"/>
      <c r="I306" s="161" t="str">
        <f t="shared" si="29"/>
        <v>baia</v>
      </c>
      <c r="J306" s="34"/>
      <c r="K306" s="34" t="str">
        <f>IFERROR(VLOOKUP(B306,LOINC!A:B,2,FALSE),"")</f>
        <v/>
      </c>
      <c r="L306" s="34"/>
      <c r="M306" s="159"/>
      <c r="N306" s="52"/>
      <c r="O306" s="52"/>
      <c r="P306" s="159"/>
      <c r="Q306" s="38"/>
      <c r="R306" s="53"/>
      <c r="S306" s="161" t="str">
        <f t="shared" si="26"/>
        <v>String</v>
      </c>
      <c r="T306" s="38" t="s">
        <v>182</v>
      </c>
      <c r="U306" s="43" t="s">
        <v>366</v>
      </c>
      <c r="V306" s="38" t="s">
        <v>2758</v>
      </c>
      <c r="W306" s="38" t="s">
        <v>2758</v>
      </c>
      <c r="X306" s="39" t="s">
        <v>370</v>
      </c>
      <c r="Y306" s="34" t="s">
        <v>370</v>
      </c>
      <c r="Z306" s="40"/>
      <c r="AA306" s="38" t="s">
        <v>8651</v>
      </c>
      <c r="AB306" s="38"/>
    </row>
    <row r="307" spans="1:28" hidden="1" x14ac:dyDescent="0.35">
      <c r="A307" s="158" t="s">
        <v>8635</v>
      </c>
      <c r="B307" s="162" t="s">
        <v>8635</v>
      </c>
      <c r="C307" s="162" t="str">
        <f t="shared" si="25"/>
        <v/>
      </c>
      <c r="D307" s="159"/>
      <c r="E307" s="159" t="s">
        <v>2801</v>
      </c>
      <c r="F307" s="161" t="str">
        <f t="shared" si="27"/>
        <v>?</v>
      </c>
      <c r="G307" s="161" t="str">
        <f t="shared" si="28"/>
        <v>?</v>
      </c>
      <c r="H307" s="159"/>
      <c r="I307" s="161" t="str">
        <f t="shared" si="29"/>
        <v>baib</v>
      </c>
      <c r="J307" s="34"/>
      <c r="K307" s="34" t="str">
        <f>IFERROR(VLOOKUP(B307,LOINC!A:B,2,FALSE),"")</f>
        <v/>
      </c>
      <c r="L307" s="34"/>
      <c r="M307" s="159"/>
      <c r="N307" s="52"/>
      <c r="O307" s="52"/>
      <c r="P307" s="159"/>
      <c r="Q307" s="38"/>
      <c r="R307" s="53"/>
      <c r="S307" s="161" t="str">
        <f t="shared" si="26"/>
        <v>String</v>
      </c>
      <c r="T307" s="38" t="s">
        <v>182</v>
      </c>
      <c r="U307" s="43" t="s">
        <v>366</v>
      </c>
      <c r="V307" s="38" t="s">
        <v>2758</v>
      </c>
      <c r="W307" s="38" t="s">
        <v>2758</v>
      </c>
      <c r="X307" s="39" t="s">
        <v>370</v>
      </c>
      <c r="Y307" s="34" t="s">
        <v>370</v>
      </c>
      <c r="Z307" s="40"/>
      <c r="AA307" s="38" t="s">
        <v>8651</v>
      </c>
      <c r="AB307" s="38"/>
    </row>
    <row r="308" spans="1:28" hidden="1" x14ac:dyDescent="0.35">
      <c r="A308" s="158" t="s">
        <v>8636</v>
      </c>
      <c r="B308" s="162" t="s">
        <v>8636</v>
      </c>
      <c r="C308" s="162" t="str">
        <f t="shared" si="25"/>
        <v/>
      </c>
      <c r="D308" s="159"/>
      <c r="E308" s="159" t="s">
        <v>2801</v>
      </c>
      <c r="F308" s="161" t="str">
        <f t="shared" si="27"/>
        <v>?</v>
      </c>
      <c r="G308" s="161" t="str">
        <f t="shared" si="28"/>
        <v>?</v>
      </c>
      <c r="H308" s="159"/>
      <c r="I308" s="161" t="str">
        <f t="shared" si="29"/>
        <v>baic</v>
      </c>
      <c r="J308" s="34"/>
      <c r="K308" s="34" t="str">
        <f>IFERROR(VLOOKUP(B308,LOINC!A:B,2,FALSE),"")</f>
        <v/>
      </c>
      <c r="L308" s="34"/>
      <c r="M308" s="159"/>
      <c r="N308" s="52"/>
      <c r="O308" s="52"/>
      <c r="P308" s="159"/>
      <c r="Q308" s="38"/>
      <c r="R308" s="53"/>
      <c r="S308" s="161" t="str">
        <f t="shared" si="26"/>
        <v>String</v>
      </c>
      <c r="T308" s="38" t="s">
        <v>182</v>
      </c>
      <c r="U308" s="43" t="s">
        <v>366</v>
      </c>
      <c r="V308" s="38" t="s">
        <v>2758</v>
      </c>
      <c r="W308" s="38" t="s">
        <v>2758</v>
      </c>
      <c r="X308" s="39" t="s">
        <v>370</v>
      </c>
      <c r="Y308" s="34" t="s">
        <v>370</v>
      </c>
      <c r="Z308" s="40"/>
      <c r="AA308" s="38" t="s">
        <v>8651</v>
      </c>
      <c r="AB308" s="38"/>
    </row>
    <row r="309" spans="1:28" x14ac:dyDescent="0.35">
      <c r="A309" s="269" t="s">
        <v>45</v>
      </c>
      <c r="B309" s="159" t="s">
        <v>2235</v>
      </c>
      <c r="C309" s="162" t="str">
        <f t="shared" si="25"/>
        <v>Anti-HLA klasse II ID (single Ag)</v>
      </c>
      <c r="D309" s="159"/>
      <c r="E309" s="159" t="s">
        <v>2798</v>
      </c>
      <c r="F309" s="161" t="str">
        <f t="shared" si="27"/>
        <v>yes</v>
      </c>
      <c r="G309" s="161" t="str">
        <f t="shared" si="28"/>
        <v>yes</v>
      </c>
      <c r="H309" s="159" t="s">
        <v>2264</v>
      </c>
      <c r="I309" s="161" t="str">
        <f t="shared" si="29"/>
        <v>baj</v>
      </c>
      <c r="J309" s="34"/>
      <c r="K309" s="34">
        <f>IFERROR(VLOOKUP(B309,LOINC!A:B,2,FALSE),"")</f>
        <v>6634</v>
      </c>
      <c r="L309" s="34">
        <f>IFERROR(VLOOKUP(B309,'Sequence nummers'!A:B,2,FALSE),"")</f>
        <v>1100070</v>
      </c>
      <c r="M309" s="159" t="s">
        <v>1287</v>
      </c>
      <c r="N309" s="159" t="s">
        <v>1611</v>
      </c>
      <c r="O309" s="159" t="s">
        <v>1612</v>
      </c>
      <c r="P309" s="159" t="s">
        <v>2724</v>
      </c>
      <c r="Q309" s="38" t="s">
        <v>8589</v>
      </c>
      <c r="R309" s="53"/>
      <c r="S309" s="161" t="str">
        <f t="shared" si="26"/>
        <v>String</v>
      </c>
      <c r="T309" s="38" t="s">
        <v>5</v>
      </c>
      <c r="U309" s="43" t="s">
        <v>366</v>
      </c>
      <c r="V309" s="38" t="s">
        <v>2</v>
      </c>
      <c r="W309" s="38" t="s">
        <v>2758</v>
      </c>
      <c r="X309" s="39" t="s">
        <v>370</v>
      </c>
      <c r="Y309" s="34" t="s">
        <v>370</v>
      </c>
      <c r="Z309" s="40"/>
      <c r="AA309" s="38" t="s">
        <v>8831</v>
      </c>
      <c r="AB309" s="38" t="s">
        <v>2255</v>
      </c>
    </row>
    <row r="310" spans="1:28" hidden="1" x14ac:dyDescent="0.35">
      <c r="A310" s="269"/>
      <c r="B310" s="159" t="s">
        <v>1599</v>
      </c>
      <c r="C310" s="162" t="str">
        <f t="shared" si="25"/>
        <v/>
      </c>
      <c r="D310" s="159"/>
      <c r="E310" s="159" t="s">
        <v>2801</v>
      </c>
      <c r="F310" s="161" t="str">
        <f t="shared" si="27"/>
        <v>?</v>
      </c>
      <c r="G310" s="161" t="str">
        <f t="shared" si="28"/>
        <v>?</v>
      </c>
      <c r="H310" s="159"/>
      <c r="I310" s="161" t="str">
        <f t="shared" si="29"/>
        <v>bak</v>
      </c>
      <c r="J310" s="34"/>
      <c r="K310" s="34" t="str">
        <f>IFERROR(VLOOKUP(B310,LOINC!A:B,2,FALSE),"")</f>
        <v/>
      </c>
      <c r="L310" s="34" t="str">
        <f>IFERROR(VLOOKUP(B310,'Sequence nummers'!A:B,2,FALSE),"")</f>
        <v/>
      </c>
      <c r="M310" s="159"/>
      <c r="N310" s="52"/>
      <c r="O310" s="52"/>
      <c r="P310" s="159"/>
      <c r="Q310" s="38" t="s">
        <v>8589</v>
      </c>
      <c r="R310" s="53"/>
      <c r="S310" s="161" t="str">
        <f t="shared" si="26"/>
        <v>String</v>
      </c>
      <c r="T310" s="38" t="s">
        <v>5</v>
      </c>
      <c r="U310" s="43" t="s">
        <v>366</v>
      </c>
      <c r="V310" s="38" t="s">
        <v>1313</v>
      </c>
      <c r="W310" s="38" t="s">
        <v>1313</v>
      </c>
      <c r="X310" s="39"/>
      <c r="Y310" s="34"/>
      <c r="Z310" s="40"/>
      <c r="AA310" s="38"/>
      <c r="AB310" s="38"/>
    </row>
    <row r="311" spans="1:28" hidden="1" x14ac:dyDescent="0.35">
      <c r="A311" s="158" t="s">
        <v>8639</v>
      </c>
      <c r="B311" s="159" t="s">
        <v>8639</v>
      </c>
      <c r="C311" s="162" t="str">
        <f t="shared" si="25"/>
        <v/>
      </c>
      <c r="D311" s="159"/>
      <c r="E311" s="159" t="s">
        <v>2801</v>
      </c>
      <c r="F311" s="161" t="str">
        <f t="shared" si="27"/>
        <v>?</v>
      </c>
      <c r="G311" s="161" t="str">
        <f t="shared" si="28"/>
        <v>?</v>
      </c>
      <c r="H311" s="159"/>
      <c r="I311" s="161" t="str">
        <f t="shared" si="29"/>
        <v>baka</v>
      </c>
      <c r="J311" s="34"/>
      <c r="K311" s="34" t="str">
        <f>IFERROR(VLOOKUP(B311,LOINC!A:B,2,FALSE),"")</f>
        <v/>
      </c>
      <c r="L311" s="34"/>
      <c r="M311" s="159"/>
      <c r="N311" s="52"/>
      <c r="O311" s="52"/>
      <c r="P311" s="159"/>
      <c r="Q311" s="38"/>
      <c r="R311" s="53"/>
      <c r="S311" s="161" t="str">
        <f t="shared" si="26"/>
        <v>String</v>
      </c>
      <c r="T311" s="38" t="s">
        <v>182</v>
      </c>
      <c r="U311" s="43" t="s">
        <v>366</v>
      </c>
      <c r="V311" s="38" t="s">
        <v>2758</v>
      </c>
      <c r="W311" s="38" t="s">
        <v>2758</v>
      </c>
      <c r="X311" s="39" t="s">
        <v>370</v>
      </c>
      <c r="Y311" s="34" t="s">
        <v>370</v>
      </c>
      <c r="Z311" s="40"/>
      <c r="AA311" s="38" t="s">
        <v>8651</v>
      </c>
      <c r="AB311" s="38"/>
    </row>
    <row r="312" spans="1:28" hidden="1" x14ac:dyDescent="0.35">
      <c r="A312" s="158" t="s">
        <v>8640</v>
      </c>
      <c r="B312" s="162" t="s">
        <v>8640</v>
      </c>
      <c r="C312" s="162" t="str">
        <f t="shared" si="25"/>
        <v/>
      </c>
      <c r="D312" s="159"/>
      <c r="E312" s="159" t="s">
        <v>2801</v>
      </c>
      <c r="F312" s="161" t="str">
        <f t="shared" si="27"/>
        <v>?</v>
      </c>
      <c r="G312" s="161" t="str">
        <f t="shared" si="28"/>
        <v>?</v>
      </c>
      <c r="H312" s="159"/>
      <c r="I312" s="161" t="str">
        <f t="shared" si="29"/>
        <v>bakb</v>
      </c>
      <c r="J312" s="34"/>
      <c r="K312" s="34" t="str">
        <f>IFERROR(VLOOKUP(B312,LOINC!A:B,2,FALSE),"")</f>
        <v/>
      </c>
      <c r="L312" s="34"/>
      <c r="M312" s="159"/>
      <c r="N312" s="52"/>
      <c r="O312" s="52"/>
      <c r="P312" s="159"/>
      <c r="Q312" s="38"/>
      <c r="R312" s="53"/>
      <c r="S312" s="161" t="str">
        <f t="shared" si="26"/>
        <v>String</v>
      </c>
      <c r="T312" s="38" t="s">
        <v>182</v>
      </c>
      <c r="U312" s="43" t="s">
        <v>366</v>
      </c>
      <c r="V312" s="38" t="s">
        <v>2758</v>
      </c>
      <c r="W312" s="38" t="s">
        <v>2758</v>
      </c>
      <c r="X312" s="39" t="s">
        <v>370</v>
      </c>
      <c r="Y312" s="34" t="s">
        <v>370</v>
      </c>
      <c r="Z312" s="40"/>
      <c r="AA312" s="38" t="s">
        <v>8651</v>
      </c>
      <c r="AB312" s="38"/>
    </row>
    <row r="313" spans="1:28" hidden="1" x14ac:dyDescent="0.35">
      <c r="A313" s="158" t="s">
        <v>8641</v>
      </c>
      <c r="B313" s="162" t="s">
        <v>8641</v>
      </c>
      <c r="C313" s="162" t="str">
        <f t="shared" si="25"/>
        <v/>
      </c>
      <c r="D313" s="159"/>
      <c r="E313" s="159" t="s">
        <v>2801</v>
      </c>
      <c r="F313" s="161" t="str">
        <f t="shared" si="27"/>
        <v>?</v>
      </c>
      <c r="G313" s="161" t="str">
        <f t="shared" si="28"/>
        <v>?</v>
      </c>
      <c r="H313" s="159"/>
      <c r="I313" s="161" t="str">
        <f t="shared" si="29"/>
        <v>bakc</v>
      </c>
      <c r="J313" s="34"/>
      <c r="K313" s="34" t="str">
        <f>IFERROR(VLOOKUP(B313,LOINC!A:B,2,FALSE),"")</f>
        <v/>
      </c>
      <c r="L313" s="34"/>
      <c r="M313" s="159"/>
      <c r="N313" s="52"/>
      <c r="O313" s="52"/>
      <c r="P313" s="159"/>
      <c r="Q313" s="38"/>
      <c r="R313" s="53"/>
      <c r="S313" s="161" t="str">
        <f t="shared" si="26"/>
        <v>String</v>
      </c>
      <c r="T313" s="38" t="s">
        <v>182</v>
      </c>
      <c r="U313" s="43" t="s">
        <v>366</v>
      </c>
      <c r="V313" s="38" t="s">
        <v>2758</v>
      </c>
      <c r="W313" s="38" t="s">
        <v>2758</v>
      </c>
      <c r="X313" s="39" t="s">
        <v>370</v>
      </c>
      <c r="Y313" s="34" t="s">
        <v>370</v>
      </c>
      <c r="Z313" s="40"/>
      <c r="AA313" s="38" t="s">
        <v>8651</v>
      </c>
      <c r="AB313" s="38"/>
    </row>
    <row r="314" spans="1:28" x14ac:dyDescent="0.35">
      <c r="A314" s="158" t="s">
        <v>239</v>
      </c>
      <c r="B314" s="159" t="s">
        <v>239</v>
      </c>
      <c r="C314" s="162" t="str">
        <f t="shared" si="25"/>
        <v>Anti-HLA-A, -B, -Cw (single Ag)</v>
      </c>
      <c r="D314" s="159"/>
      <c r="E314" s="159" t="s">
        <v>2798</v>
      </c>
      <c r="F314" s="161" t="str">
        <f t="shared" si="27"/>
        <v>yes</v>
      </c>
      <c r="G314" s="161" t="str">
        <f t="shared" si="28"/>
        <v>yes</v>
      </c>
      <c r="H314" s="159"/>
      <c r="I314" s="161" t="str">
        <f t="shared" si="29"/>
        <v>bal</v>
      </c>
      <c r="J314" s="34"/>
      <c r="K314" s="34">
        <f>IFERROR(VLOOKUP(B314,LOINC!A:B,2,FALSE),"")</f>
        <v>7104</v>
      </c>
      <c r="L314" s="34">
        <f>IFERROR(VLOOKUP(B314,'Sequence nummers'!A:B,2,FALSE),"")</f>
        <v>1100080</v>
      </c>
      <c r="M314" s="159" t="s">
        <v>1287</v>
      </c>
      <c r="N314" s="159" t="s">
        <v>1610</v>
      </c>
      <c r="O314" s="159" t="s">
        <v>1354</v>
      </c>
      <c r="P314" s="159" t="s">
        <v>2724</v>
      </c>
      <c r="Q314" s="38" t="s">
        <v>8589</v>
      </c>
      <c r="R314" s="53"/>
      <c r="S314" s="161" t="str">
        <f t="shared" si="26"/>
        <v>Keuzelijst</v>
      </c>
      <c r="T314" s="38" t="s">
        <v>1236</v>
      </c>
      <c r="U314" s="43" t="s">
        <v>366</v>
      </c>
      <c r="V314" s="38" t="s">
        <v>1313</v>
      </c>
      <c r="W314" s="38" t="s">
        <v>2758</v>
      </c>
      <c r="X314" s="39" t="s">
        <v>370</v>
      </c>
      <c r="Y314" s="32" t="s">
        <v>370</v>
      </c>
      <c r="Z314" s="40"/>
      <c r="AA314" s="38">
        <v>555553</v>
      </c>
      <c r="AB314" s="38">
        <v>1</v>
      </c>
    </row>
    <row r="315" spans="1:28" x14ac:dyDescent="0.35">
      <c r="A315" s="158" t="s">
        <v>238</v>
      </c>
      <c r="B315" s="159" t="s">
        <v>238</v>
      </c>
      <c r="C315" s="162" t="str">
        <f t="shared" si="25"/>
        <v>Anti-HLA-DR, -DQ, -DP (single Ag)</v>
      </c>
      <c r="D315" s="159"/>
      <c r="E315" s="159" t="s">
        <v>2798</v>
      </c>
      <c r="F315" s="161" t="str">
        <f t="shared" si="27"/>
        <v>yes</v>
      </c>
      <c r="G315" s="161" t="str">
        <f t="shared" si="28"/>
        <v>yes</v>
      </c>
      <c r="H315" s="159"/>
      <c r="I315" s="161" t="str">
        <f t="shared" si="29"/>
        <v>bam</v>
      </c>
      <c r="J315" s="34"/>
      <c r="K315" s="34">
        <f>IFERROR(VLOOKUP(B315,LOINC!A:B,2,FALSE),"")</f>
        <v>7102</v>
      </c>
      <c r="L315" s="34">
        <f>IFERROR(VLOOKUP(B315,'Sequence nummers'!A:B,2,FALSE),"")</f>
        <v>1100085</v>
      </c>
      <c r="M315" s="159" t="s">
        <v>1287</v>
      </c>
      <c r="N315" s="159" t="s">
        <v>1610</v>
      </c>
      <c r="O315" s="159" t="s">
        <v>1354</v>
      </c>
      <c r="P315" s="159" t="s">
        <v>2724</v>
      </c>
      <c r="Q315" s="38" t="s">
        <v>8589</v>
      </c>
      <c r="R315" s="53"/>
      <c r="S315" s="161" t="str">
        <f t="shared" si="26"/>
        <v>Keuzelijst</v>
      </c>
      <c r="T315" s="38" t="s">
        <v>1236</v>
      </c>
      <c r="U315" s="43" t="s">
        <v>366</v>
      </c>
      <c r="V315" s="38" t="s">
        <v>1313</v>
      </c>
      <c r="W315" s="38" t="s">
        <v>2758</v>
      </c>
      <c r="X315" s="39" t="s">
        <v>370</v>
      </c>
      <c r="Y315" s="32" t="s">
        <v>370</v>
      </c>
      <c r="Z315" s="40"/>
      <c r="AA315" s="38">
        <v>555575</v>
      </c>
      <c r="AB315" s="38">
        <v>1</v>
      </c>
    </row>
    <row r="316" spans="1:28" hidden="1" x14ac:dyDescent="0.35">
      <c r="A316" s="269" t="s">
        <v>53</v>
      </c>
      <c r="B316" s="159" t="s">
        <v>55</v>
      </c>
      <c r="C316" s="162" t="str">
        <f t="shared" si="25"/>
        <v/>
      </c>
      <c r="D316" s="159"/>
      <c r="E316" s="159" t="s">
        <v>2801</v>
      </c>
      <c r="F316" s="161" t="str">
        <f t="shared" si="27"/>
        <v>?</v>
      </c>
      <c r="G316" s="161" t="str">
        <f t="shared" si="28"/>
        <v>?</v>
      </c>
      <c r="H316" s="159"/>
      <c r="I316" s="161" t="str">
        <f t="shared" si="29"/>
        <v>ban</v>
      </c>
      <c r="J316" s="34"/>
      <c r="K316" s="34" t="str">
        <f>IFERROR(VLOOKUP(B316,LOINC!A:B,2,FALSE),"")</f>
        <v/>
      </c>
      <c r="L316" s="34" t="str">
        <f>IFERROR(VLOOKUP(B316,'Sequence nummers'!A:B,2,FALSE),"")</f>
        <v/>
      </c>
      <c r="M316" s="159"/>
      <c r="N316" s="52"/>
      <c r="O316" s="52"/>
      <c r="P316" s="159"/>
      <c r="Q316" s="38"/>
      <c r="R316" s="53"/>
      <c r="S316" s="161" t="str">
        <f t="shared" si="26"/>
        <v>Numeriek</v>
      </c>
      <c r="T316" s="38" t="s">
        <v>4</v>
      </c>
      <c r="U316" s="43" t="s">
        <v>366</v>
      </c>
      <c r="V316" s="38" t="s">
        <v>2</v>
      </c>
      <c r="W316" s="38" t="s">
        <v>1313</v>
      </c>
      <c r="X316" s="39" t="s">
        <v>370</v>
      </c>
      <c r="Y316" s="34" t="s">
        <v>370</v>
      </c>
      <c r="Z316" s="40"/>
      <c r="AA316" s="38"/>
      <c r="AB316" s="38"/>
    </row>
    <row r="317" spans="1:28" hidden="1" x14ac:dyDescent="0.35">
      <c r="A317" s="269"/>
      <c r="B317" s="159" t="s">
        <v>56</v>
      </c>
      <c r="C317" s="162" t="str">
        <f t="shared" si="25"/>
        <v/>
      </c>
      <c r="D317" s="159"/>
      <c r="E317" s="159" t="s">
        <v>2801</v>
      </c>
      <c r="F317" s="161" t="str">
        <f t="shared" si="27"/>
        <v>?</v>
      </c>
      <c r="G317" s="161" t="str">
        <f t="shared" si="28"/>
        <v>?</v>
      </c>
      <c r="H317" s="159"/>
      <c r="I317" s="161" t="str">
        <f t="shared" si="29"/>
        <v>bao</v>
      </c>
      <c r="J317" s="34"/>
      <c r="K317" s="34" t="str">
        <f>IFERROR(VLOOKUP(B317,LOINC!A:B,2,FALSE),"")</f>
        <v/>
      </c>
      <c r="L317" s="34" t="str">
        <f>IFERROR(VLOOKUP(B317,'Sequence nummers'!A:B,2,FALSE),"")</f>
        <v/>
      </c>
      <c r="M317" s="159"/>
      <c r="N317" s="52"/>
      <c r="O317" s="52"/>
      <c r="P317" s="159"/>
      <c r="Q317" s="38"/>
      <c r="R317" s="53"/>
      <c r="S317" s="161" t="str">
        <f t="shared" si="26"/>
        <v>Numeriek</v>
      </c>
      <c r="T317" s="38" t="s">
        <v>4</v>
      </c>
      <c r="U317" s="43" t="s">
        <v>366</v>
      </c>
      <c r="V317" s="38" t="s">
        <v>2</v>
      </c>
      <c r="W317" s="38" t="s">
        <v>1313</v>
      </c>
      <c r="X317" s="39" t="s">
        <v>370</v>
      </c>
      <c r="Y317" s="34" t="s">
        <v>370</v>
      </c>
      <c r="Z317" s="40"/>
      <c r="AA317" s="38"/>
      <c r="AB317" s="38"/>
    </row>
    <row r="318" spans="1:28" hidden="1" x14ac:dyDescent="0.35">
      <c r="A318" s="269"/>
      <c r="B318" s="159" t="s">
        <v>1334</v>
      </c>
      <c r="C318" s="162" t="str">
        <f t="shared" si="25"/>
        <v/>
      </c>
      <c r="D318" s="159"/>
      <c r="E318" s="159" t="s">
        <v>2801</v>
      </c>
      <c r="F318" s="161" t="str">
        <f t="shared" si="27"/>
        <v>?</v>
      </c>
      <c r="G318" s="161" t="str">
        <f t="shared" si="28"/>
        <v>?</v>
      </c>
      <c r="H318" s="159"/>
      <c r="I318" s="161" t="str">
        <f t="shared" si="29"/>
        <v>fag</v>
      </c>
      <c r="J318" s="34"/>
      <c r="K318" s="34" t="str">
        <f>IFERROR(VLOOKUP(B318,LOINC!A:B,2,FALSE),"")</f>
        <v/>
      </c>
      <c r="L318" s="34" t="str">
        <f>IFERROR(VLOOKUP(B318,'Sequence nummers'!A:B,2,FALSE),"")</f>
        <v/>
      </c>
      <c r="M318" s="159"/>
      <c r="N318" s="52"/>
      <c r="O318" s="52"/>
      <c r="P318" s="159"/>
      <c r="Q318" s="53"/>
      <c r="R318" s="53"/>
      <c r="S318" s="161" t="str">
        <f t="shared" si="26"/>
        <v>String</v>
      </c>
      <c r="T318" s="38" t="s">
        <v>1332</v>
      </c>
      <c r="U318" s="43" t="s">
        <v>366</v>
      </c>
      <c r="V318" s="38" t="s">
        <v>1313</v>
      </c>
      <c r="W318" s="38" t="s">
        <v>1313</v>
      </c>
      <c r="X318" s="39"/>
      <c r="Y318" s="34"/>
      <c r="Z318" s="40"/>
      <c r="AA318" s="38"/>
      <c r="AB318" s="38"/>
    </row>
    <row r="319" spans="1:28" hidden="1" x14ac:dyDescent="0.35">
      <c r="A319" s="269"/>
      <c r="B319" s="159" t="s">
        <v>406</v>
      </c>
      <c r="C319" s="162" t="str">
        <f t="shared" si="25"/>
        <v/>
      </c>
      <c r="D319" s="159"/>
      <c r="E319" s="159" t="s">
        <v>2801</v>
      </c>
      <c r="F319" s="161" t="str">
        <f t="shared" si="27"/>
        <v>?</v>
      </c>
      <c r="G319" s="161" t="str">
        <f t="shared" si="28"/>
        <v>?</v>
      </c>
      <c r="H319" s="159"/>
      <c r="I319" s="161" t="str">
        <f t="shared" si="29"/>
        <v>baq</v>
      </c>
      <c r="J319" s="34"/>
      <c r="K319" s="34" t="str">
        <f>IFERROR(VLOOKUP(B319,LOINC!A:B,2,FALSE),"")</f>
        <v>46996-5</v>
      </c>
      <c r="L319" s="34">
        <f>IFERROR(VLOOKUP(B319,'Sequence nummers'!A:B,2,FALSE),"")</f>
        <v>1100090</v>
      </c>
      <c r="M319" s="159"/>
      <c r="N319" s="159"/>
      <c r="O319" s="159"/>
      <c r="P319" s="159"/>
      <c r="Q319" s="53"/>
      <c r="R319" s="53"/>
      <c r="S319" s="161" t="str">
        <f t="shared" si="26"/>
        <v>Numeriek</v>
      </c>
      <c r="T319" s="38" t="s">
        <v>1236</v>
      </c>
      <c r="U319" s="43" t="s">
        <v>366</v>
      </c>
      <c r="V319" s="38" t="s">
        <v>1313</v>
      </c>
      <c r="W319" s="38" t="s">
        <v>1313</v>
      </c>
      <c r="X319" s="39" t="s">
        <v>370</v>
      </c>
      <c r="Y319" s="34" t="s">
        <v>370</v>
      </c>
      <c r="Z319" s="40"/>
      <c r="AA319" s="38"/>
      <c r="AB319" s="38"/>
    </row>
    <row r="320" spans="1:28" hidden="1" x14ac:dyDescent="0.35">
      <c r="A320" s="269"/>
      <c r="B320" s="159" t="s">
        <v>1389</v>
      </c>
      <c r="C320" s="162" t="str">
        <f t="shared" si="25"/>
        <v/>
      </c>
      <c r="D320" s="159"/>
      <c r="E320" s="159" t="s">
        <v>2801</v>
      </c>
      <c r="F320" s="161" t="str">
        <f t="shared" si="27"/>
        <v>?</v>
      </c>
      <c r="G320" s="161" t="str">
        <f t="shared" si="28"/>
        <v>?</v>
      </c>
      <c r="H320" s="159"/>
      <c r="I320" s="161" t="str">
        <f t="shared" si="29"/>
        <v>bar</v>
      </c>
      <c r="J320" s="34"/>
      <c r="K320" s="34" t="str">
        <f>IFERROR(VLOOKUP(B320,LOINC!A:B,2,FALSE),"")</f>
        <v/>
      </c>
      <c r="L320" s="34" t="str">
        <f>IFERROR(VLOOKUP(B320,'Sequence nummers'!A:B,2,FALSE),"")</f>
        <v/>
      </c>
      <c r="M320" s="159"/>
      <c r="N320" s="52"/>
      <c r="O320" s="52"/>
      <c r="P320" s="159"/>
      <c r="Q320" s="53"/>
      <c r="R320" s="53"/>
      <c r="S320" s="161" t="str">
        <f t="shared" si="26"/>
        <v>Keuzelijst</v>
      </c>
      <c r="T320" s="38" t="s">
        <v>1236</v>
      </c>
      <c r="U320" s="43" t="s">
        <v>366</v>
      </c>
      <c r="V320" s="38" t="s">
        <v>1313</v>
      </c>
      <c r="W320" s="38" t="s">
        <v>1313</v>
      </c>
      <c r="X320" s="39" t="s">
        <v>370</v>
      </c>
      <c r="Y320" s="34" t="s">
        <v>370</v>
      </c>
      <c r="Z320" s="40"/>
      <c r="AA320" s="38"/>
      <c r="AB320" s="38"/>
    </row>
    <row r="321" spans="1:28" hidden="1" x14ac:dyDescent="0.35">
      <c r="A321" s="269" t="s">
        <v>54</v>
      </c>
      <c r="B321" s="159" t="s">
        <v>287</v>
      </c>
      <c r="C321" s="162" t="str">
        <f t="shared" si="25"/>
        <v/>
      </c>
      <c r="D321" s="159"/>
      <c r="E321" s="159" t="s">
        <v>2801</v>
      </c>
      <c r="F321" s="161" t="str">
        <f t="shared" si="27"/>
        <v>?</v>
      </c>
      <c r="G321" s="161" t="str">
        <f t="shared" si="28"/>
        <v>?</v>
      </c>
      <c r="H321" s="159"/>
      <c r="I321" s="161" t="str">
        <f t="shared" si="29"/>
        <v>bas</v>
      </c>
      <c r="J321" s="34"/>
      <c r="K321" s="34" t="str">
        <f>IFERROR(VLOOKUP(B321,LOINC!A:B,2,FALSE),"")</f>
        <v/>
      </c>
      <c r="L321" s="34" t="str">
        <f>IFERROR(VLOOKUP(B321,'Sequence nummers'!A:B,2,FALSE),"")</f>
        <v/>
      </c>
      <c r="M321" s="159"/>
      <c r="N321" s="52"/>
      <c r="O321" s="52"/>
      <c r="P321" s="159"/>
      <c r="Q321" s="38"/>
      <c r="R321" s="53"/>
      <c r="S321" s="161" t="str">
        <f t="shared" si="26"/>
        <v>Numeriek</v>
      </c>
      <c r="T321" s="38" t="s">
        <v>4</v>
      </c>
      <c r="U321" s="43" t="s">
        <v>366</v>
      </c>
      <c r="V321" s="38" t="s">
        <v>2</v>
      </c>
      <c r="W321" s="38" t="s">
        <v>1313</v>
      </c>
      <c r="X321" s="39" t="s">
        <v>370</v>
      </c>
      <c r="Y321" s="34" t="s">
        <v>370</v>
      </c>
      <c r="Z321" s="40"/>
      <c r="AA321" s="38"/>
      <c r="AB321" s="38"/>
    </row>
    <row r="322" spans="1:28" hidden="1" x14ac:dyDescent="0.35">
      <c r="A322" s="269"/>
      <c r="B322" s="159" t="s">
        <v>288</v>
      </c>
      <c r="C322" s="162" t="str">
        <f t="shared" si="25"/>
        <v/>
      </c>
      <c r="D322" s="159"/>
      <c r="E322" s="159" t="s">
        <v>2801</v>
      </c>
      <c r="F322" s="161" t="str">
        <f t="shared" si="27"/>
        <v>?</v>
      </c>
      <c r="G322" s="161" t="str">
        <f t="shared" si="28"/>
        <v>?</v>
      </c>
      <c r="H322" s="159"/>
      <c r="I322" s="161" t="str">
        <f t="shared" si="29"/>
        <v>bat</v>
      </c>
      <c r="J322" s="34"/>
      <c r="K322" s="34" t="str">
        <f>IFERROR(VLOOKUP(B322,LOINC!A:B,2,FALSE),"")</f>
        <v/>
      </c>
      <c r="L322" s="34" t="str">
        <f>IFERROR(VLOOKUP(B322,'Sequence nummers'!A:B,2,FALSE),"")</f>
        <v/>
      </c>
      <c r="M322" s="159"/>
      <c r="N322" s="52"/>
      <c r="O322" s="52"/>
      <c r="P322" s="159"/>
      <c r="Q322" s="38"/>
      <c r="R322" s="53"/>
      <c r="S322" s="161" t="str">
        <f t="shared" si="26"/>
        <v>Numeriek</v>
      </c>
      <c r="T322" s="38" t="s">
        <v>4</v>
      </c>
      <c r="U322" s="43" t="s">
        <v>366</v>
      </c>
      <c r="V322" s="38" t="s">
        <v>2</v>
      </c>
      <c r="W322" s="38" t="s">
        <v>1313</v>
      </c>
      <c r="X322" s="39" t="s">
        <v>370</v>
      </c>
      <c r="Y322" s="34" t="s">
        <v>370</v>
      </c>
      <c r="Z322" s="40"/>
      <c r="AA322" s="38"/>
      <c r="AB322" s="38"/>
    </row>
    <row r="323" spans="1:28" x14ac:dyDescent="0.35">
      <c r="A323" s="269"/>
      <c r="B323" s="159" t="s">
        <v>289</v>
      </c>
      <c r="C323" s="162" t="str">
        <f t="shared" si="25"/>
        <v>PRA CDC screening (IgG + IgM)</v>
      </c>
      <c r="D323" s="159"/>
      <c r="E323" s="159" t="s">
        <v>2798</v>
      </c>
      <c r="F323" s="161" t="str">
        <f t="shared" si="27"/>
        <v>no</v>
      </c>
      <c r="G323" s="161" t="str">
        <f t="shared" si="28"/>
        <v>yes</v>
      </c>
      <c r="H323" s="159"/>
      <c r="I323" s="161" t="str">
        <f t="shared" si="29"/>
        <v>bau</v>
      </c>
      <c r="J323" s="34"/>
      <c r="K323" s="34">
        <f>IFERROR(VLOOKUP(B323,LOINC!A:B,2,FALSE),"")</f>
        <v>7530</v>
      </c>
      <c r="L323" s="34">
        <f>IFERROR(VLOOKUP(B323,'Sequence nummers'!A:B,2,FALSE),"")</f>
        <v>1100095</v>
      </c>
      <c r="M323" s="159" t="s">
        <v>1287</v>
      </c>
      <c r="N323" s="159" t="s">
        <v>1613</v>
      </c>
      <c r="O323" s="159" t="s">
        <v>1612</v>
      </c>
      <c r="P323" s="159" t="s">
        <v>405</v>
      </c>
      <c r="Q323" s="38" t="s">
        <v>405</v>
      </c>
      <c r="R323" s="53"/>
      <c r="S323" s="161" t="str">
        <f t="shared" si="26"/>
        <v>Numeriek</v>
      </c>
      <c r="T323" s="38" t="s">
        <v>1236</v>
      </c>
      <c r="U323" s="43" t="s">
        <v>366</v>
      </c>
      <c r="V323" s="38" t="s">
        <v>1313</v>
      </c>
      <c r="W323" s="38" t="s">
        <v>1313</v>
      </c>
      <c r="X323" s="39" t="s">
        <v>370</v>
      </c>
      <c r="Y323" s="34" t="s">
        <v>370</v>
      </c>
      <c r="Z323" s="40"/>
      <c r="AA323" s="38"/>
      <c r="AB323" s="38"/>
    </row>
    <row r="324" spans="1:28" hidden="1" x14ac:dyDescent="0.35">
      <c r="A324" s="269"/>
      <c r="B324" s="159" t="s">
        <v>57</v>
      </c>
      <c r="C324" s="162" t="str">
        <f t="shared" si="25"/>
        <v/>
      </c>
      <c r="D324" s="159"/>
      <c r="E324" s="159" t="s">
        <v>2801</v>
      </c>
      <c r="F324" s="161" t="str">
        <f t="shared" si="27"/>
        <v>?</v>
      </c>
      <c r="G324" s="161" t="str">
        <f t="shared" si="28"/>
        <v>?</v>
      </c>
      <c r="H324" s="159"/>
      <c r="I324" s="161" t="str">
        <f t="shared" si="29"/>
        <v>bav</v>
      </c>
      <c r="J324" s="34"/>
      <c r="K324" s="34" t="str">
        <f>IFERROR(VLOOKUP(B324,LOINC!A:B,2,FALSE),"")</f>
        <v/>
      </c>
      <c r="L324" s="34" t="str">
        <f>IFERROR(VLOOKUP(B324,'Sequence nummers'!A:B,2,FALSE),"")</f>
        <v/>
      </c>
      <c r="M324" s="159"/>
      <c r="N324" s="52"/>
      <c r="O324" s="52"/>
      <c r="P324" s="159"/>
      <c r="Q324" s="38"/>
      <c r="R324" s="53"/>
      <c r="S324" s="161" t="str">
        <f t="shared" si="26"/>
        <v>Numeriek</v>
      </c>
      <c r="T324" s="38" t="s">
        <v>4</v>
      </c>
      <c r="U324" s="43" t="s">
        <v>366</v>
      </c>
      <c r="V324" s="38" t="s">
        <v>2</v>
      </c>
      <c r="W324" s="38" t="s">
        <v>1313</v>
      </c>
      <c r="X324" s="39" t="s">
        <v>370</v>
      </c>
      <c r="Y324" s="34" t="s">
        <v>370</v>
      </c>
      <c r="Z324" s="40"/>
      <c r="AA324" s="38"/>
      <c r="AB324" s="38"/>
    </row>
    <row r="325" spans="1:28" hidden="1" x14ac:dyDescent="0.35">
      <c r="A325" s="269"/>
      <c r="B325" s="159" t="s">
        <v>58</v>
      </c>
      <c r="C325" s="162" t="str">
        <f t="shared" si="25"/>
        <v/>
      </c>
      <c r="D325" s="159"/>
      <c r="E325" s="159" t="s">
        <v>2801</v>
      </c>
      <c r="F325" s="161" t="str">
        <f t="shared" si="27"/>
        <v>?</v>
      </c>
      <c r="G325" s="161" t="str">
        <f t="shared" si="28"/>
        <v>?</v>
      </c>
      <c r="H325" s="159"/>
      <c r="I325" s="161" t="str">
        <f t="shared" si="29"/>
        <v>baw</v>
      </c>
      <c r="J325" s="34"/>
      <c r="K325" s="34" t="str">
        <f>IFERROR(VLOOKUP(B325,LOINC!A:B,2,FALSE),"")</f>
        <v/>
      </c>
      <c r="L325" s="34" t="str">
        <f>IFERROR(VLOOKUP(B325,'Sequence nummers'!A:B,2,FALSE),"")</f>
        <v/>
      </c>
      <c r="M325" s="159"/>
      <c r="N325" s="52"/>
      <c r="O325" s="52"/>
      <c r="P325" s="159"/>
      <c r="Q325" s="38"/>
      <c r="R325" s="53"/>
      <c r="S325" s="161" t="str">
        <f t="shared" si="26"/>
        <v>Numeriek</v>
      </c>
      <c r="T325" s="38" t="s">
        <v>4</v>
      </c>
      <c r="U325" s="43" t="s">
        <v>366</v>
      </c>
      <c r="V325" s="38" t="s">
        <v>2</v>
      </c>
      <c r="W325" s="38" t="s">
        <v>1313</v>
      </c>
      <c r="X325" s="39" t="s">
        <v>370</v>
      </c>
      <c r="Y325" s="34" t="s">
        <v>370</v>
      </c>
      <c r="Z325" s="40"/>
      <c r="AA325" s="38"/>
      <c r="AB325" s="38"/>
    </row>
    <row r="326" spans="1:28" x14ac:dyDescent="0.35">
      <c r="A326" s="269"/>
      <c r="B326" s="159" t="s">
        <v>59</v>
      </c>
      <c r="C326" s="162" t="str">
        <f t="shared" si="25"/>
        <v>PRA CDC screening (IgG)</v>
      </c>
      <c r="D326" s="159"/>
      <c r="E326" s="159" t="s">
        <v>2798</v>
      </c>
      <c r="F326" s="161" t="str">
        <f t="shared" si="27"/>
        <v>no</v>
      </c>
      <c r="G326" s="161" t="str">
        <f t="shared" si="28"/>
        <v>yes</v>
      </c>
      <c r="H326" s="159"/>
      <c r="I326" s="161" t="str">
        <f t="shared" si="29"/>
        <v>bax</v>
      </c>
      <c r="J326" s="34"/>
      <c r="K326" s="34">
        <f>IFERROR(VLOOKUP(B326,LOINC!A:B,2,FALSE),"")</f>
        <v>259</v>
      </c>
      <c r="L326" s="34">
        <f>IFERROR(VLOOKUP(B326,'Sequence nummers'!A:B,2,FALSE),"")</f>
        <v>1100100</v>
      </c>
      <c r="M326" s="159" t="s">
        <v>1287</v>
      </c>
      <c r="N326" s="159" t="s">
        <v>1613</v>
      </c>
      <c r="O326" s="159" t="s">
        <v>1612</v>
      </c>
      <c r="P326" s="159" t="s">
        <v>405</v>
      </c>
      <c r="Q326" s="38" t="s">
        <v>405</v>
      </c>
      <c r="R326" s="53"/>
      <c r="S326" s="161" t="str">
        <f t="shared" si="26"/>
        <v>Numeriek</v>
      </c>
      <c r="T326" s="38" t="s">
        <v>1236</v>
      </c>
      <c r="U326" s="43" t="s">
        <v>366</v>
      </c>
      <c r="V326" s="38" t="s">
        <v>1313</v>
      </c>
      <c r="W326" s="38" t="s">
        <v>1313</v>
      </c>
      <c r="X326" s="39" t="s">
        <v>370</v>
      </c>
      <c r="Y326" s="34" t="s">
        <v>370</v>
      </c>
      <c r="Z326" s="40"/>
      <c r="AA326" s="38"/>
      <c r="AB326" s="38"/>
    </row>
    <row r="327" spans="1:28" hidden="1" x14ac:dyDescent="0.35">
      <c r="A327" s="269"/>
      <c r="B327" s="159" t="s">
        <v>1331</v>
      </c>
      <c r="C327" s="162" t="str">
        <f t="shared" ref="C327:C353" si="30">IF(E327="JA",VLOOKUP(B327,Bepalingen,3,FALSE),"")</f>
        <v/>
      </c>
      <c r="D327" s="159"/>
      <c r="E327" s="159" t="s">
        <v>2801</v>
      </c>
      <c r="F327" s="161" t="str">
        <f t="shared" si="27"/>
        <v>?</v>
      </c>
      <c r="G327" s="161" t="str">
        <f t="shared" si="28"/>
        <v>?</v>
      </c>
      <c r="H327" s="159"/>
      <c r="I327" s="161" t="str">
        <f t="shared" si="29"/>
        <v>zaaa</v>
      </c>
      <c r="J327" s="34"/>
      <c r="K327" s="34" t="str">
        <f>IFERROR(VLOOKUP(B327,LOINC!A:B,2,FALSE),"")</f>
        <v/>
      </c>
      <c r="L327" s="34" t="str">
        <f>IFERROR(VLOOKUP(B327,'Sequence nummers'!A:B,2,FALSE),"")</f>
        <v/>
      </c>
      <c r="M327" s="159"/>
      <c r="N327" s="52"/>
      <c r="O327" s="52"/>
      <c r="P327" s="52"/>
      <c r="Q327" s="53"/>
      <c r="R327" s="53"/>
      <c r="S327" s="161" t="str">
        <f t="shared" ref="S327:S353" si="31">VLOOKUP($B327,Bepalingen,4,FALSE)</f>
        <v>Keuzelijst</v>
      </c>
      <c r="T327" s="38" t="s">
        <v>4</v>
      </c>
      <c r="U327" s="43" t="s">
        <v>366</v>
      </c>
      <c r="V327" s="38" t="s">
        <v>1313</v>
      </c>
      <c r="W327" s="38" t="s">
        <v>2758</v>
      </c>
      <c r="X327" s="39" t="s">
        <v>370</v>
      </c>
      <c r="Y327" s="34"/>
      <c r="Z327" s="40"/>
      <c r="AA327" s="38"/>
      <c r="AB327" s="38"/>
    </row>
    <row r="328" spans="1:28" hidden="1" x14ac:dyDescent="0.35">
      <c r="A328" s="269"/>
      <c r="B328" s="159" t="s">
        <v>1390</v>
      </c>
      <c r="C328" s="162" t="str">
        <f t="shared" si="30"/>
        <v/>
      </c>
      <c r="D328" s="159"/>
      <c r="E328" s="159" t="s">
        <v>2801</v>
      </c>
      <c r="F328" s="161" t="str">
        <f t="shared" si="27"/>
        <v>?</v>
      </c>
      <c r="G328" s="161" t="str">
        <f t="shared" si="28"/>
        <v>?</v>
      </c>
      <c r="H328" s="159"/>
      <c r="I328" s="161" t="str">
        <f t="shared" si="29"/>
        <v>baz</v>
      </c>
      <c r="J328" s="34"/>
      <c r="K328" s="34" t="str">
        <f>IFERROR(VLOOKUP(B328,LOINC!A:B,2,FALSE),"")</f>
        <v/>
      </c>
      <c r="L328" s="34" t="str">
        <f>IFERROR(VLOOKUP(B328,'Sequence nummers'!A:B,2,FALSE),"")</f>
        <v/>
      </c>
      <c r="M328" s="159"/>
      <c r="N328" s="52"/>
      <c r="O328" s="52"/>
      <c r="P328" s="159"/>
      <c r="Q328" s="38"/>
      <c r="R328" s="38"/>
      <c r="S328" s="161" t="str">
        <f t="shared" si="31"/>
        <v>Keuzelijst</v>
      </c>
      <c r="T328" s="38" t="s">
        <v>1236</v>
      </c>
      <c r="U328" s="43" t="s">
        <v>366</v>
      </c>
      <c r="V328" s="38" t="s">
        <v>1313</v>
      </c>
      <c r="W328" s="38" t="s">
        <v>1313</v>
      </c>
      <c r="X328" s="39" t="s">
        <v>370</v>
      </c>
      <c r="Y328" s="34" t="s">
        <v>370</v>
      </c>
      <c r="Z328" s="40"/>
      <c r="AA328" s="38"/>
      <c r="AB328" s="38"/>
    </row>
    <row r="329" spans="1:28" x14ac:dyDescent="0.35">
      <c r="A329" s="51" t="s">
        <v>168</v>
      </c>
      <c r="B329" s="159" t="s">
        <v>168</v>
      </c>
      <c r="C329" s="162" t="str">
        <f t="shared" si="30"/>
        <v>Cytotox. Ab (eindbeoordeling)</v>
      </c>
      <c r="D329" s="159"/>
      <c r="E329" s="159" t="s">
        <v>2798</v>
      </c>
      <c r="F329" s="161" t="str">
        <f t="shared" si="27"/>
        <v>no</v>
      </c>
      <c r="G329" s="161" t="str">
        <f t="shared" si="28"/>
        <v>yes</v>
      </c>
      <c r="H329" s="159" t="s">
        <v>2237</v>
      </c>
      <c r="I329" s="161" t="str">
        <f t="shared" si="29"/>
        <v>bba</v>
      </c>
      <c r="J329" s="34"/>
      <c r="K329" s="34">
        <f>IFERROR(VLOOKUP(B329,LOINC!A:B,2,FALSE),"")</f>
        <v>209</v>
      </c>
      <c r="L329" s="34">
        <f>IFERROR(VLOOKUP(B329,'Sequence nummers'!A:B,2,FALSE),"")</f>
        <v>1100117</v>
      </c>
      <c r="M329" s="159" t="s">
        <v>1287</v>
      </c>
      <c r="N329" s="159" t="s">
        <v>1613</v>
      </c>
      <c r="O329" s="159" t="s">
        <v>1612</v>
      </c>
      <c r="P329" s="159" t="s">
        <v>405</v>
      </c>
      <c r="Q329" s="38" t="s">
        <v>405</v>
      </c>
      <c r="R329" s="53"/>
      <c r="S329" s="161" t="str">
        <f t="shared" si="31"/>
        <v>Keuzelijst</v>
      </c>
      <c r="T329" s="38" t="s">
        <v>1236</v>
      </c>
      <c r="U329" s="43" t="s">
        <v>366</v>
      </c>
      <c r="V329" s="38" t="s">
        <v>1313</v>
      </c>
      <c r="W329" s="38" t="s">
        <v>2758</v>
      </c>
      <c r="X329" s="39" t="s">
        <v>370</v>
      </c>
      <c r="Y329" s="34" t="s">
        <v>370</v>
      </c>
      <c r="Z329" s="40"/>
      <c r="AA329" s="38">
        <v>556651</v>
      </c>
      <c r="AB329" s="38">
        <v>1</v>
      </c>
    </row>
    <row r="330" spans="1:28" hidden="1" x14ac:dyDescent="0.35">
      <c r="A330" s="51" t="s">
        <v>8848</v>
      </c>
      <c r="B330" s="188" t="s">
        <v>8848</v>
      </c>
      <c r="C330" s="188" t="str">
        <f t="shared" si="30"/>
        <v/>
      </c>
      <c r="D330" s="188"/>
      <c r="E330" s="188" t="s">
        <v>2801</v>
      </c>
      <c r="F330" s="188" t="str">
        <f t="shared" si="27"/>
        <v>?</v>
      </c>
      <c r="G330" s="188" t="str">
        <f t="shared" si="28"/>
        <v>?</v>
      </c>
      <c r="H330" s="188"/>
      <c r="I330" s="188" t="str">
        <f t="shared" si="29"/>
        <v>bbaa</v>
      </c>
      <c r="J330" s="34"/>
      <c r="K330" s="34"/>
      <c r="L330" s="34"/>
      <c r="M330" s="188"/>
      <c r="N330" s="188"/>
      <c r="O330" s="188"/>
      <c r="P330" s="188"/>
      <c r="Q330" s="38"/>
      <c r="R330" s="53"/>
      <c r="S330" s="188" t="str">
        <f t="shared" si="31"/>
        <v>String</v>
      </c>
      <c r="T330" s="38" t="s">
        <v>1236</v>
      </c>
      <c r="U330" s="43" t="s">
        <v>366</v>
      </c>
      <c r="V330" s="38" t="s">
        <v>1313</v>
      </c>
      <c r="W330" s="38" t="s">
        <v>1313</v>
      </c>
      <c r="X330" s="39" t="s">
        <v>370</v>
      </c>
      <c r="Y330" s="34"/>
      <c r="Z330" s="40"/>
      <c r="AA330" s="38"/>
      <c r="AB330" s="38"/>
    </row>
    <row r="331" spans="1:28" hidden="1" x14ac:dyDescent="0.35">
      <c r="A331" s="269" t="s">
        <v>60</v>
      </c>
      <c r="B331" s="159" t="s">
        <v>152</v>
      </c>
      <c r="C331" s="162" t="str">
        <f t="shared" si="30"/>
        <v/>
      </c>
      <c r="D331" s="159"/>
      <c r="E331" s="159" t="s">
        <v>2801</v>
      </c>
      <c r="F331" s="161" t="str">
        <f t="shared" si="27"/>
        <v>?</v>
      </c>
      <c r="G331" s="161" t="str">
        <f t="shared" si="28"/>
        <v>?</v>
      </c>
      <c r="H331" s="159"/>
      <c r="I331" s="161" t="str">
        <f t="shared" si="29"/>
        <v>bbb</v>
      </c>
      <c r="J331" s="34"/>
      <c r="K331" s="34" t="str">
        <f>IFERROR(VLOOKUP(B331,LOINC!A:B,2,FALSE),"")</f>
        <v/>
      </c>
      <c r="L331" s="34" t="str">
        <f>IFERROR(VLOOKUP(B331,'Sequence nummers'!A:B,2,FALSE),"")</f>
        <v/>
      </c>
      <c r="M331" s="159"/>
      <c r="N331" s="159"/>
      <c r="O331" s="52"/>
      <c r="P331" s="159"/>
      <c r="Q331" s="53"/>
      <c r="R331" s="53"/>
      <c r="S331" s="161" t="str">
        <f t="shared" si="31"/>
        <v>Numeriek</v>
      </c>
      <c r="T331" s="38" t="s">
        <v>4</v>
      </c>
      <c r="U331" s="43" t="s">
        <v>366</v>
      </c>
      <c r="V331" s="38" t="s">
        <v>2</v>
      </c>
      <c r="W331" s="38" t="s">
        <v>1313</v>
      </c>
      <c r="X331" s="39" t="s">
        <v>370</v>
      </c>
      <c r="Y331" s="34" t="s">
        <v>370</v>
      </c>
      <c r="Z331" s="32"/>
      <c r="AA331" s="38"/>
      <c r="AB331" s="38"/>
    </row>
    <row r="332" spans="1:28" hidden="1" x14ac:dyDescent="0.35">
      <c r="A332" s="269"/>
      <c r="B332" s="159" t="s">
        <v>151</v>
      </c>
      <c r="C332" s="162" t="str">
        <f t="shared" si="30"/>
        <v/>
      </c>
      <c r="D332" s="159"/>
      <c r="E332" s="159" t="s">
        <v>2801</v>
      </c>
      <c r="F332" s="161" t="str">
        <f t="shared" si="27"/>
        <v>?</v>
      </c>
      <c r="G332" s="161" t="str">
        <f t="shared" si="28"/>
        <v>?</v>
      </c>
      <c r="H332" s="159"/>
      <c r="I332" s="161" t="str">
        <f t="shared" si="29"/>
        <v>bbc</v>
      </c>
      <c r="J332" s="34"/>
      <c r="K332" s="34" t="str">
        <f>IFERROR(VLOOKUP(B332,LOINC!A:B,2,FALSE),"")</f>
        <v/>
      </c>
      <c r="L332" s="34" t="str">
        <f>IFERROR(VLOOKUP(B332,'Sequence nummers'!A:B,2,FALSE),"")</f>
        <v/>
      </c>
      <c r="M332" s="159"/>
      <c r="N332" s="159"/>
      <c r="O332" s="52"/>
      <c r="P332" s="159"/>
      <c r="Q332" s="38"/>
      <c r="R332" s="53"/>
      <c r="S332" s="161" t="str">
        <f t="shared" si="31"/>
        <v>Numeriek</v>
      </c>
      <c r="T332" s="38" t="s">
        <v>4</v>
      </c>
      <c r="U332" s="43" t="s">
        <v>366</v>
      </c>
      <c r="V332" s="38" t="s">
        <v>2</v>
      </c>
      <c r="W332" s="38" t="s">
        <v>1313</v>
      </c>
      <c r="X332" s="39" t="s">
        <v>370</v>
      </c>
      <c r="Y332" s="34" t="s">
        <v>370</v>
      </c>
      <c r="Z332" s="32"/>
      <c r="AA332" s="38"/>
      <c r="AB332" s="38"/>
    </row>
    <row r="333" spans="1:28" hidden="1" x14ac:dyDescent="0.35">
      <c r="A333" s="269"/>
      <c r="B333" s="159" t="s">
        <v>226</v>
      </c>
      <c r="C333" s="162" t="str">
        <f t="shared" si="30"/>
        <v/>
      </c>
      <c r="D333" s="159"/>
      <c r="E333" s="159" t="s">
        <v>2801</v>
      </c>
      <c r="F333" s="161" t="str">
        <f t="shared" si="27"/>
        <v>?</v>
      </c>
      <c r="G333" s="161" t="str">
        <f t="shared" si="28"/>
        <v>?</v>
      </c>
      <c r="H333" s="159"/>
      <c r="I333" s="161" t="str">
        <f t="shared" si="29"/>
        <v>bbd</v>
      </c>
      <c r="J333" s="34"/>
      <c r="K333" s="34" t="str">
        <f>IFERROR(VLOOKUP(B333,LOINC!A:B,2,FALSE),"")</f>
        <v>46996-5</v>
      </c>
      <c r="L333" s="34" t="str">
        <f>IFERROR(VLOOKUP(B333,'Sequence nummers'!A:B,2,FALSE),"")</f>
        <v/>
      </c>
      <c r="M333" s="159"/>
      <c r="N333" s="159"/>
      <c r="O333" s="159"/>
      <c r="P333" s="159"/>
      <c r="Q333" s="53"/>
      <c r="R333" s="53"/>
      <c r="S333" s="161" t="str">
        <f t="shared" si="31"/>
        <v>Numeriek</v>
      </c>
      <c r="T333" s="38" t="s">
        <v>1236</v>
      </c>
      <c r="U333" s="43" t="s">
        <v>366</v>
      </c>
      <c r="V333" s="38" t="s">
        <v>1313</v>
      </c>
      <c r="W333" s="38" t="s">
        <v>1313</v>
      </c>
      <c r="X333" s="39" t="s">
        <v>370</v>
      </c>
      <c r="Y333" s="34" t="s">
        <v>370</v>
      </c>
      <c r="Z333" s="32"/>
      <c r="AA333" s="38"/>
      <c r="AB333" s="38"/>
    </row>
    <row r="334" spans="1:28" hidden="1" x14ac:dyDescent="0.35">
      <c r="A334" s="269"/>
      <c r="B334" s="159" t="s">
        <v>153</v>
      </c>
      <c r="C334" s="162" t="str">
        <f t="shared" si="30"/>
        <v/>
      </c>
      <c r="D334" s="159"/>
      <c r="E334" s="159" t="s">
        <v>2801</v>
      </c>
      <c r="F334" s="161" t="str">
        <f t="shared" si="27"/>
        <v>?</v>
      </c>
      <c r="G334" s="161" t="str">
        <f t="shared" si="28"/>
        <v>?</v>
      </c>
      <c r="H334" s="159"/>
      <c r="I334" s="161" t="str">
        <f t="shared" si="29"/>
        <v>bbe</v>
      </c>
      <c r="J334" s="34"/>
      <c r="K334" s="34" t="str">
        <f>IFERROR(VLOOKUP(B334,LOINC!A:B,2,FALSE),"")</f>
        <v/>
      </c>
      <c r="L334" s="34" t="str">
        <f>IFERROR(VLOOKUP(B334,'Sequence nummers'!A:B,2,FALSE),"")</f>
        <v/>
      </c>
      <c r="M334" s="159"/>
      <c r="N334" s="159"/>
      <c r="O334" s="52"/>
      <c r="P334" s="159"/>
      <c r="Q334" s="38"/>
      <c r="R334" s="53"/>
      <c r="S334" s="161" t="str">
        <f t="shared" si="31"/>
        <v>Numeriek</v>
      </c>
      <c r="T334" s="38" t="s">
        <v>4</v>
      </c>
      <c r="U334" s="43" t="s">
        <v>366</v>
      </c>
      <c r="V334" s="38" t="s">
        <v>2</v>
      </c>
      <c r="W334" s="38" t="s">
        <v>1313</v>
      </c>
      <c r="X334" s="39" t="s">
        <v>370</v>
      </c>
      <c r="Y334" s="34" t="s">
        <v>370</v>
      </c>
      <c r="Z334" s="32"/>
      <c r="AA334" s="38"/>
      <c r="AB334" s="38"/>
    </row>
    <row r="335" spans="1:28" hidden="1" x14ac:dyDescent="0.35">
      <c r="A335" s="269"/>
      <c r="B335" s="159" t="s">
        <v>154</v>
      </c>
      <c r="C335" s="162" t="str">
        <f t="shared" si="30"/>
        <v/>
      </c>
      <c r="D335" s="159"/>
      <c r="E335" s="159" t="s">
        <v>2801</v>
      </c>
      <c r="F335" s="161" t="str">
        <f t="shared" si="27"/>
        <v>?</v>
      </c>
      <c r="G335" s="161" t="str">
        <f t="shared" si="28"/>
        <v>?</v>
      </c>
      <c r="H335" s="159"/>
      <c r="I335" s="161" t="str">
        <f t="shared" si="29"/>
        <v>bbf</v>
      </c>
      <c r="J335" s="34"/>
      <c r="K335" s="34" t="str">
        <f>IFERROR(VLOOKUP(B335,LOINC!A:B,2,FALSE),"")</f>
        <v/>
      </c>
      <c r="L335" s="34" t="str">
        <f>IFERROR(VLOOKUP(B335,'Sequence nummers'!A:B,2,FALSE),"")</f>
        <v/>
      </c>
      <c r="M335" s="159"/>
      <c r="N335" s="159"/>
      <c r="O335" s="52"/>
      <c r="P335" s="159"/>
      <c r="Q335" s="38"/>
      <c r="R335" s="53"/>
      <c r="S335" s="161" t="str">
        <f t="shared" si="31"/>
        <v>Numeriek</v>
      </c>
      <c r="T335" s="38" t="s">
        <v>4</v>
      </c>
      <c r="U335" s="43" t="s">
        <v>366</v>
      </c>
      <c r="V335" s="38" t="s">
        <v>2</v>
      </c>
      <c r="W335" s="38" t="s">
        <v>1313</v>
      </c>
      <c r="X335" s="39" t="s">
        <v>370</v>
      </c>
      <c r="Y335" s="34" t="s">
        <v>370</v>
      </c>
      <c r="Z335" s="32"/>
      <c r="AA335" s="38"/>
      <c r="AB335" s="38"/>
    </row>
    <row r="336" spans="1:28" hidden="1" x14ac:dyDescent="0.35">
      <c r="A336" s="269"/>
      <c r="B336" s="159" t="s">
        <v>155</v>
      </c>
      <c r="C336" s="162" t="str">
        <f t="shared" si="30"/>
        <v/>
      </c>
      <c r="D336" s="159"/>
      <c r="E336" s="159" t="s">
        <v>2801</v>
      </c>
      <c r="F336" s="161" t="str">
        <f t="shared" si="27"/>
        <v>?</v>
      </c>
      <c r="G336" s="161" t="str">
        <f t="shared" si="28"/>
        <v>?</v>
      </c>
      <c r="H336" s="159"/>
      <c r="I336" s="161" t="str">
        <f t="shared" si="29"/>
        <v>bbh</v>
      </c>
      <c r="J336" s="34"/>
      <c r="K336" s="34" t="str">
        <f>IFERROR(VLOOKUP(B336,LOINC!A:B,2,FALSE),"")</f>
        <v>46993-2</v>
      </c>
      <c r="L336" s="34">
        <f>IFERROR(VLOOKUP(B336,'Sequence nummers'!A:B,2,FALSE),"")</f>
        <v>1100110</v>
      </c>
      <c r="M336" s="159"/>
      <c r="N336" s="159"/>
      <c r="O336" s="159"/>
      <c r="P336" s="159"/>
      <c r="Q336" s="53"/>
      <c r="R336" s="53"/>
      <c r="S336" s="161" t="str">
        <f t="shared" si="31"/>
        <v>Numeriek</v>
      </c>
      <c r="T336" s="38" t="s">
        <v>1236</v>
      </c>
      <c r="U336" s="43" t="s">
        <v>366</v>
      </c>
      <c r="V336" s="38" t="s">
        <v>1313</v>
      </c>
      <c r="W336" s="38" t="s">
        <v>1313</v>
      </c>
      <c r="X336" s="39" t="s">
        <v>370</v>
      </c>
      <c r="Y336" s="34" t="s">
        <v>370</v>
      </c>
      <c r="Z336" s="32"/>
      <c r="AA336" s="38"/>
      <c r="AB336" s="38"/>
    </row>
    <row r="337" spans="1:28" hidden="1" x14ac:dyDescent="0.35">
      <c r="A337" s="269"/>
      <c r="B337" s="159" t="s">
        <v>1485</v>
      </c>
      <c r="C337" s="162" t="str">
        <f t="shared" si="30"/>
        <v/>
      </c>
      <c r="D337" s="159"/>
      <c r="E337" s="159" t="s">
        <v>2801</v>
      </c>
      <c r="F337" s="161" t="str">
        <f t="shared" si="27"/>
        <v>?</v>
      </c>
      <c r="G337" s="161" t="str">
        <f t="shared" si="28"/>
        <v>?</v>
      </c>
      <c r="H337" s="159"/>
      <c r="I337" s="161" t="str">
        <f t="shared" si="29"/>
        <v>bbh</v>
      </c>
      <c r="J337" s="34"/>
      <c r="K337" s="34" t="str">
        <f>IFERROR(VLOOKUP(B337,LOINC!A:B,2,FALSE),"")</f>
        <v/>
      </c>
      <c r="L337" s="34" t="str">
        <f>IFERROR(VLOOKUP(B337,'Sequence nummers'!A:B,2,FALSE),"")</f>
        <v/>
      </c>
      <c r="M337" s="159"/>
      <c r="N337" s="159"/>
      <c r="O337" s="52"/>
      <c r="P337" s="159"/>
      <c r="Q337" s="53"/>
      <c r="R337" s="53"/>
      <c r="S337" s="161" t="str">
        <f t="shared" si="31"/>
        <v>Keuzelijst</v>
      </c>
      <c r="T337" s="38" t="s">
        <v>41</v>
      </c>
      <c r="U337" s="43" t="s">
        <v>366</v>
      </c>
      <c r="V337" s="38" t="s">
        <v>1313</v>
      </c>
      <c r="W337" s="38" t="s">
        <v>2758</v>
      </c>
      <c r="X337" s="39" t="s">
        <v>370</v>
      </c>
      <c r="Y337" s="34" t="s">
        <v>370</v>
      </c>
      <c r="Z337" s="32"/>
      <c r="AA337" s="159"/>
      <c r="AB337" s="159"/>
    </row>
    <row r="338" spans="1:28" hidden="1" x14ac:dyDescent="0.35">
      <c r="A338" s="269"/>
      <c r="B338" s="159" t="s">
        <v>227</v>
      </c>
      <c r="C338" s="162" t="str">
        <f t="shared" si="30"/>
        <v/>
      </c>
      <c r="D338" s="159"/>
      <c r="E338" s="159" t="s">
        <v>8504</v>
      </c>
      <c r="F338" s="161" t="str">
        <f t="shared" si="27"/>
        <v>?</v>
      </c>
      <c r="G338" s="161" t="str">
        <f t="shared" si="28"/>
        <v>?</v>
      </c>
      <c r="H338" s="159"/>
      <c r="I338" s="161" t="str">
        <f t="shared" si="29"/>
        <v>bbi</v>
      </c>
      <c r="J338" s="34"/>
      <c r="K338" s="34">
        <f>IFERROR(VLOOKUP(B338,LOINC!A:B,2,FALSE),"")</f>
        <v>7111</v>
      </c>
      <c r="L338" s="34">
        <f>IFERROR(VLOOKUP(B338,'Sequence nummers'!A:B,2,FALSE),"")</f>
        <v>1100118</v>
      </c>
      <c r="M338" s="159" t="s">
        <v>1287</v>
      </c>
      <c r="N338" s="159" t="s">
        <v>1610</v>
      </c>
      <c r="O338" s="159" t="s">
        <v>1614</v>
      </c>
      <c r="P338" s="159" t="s">
        <v>405</v>
      </c>
      <c r="Q338" s="38" t="s">
        <v>405</v>
      </c>
      <c r="R338" s="53"/>
      <c r="S338" s="161" t="str">
        <f t="shared" si="31"/>
        <v>Keuzelijst</v>
      </c>
      <c r="T338" s="38" t="s">
        <v>4</v>
      </c>
      <c r="U338" s="43" t="s">
        <v>366</v>
      </c>
      <c r="V338" s="38" t="s">
        <v>2</v>
      </c>
      <c r="W338" s="38" t="s">
        <v>2758</v>
      </c>
      <c r="X338" s="39" t="s">
        <v>370</v>
      </c>
      <c r="Y338" s="34" t="s">
        <v>370</v>
      </c>
      <c r="Z338" s="32"/>
      <c r="AA338" s="38"/>
      <c r="AB338" s="38"/>
    </row>
    <row r="339" spans="1:28" hidden="1" x14ac:dyDescent="0.35">
      <c r="A339" s="269"/>
      <c r="B339" s="159" t="s">
        <v>368</v>
      </c>
      <c r="C339" s="162" t="str">
        <f t="shared" si="30"/>
        <v/>
      </c>
      <c r="D339" s="159"/>
      <c r="E339" s="159" t="s">
        <v>8504</v>
      </c>
      <c r="F339" s="161" t="str">
        <f t="shared" si="27"/>
        <v>?</v>
      </c>
      <c r="G339" s="161" t="str">
        <f t="shared" si="28"/>
        <v>?</v>
      </c>
      <c r="H339" s="159"/>
      <c r="I339" s="161" t="str">
        <f t="shared" si="29"/>
        <v>bbj</v>
      </c>
      <c r="J339" s="34"/>
      <c r="K339" s="34">
        <f>IFERROR(VLOOKUP(B339,LOINC!A:B,2,FALSE),"")</f>
        <v>7099</v>
      </c>
      <c r="L339" s="34">
        <f>IFERROR(VLOOKUP(B339,'Sequence nummers'!A:B,2,FALSE),"")</f>
        <v>1100120</v>
      </c>
      <c r="M339" s="159" t="s">
        <v>1287</v>
      </c>
      <c r="N339" s="159" t="s">
        <v>1610</v>
      </c>
      <c r="O339" s="159" t="s">
        <v>1614</v>
      </c>
      <c r="P339" s="159" t="s">
        <v>405</v>
      </c>
      <c r="Q339" s="38" t="s">
        <v>224</v>
      </c>
      <c r="R339" s="53"/>
      <c r="S339" s="161" t="str">
        <f t="shared" si="31"/>
        <v>String</v>
      </c>
      <c r="T339" s="38" t="s">
        <v>4</v>
      </c>
      <c r="U339" s="43" t="s">
        <v>366</v>
      </c>
      <c r="V339" s="38" t="s">
        <v>2</v>
      </c>
      <c r="W339" s="38" t="s">
        <v>2758</v>
      </c>
      <c r="X339" s="39" t="s">
        <v>370</v>
      </c>
      <c r="Y339" s="32" t="s">
        <v>370</v>
      </c>
      <c r="Z339" s="34" t="s">
        <v>370</v>
      </c>
      <c r="AA339" s="159"/>
      <c r="AB339" s="159"/>
    </row>
    <row r="340" spans="1:28" x14ac:dyDescent="0.35">
      <c r="A340" s="269" t="s">
        <v>348</v>
      </c>
      <c r="B340" s="159" t="s">
        <v>61</v>
      </c>
      <c r="C340" s="162" t="str">
        <f t="shared" si="30"/>
        <v>Unacceptable Ag (ENIS)</v>
      </c>
      <c r="D340" s="159"/>
      <c r="E340" s="159" t="s">
        <v>2798</v>
      </c>
      <c r="F340" s="170" t="s">
        <v>9287</v>
      </c>
      <c r="G340" s="161" t="str">
        <f t="shared" si="28"/>
        <v>?</v>
      </c>
      <c r="H340" s="159"/>
      <c r="I340" s="161" t="str">
        <f t="shared" si="29"/>
        <v>bbk</v>
      </c>
      <c r="J340" s="34"/>
      <c r="K340" s="34">
        <f>IFERROR(VLOOKUP(B340,LOINC!A:B,2,FALSE),"")</f>
        <v>6948</v>
      </c>
      <c r="L340" s="34">
        <f>IFERROR(VLOOKUP(B340,'Sequence nummers'!A:B,2,FALSE),"")</f>
        <v>1100130</v>
      </c>
      <c r="M340" s="159" t="s">
        <v>1287</v>
      </c>
      <c r="N340" s="159" t="s">
        <v>1610</v>
      </c>
      <c r="O340" s="52"/>
      <c r="P340" s="159" t="s">
        <v>2779</v>
      </c>
      <c r="Q340" s="53"/>
      <c r="R340" s="53"/>
      <c r="S340" s="161" t="str">
        <f t="shared" si="31"/>
        <v>String</v>
      </c>
      <c r="T340" s="38" t="s">
        <v>4</v>
      </c>
      <c r="U340" s="43" t="s">
        <v>366</v>
      </c>
      <c r="V340" s="38" t="s">
        <v>2</v>
      </c>
      <c r="W340" s="38" t="s">
        <v>2758</v>
      </c>
      <c r="X340" s="39" t="s">
        <v>370</v>
      </c>
      <c r="Y340" s="32" t="s">
        <v>370</v>
      </c>
      <c r="Z340" s="32"/>
      <c r="AA340" s="38"/>
      <c r="AB340" s="38"/>
    </row>
    <row r="341" spans="1:28" x14ac:dyDescent="0.35">
      <c r="A341" s="269"/>
      <c r="B341" s="159" t="s">
        <v>162</v>
      </c>
      <c r="C341" s="162" t="str">
        <f t="shared" si="30"/>
        <v>Unacceptable Ag, historisch</v>
      </c>
      <c r="D341" s="159"/>
      <c r="E341" s="159" t="s">
        <v>2798</v>
      </c>
      <c r="F341" s="170" t="s">
        <v>9287</v>
      </c>
      <c r="G341" s="161" t="str">
        <f t="shared" si="28"/>
        <v>?</v>
      </c>
      <c r="H341" s="159"/>
      <c r="I341" s="161" t="str">
        <f t="shared" si="29"/>
        <v>bac</v>
      </c>
      <c r="J341" s="34"/>
      <c r="K341" s="34">
        <f>IFERROR(VLOOKUP(B341,LOINC!A:B,2,FALSE),"")</f>
        <v>6947</v>
      </c>
      <c r="L341" s="34">
        <f>IFERROR(VLOOKUP(B341,'Sequence nummers'!A:B,2,FALSE),"")</f>
        <v>1100140</v>
      </c>
      <c r="M341" s="159" t="s">
        <v>1287</v>
      </c>
      <c r="N341" s="159" t="s">
        <v>1610</v>
      </c>
      <c r="O341" s="52"/>
      <c r="P341" s="159" t="s">
        <v>2779</v>
      </c>
      <c r="Q341" s="53"/>
      <c r="R341" s="53"/>
      <c r="S341" s="161" t="str">
        <f t="shared" si="31"/>
        <v>String</v>
      </c>
      <c r="T341" s="38" t="s">
        <v>41</v>
      </c>
      <c r="U341" s="43" t="s">
        <v>366</v>
      </c>
      <c r="V341" s="38" t="s">
        <v>1313</v>
      </c>
      <c r="W341" s="38" t="s">
        <v>1313</v>
      </c>
      <c r="X341" s="39" t="s">
        <v>370</v>
      </c>
      <c r="Y341" s="34" t="s">
        <v>370</v>
      </c>
      <c r="Z341" s="34" t="s">
        <v>370</v>
      </c>
      <c r="AA341" s="159"/>
      <c r="AB341" s="159"/>
    </row>
    <row r="342" spans="1:28" x14ac:dyDescent="0.35">
      <c r="A342" s="269"/>
      <c r="B342" s="159" t="s">
        <v>62</v>
      </c>
      <c r="C342" s="162" t="str">
        <f t="shared" si="30"/>
        <v>% virtuele PRA</v>
      </c>
      <c r="D342" s="159"/>
      <c r="E342" s="159" t="s">
        <v>2798</v>
      </c>
      <c r="F342" s="170" t="s">
        <v>9287</v>
      </c>
      <c r="G342" s="161" t="str">
        <f t="shared" si="28"/>
        <v>?</v>
      </c>
      <c r="H342" s="159"/>
      <c r="I342" s="161" t="str">
        <f t="shared" si="29"/>
        <v>bbm</v>
      </c>
      <c r="J342" s="34"/>
      <c r="K342" s="34">
        <f>IFERROR(VLOOKUP(B342,LOINC!A:B,2,FALSE),"")</f>
        <v>2950</v>
      </c>
      <c r="L342" s="34">
        <f>IFERROR(VLOOKUP(B342,'Sequence nummers'!A:B,2,FALSE),"")</f>
        <v>1100145</v>
      </c>
      <c r="M342" s="159" t="s">
        <v>1287</v>
      </c>
      <c r="N342" s="159" t="s">
        <v>1610</v>
      </c>
      <c r="O342" s="159" t="s">
        <v>1612</v>
      </c>
      <c r="P342" s="52"/>
      <c r="Q342" s="38" t="s">
        <v>224</v>
      </c>
      <c r="R342" s="53"/>
      <c r="S342" s="161" t="str">
        <f t="shared" si="31"/>
        <v>String</v>
      </c>
      <c r="T342" s="38" t="s">
        <v>4</v>
      </c>
      <c r="U342" s="43" t="s">
        <v>366</v>
      </c>
      <c r="V342" s="38" t="s">
        <v>2</v>
      </c>
      <c r="W342" s="38" t="s">
        <v>2758</v>
      </c>
      <c r="X342" s="39" t="s">
        <v>370</v>
      </c>
      <c r="Y342" s="32" t="s">
        <v>370</v>
      </c>
      <c r="Z342" s="34" t="s">
        <v>370</v>
      </c>
      <c r="AA342" s="159"/>
      <c r="AB342" s="159"/>
    </row>
    <row r="343" spans="1:28" hidden="1" x14ac:dyDescent="0.35">
      <c r="A343" s="158" t="s">
        <v>349</v>
      </c>
      <c r="B343" s="159" t="s">
        <v>86</v>
      </c>
      <c r="C343" s="162" t="str">
        <f t="shared" si="30"/>
        <v/>
      </c>
      <c r="D343" s="159"/>
      <c r="E343" s="159" t="s">
        <v>2801</v>
      </c>
      <c r="F343" s="161" t="str">
        <f t="shared" si="27"/>
        <v>?</v>
      </c>
      <c r="G343" s="161" t="str">
        <f t="shared" si="28"/>
        <v>?</v>
      </c>
      <c r="H343" s="159"/>
      <c r="I343" s="161" t="str">
        <f t="shared" si="29"/>
        <v>bbn</v>
      </c>
      <c r="J343" s="34"/>
      <c r="K343" s="34" t="str">
        <f>IFERROR(VLOOKUP(B343,LOINC!A:B,2,FALSE),"")</f>
        <v/>
      </c>
      <c r="L343" s="34" t="str">
        <f>IFERROR(VLOOKUP(B343,'Sequence nummers'!A:B,2,FALSE),"")</f>
        <v/>
      </c>
      <c r="M343" s="159"/>
      <c r="N343" s="52"/>
      <c r="O343" s="52"/>
      <c r="P343" s="52"/>
      <c r="Q343" s="53"/>
      <c r="R343" s="53"/>
      <c r="S343" s="161" t="str">
        <f t="shared" si="31"/>
        <v>String</v>
      </c>
      <c r="T343" s="38" t="s">
        <v>4</v>
      </c>
      <c r="U343" s="43" t="s">
        <v>366</v>
      </c>
      <c r="V343" s="38" t="s">
        <v>2</v>
      </c>
      <c r="W343" s="38" t="s">
        <v>2758</v>
      </c>
      <c r="X343" s="39" t="s">
        <v>370</v>
      </c>
      <c r="Y343" s="32" t="s">
        <v>370</v>
      </c>
      <c r="Z343" s="34" t="s">
        <v>370</v>
      </c>
      <c r="AA343" s="159"/>
      <c r="AB343" s="159"/>
    </row>
    <row r="344" spans="1:28" hidden="1" x14ac:dyDescent="0.35">
      <c r="A344" s="269" t="s">
        <v>156</v>
      </c>
      <c r="B344" s="159" t="s">
        <v>75</v>
      </c>
      <c r="C344" s="162" t="str">
        <f t="shared" si="30"/>
        <v/>
      </c>
      <c r="D344" s="159"/>
      <c r="E344" s="159" t="s">
        <v>8504</v>
      </c>
      <c r="F344" s="161" t="str">
        <f t="shared" si="27"/>
        <v>?</v>
      </c>
      <c r="G344" s="161" t="str">
        <f t="shared" si="28"/>
        <v>?</v>
      </c>
      <c r="H344" s="159"/>
      <c r="I344" s="161" t="str">
        <f t="shared" si="29"/>
        <v>bbo</v>
      </c>
      <c r="J344" s="34"/>
      <c r="K344" s="34" t="str">
        <f>IFERROR(VLOOKUP(B344,LOINC!A:B,2,FALSE),"")</f>
        <v/>
      </c>
      <c r="L344" s="34" t="str">
        <f>IFERROR(VLOOKUP(B344,'Sequence nummers'!A:B,2,FALSE),"")</f>
        <v/>
      </c>
      <c r="M344" s="159" t="s">
        <v>1287</v>
      </c>
      <c r="N344" s="52"/>
      <c r="O344" s="52"/>
      <c r="P344" s="159"/>
      <c r="Q344" s="159"/>
      <c r="R344" s="52"/>
      <c r="S344" s="161" t="str">
        <f t="shared" si="31"/>
        <v>Numeriek</v>
      </c>
      <c r="T344" s="159" t="s">
        <v>4</v>
      </c>
      <c r="U344" s="43" t="s">
        <v>366</v>
      </c>
      <c r="V344" s="159" t="s">
        <v>2</v>
      </c>
      <c r="W344" s="38" t="s">
        <v>1313</v>
      </c>
      <c r="X344" s="39" t="s">
        <v>370</v>
      </c>
      <c r="Y344" s="34" t="s">
        <v>370</v>
      </c>
      <c r="Z344" s="32"/>
      <c r="AA344" s="38"/>
      <c r="AB344" s="38"/>
    </row>
    <row r="345" spans="1:28" s="132" customFormat="1" hidden="1" x14ac:dyDescent="0.35">
      <c r="A345" s="269"/>
      <c r="B345" s="159" t="s">
        <v>76</v>
      </c>
      <c r="C345" s="162" t="str">
        <f t="shared" si="30"/>
        <v/>
      </c>
      <c r="D345" s="159"/>
      <c r="E345" s="159" t="s">
        <v>8504</v>
      </c>
      <c r="F345" s="161" t="str">
        <f t="shared" si="27"/>
        <v>?</v>
      </c>
      <c r="G345" s="161" t="str">
        <f t="shared" si="28"/>
        <v>?</v>
      </c>
      <c r="H345" s="159"/>
      <c r="I345" s="161" t="str">
        <f t="shared" si="29"/>
        <v>bbp</v>
      </c>
      <c r="J345" s="34"/>
      <c r="K345" s="34" t="str">
        <f>IFERROR(VLOOKUP(B345,LOINC!A:B,2,FALSE),"")</f>
        <v/>
      </c>
      <c r="L345" s="34" t="str">
        <f>IFERROR(VLOOKUP(B345,'Sequence nummers'!A:B,2,FALSE),"")</f>
        <v/>
      </c>
      <c r="M345" s="159" t="s">
        <v>1287</v>
      </c>
      <c r="N345" s="52"/>
      <c r="O345" s="52"/>
      <c r="P345" s="159"/>
      <c r="Q345" s="159"/>
      <c r="R345" s="52"/>
      <c r="S345" s="161" t="str">
        <f t="shared" si="31"/>
        <v>Numeriek</v>
      </c>
      <c r="T345" s="159" t="s">
        <v>4</v>
      </c>
      <c r="U345" s="43" t="s">
        <v>366</v>
      </c>
      <c r="V345" s="159" t="s">
        <v>2</v>
      </c>
      <c r="W345" s="38" t="s">
        <v>1313</v>
      </c>
      <c r="X345" s="39" t="s">
        <v>370</v>
      </c>
      <c r="Y345" s="34" t="s">
        <v>370</v>
      </c>
      <c r="Z345" s="33"/>
      <c r="AA345" s="159"/>
      <c r="AB345" s="159"/>
    </row>
    <row r="346" spans="1:28" s="132" customFormat="1" hidden="1" x14ac:dyDescent="0.35">
      <c r="A346" s="269"/>
      <c r="B346" s="159" t="s">
        <v>77</v>
      </c>
      <c r="C346" s="162" t="str">
        <f t="shared" si="30"/>
        <v/>
      </c>
      <c r="D346" s="159"/>
      <c r="E346" s="159" t="s">
        <v>8504</v>
      </c>
      <c r="F346" s="161" t="str">
        <f t="shared" si="27"/>
        <v>?</v>
      </c>
      <c r="G346" s="161" t="str">
        <f t="shared" si="28"/>
        <v>?</v>
      </c>
      <c r="H346" s="159"/>
      <c r="I346" s="161" t="str">
        <f t="shared" si="29"/>
        <v>bbq</v>
      </c>
      <c r="J346" s="34"/>
      <c r="K346" s="34" t="str">
        <f>IFERROR(VLOOKUP(B346,LOINC!A:B,2,FALSE),"")</f>
        <v/>
      </c>
      <c r="L346" s="34" t="str">
        <f>IFERROR(VLOOKUP(B346,'Sequence nummers'!A:B,2,FALSE),"")</f>
        <v/>
      </c>
      <c r="M346" s="159" t="s">
        <v>1287</v>
      </c>
      <c r="N346" s="52"/>
      <c r="O346" s="52"/>
      <c r="P346" s="159"/>
      <c r="Q346" s="52"/>
      <c r="R346" s="52"/>
      <c r="S346" s="161" t="str">
        <f t="shared" si="31"/>
        <v>Numeriek</v>
      </c>
      <c r="T346" s="38" t="s">
        <v>1236</v>
      </c>
      <c r="U346" s="43" t="s">
        <v>366</v>
      </c>
      <c r="V346" s="38" t="s">
        <v>1313</v>
      </c>
      <c r="W346" s="159" t="s">
        <v>2758</v>
      </c>
      <c r="X346" s="34" t="s">
        <v>370</v>
      </c>
      <c r="Y346" s="34" t="s">
        <v>370</v>
      </c>
      <c r="Z346" s="33"/>
      <c r="AA346" s="159"/>
      <c r="AB346" s="159"/>
    </row>
    <row r="347" spans="1:28" s="132" customFormat="1" hidden="1" x14ac:dyDescent="0.35">
      <c r="A347" s="269"/>
      <c r="B347" s="159" t="s">
        <v>78</v>
      </c>
      <c r="C347" s="162" t="str">
        <f t="shared" si="30"/>
        <v/>
      </c>
      <c r="D347" s="159"/>
      <c r="E347" s="159" t="s">
        <v>8504</v>
      </c>
      <c r="F347" s="161" t="str">
        <f t="shared" si="27"/>
        <v>?</v>
      </c>
      <c r="G347" s="161" t="str">
        <f t="shared" si="28"/>
        <v>?</v>
      </c>
      <c r="H347" s="159"/>
      <c r="I347" s="161" t="str">
        <f t="shared" si="29"/>
        <v>bbr</v>
      </c>
      <c r="J347" s="34"/>
      <c r="K347" s="34" t="str">
        <f>IFERROR(VLOOKUP(B347,LOINC!A:B,2,FALSE),"")</f>
        <v/>
      </c>
      <c r="L347" s="34" t="str">
        <f>IFERROR(VLOOKUP(B347,'Sequence nummers'!A:B,2,FALSE),"")</f>
        <v/>
      </c>
      <c r="M347" s="159" t="s">
        <v>1287</v>
      </c>
      <c r="N347" s="52"/>
      <c r="O347" s="52"/>
      <c r="P347" s="159"/>
      <c r="Q347" s="52"/>
      <c r="R347" s="52"/>
      <c r="S347" s="161" t="str">
        <f t="shared" si="31"/>
        <v>Keuzelijst</v>
      </c>
      <c r="T347" s="38" t="s">
        <v>1236</v>
      </c>
      <c r="U347" s="43" t="s">
        <v>366</v>
      </c>
      <c r="V347" s="38" t="s">
        <v>1313</v>
      </c>
      <c r="W347" s="159" t="s">
        <v>2758</v>
      </c>
      <c r="X347" s="34" t="s">
        <v>370</v>
      </c>
      <c r="Y347" s="34" t="s">
        <v>370</v>
      </c>
      <c r="Z347" s="33"/>
      <c r="AA347" s="159"/>
      <c r="AB347" s="159"/>
    </row>
    <row r="348" spans="1:28" hidden="1" x14ac:dyDescent="0.35">
      <c r="A348" s="269" t="s">
        <v>350</v>
      </c>
      <c r="B348" s="159" t="s">
        <v>113</v>
      </c>
      <c r="C348" s="162" t="str">
        <f t="shared" si="30"/>
        <v/>
      </c>
      <c r="D348" s="159"/>
      <c r="E348" s="159" t="s">
        <v>2801</v>
      </c>
      <c r="F348" s="161" t="str">
        <f t="shared" si="27"/>
        <v>?</v>
      </c>
      <c r="G348" s="161" t="str">
        <f t="shared" si="28"/>
        <v>?</v>
      </c>
      <c r="H348" s="159"/>
      <c r="I348" s="161" t="str">
        <f t="shared" si="29"/>
        <v>bbs</v>
      </c>
      <c r="J348" s="34"/>
      <c r="K348" s="34" t="str">
        <f>IFERROR(VLOOKUP(B348,LOINC!A:B,2,FALSE),"")</f>
        <v/>
      </c>
      <c r="L348" s="34" t="str">
        <f>IFERROR(VLOOKUP(B348,'Sequence nummers'!A:B,2,FALSE),"")</f>
        <v/>
      </c>
      <c r="M348" s="159"/>
      <c r="N348" s="52"/>
      <c r="O348" s="52"/>
      <c r="P348" s="52"/>
      <c r="Q348" s="53"/>
      <c r="R348" s="53"/>
      <c r="S348" s="161" t="str">
        <f t="shared" si="31"/>
        <v>Keuzelijst</v>
      </c>
      <c r="T348" s="38" t="s">
        <v>4</v>
      </c>
      <c r="U348" s="43" t="s">
        <v>366</v>
      </c>
      <c r="V348" s="38" t="s">
        <v>1313</v>
      </c>
      <c r="W348" s="38" t="s">
        <v>1313</v>
      </c>
      <c r="X348" s="39" t="s">
        <v>370</v>
      </c>
      <c r="Y348" s="34" t="s">
        <v>370</v>
      </c>
      <c r="Z348" s="32"/>
      <c r="AA348" s="38"/>
      <c r="AB348" s="38"/>
    </row>
    <row r="349" spans="1:28" hidden="1" x14ac:dyDescent="0.35">
      <c r="A349" s="269"/>
      <c r="B349" s="159" t="s">
        <v>1285</v>
      </c>
      <c r="C349" s="162" t="str">
        <f t="shared" si="30"/>
        <v/>
      </c>
      <c r="D349" s="159"/>
      <c r="E349" s="159" t="s">
        <v>2801</v>
      </c>
      <c r="F349" s="161" t="str">
        <f t="shared" si="27"/>
        <v>?</v>
      </c>
      <c r="G349" s="161" t="str">
        <f t="shared" si="28"/>
        <v>?</v>
      </c>
      <c r="H349" s="159"/>
      <c r="I349" s="161" t="str">
        <f t="shared" si="29"/>
        <v>bbt</v>
      </c>
      <c r="J349" s="34"/>
      <c r="K349" s="34" t="str">
        <f>IFERROR(VLOOKUP(B349,LOINC!A:B,2,FALSE),"")</f>
        <v/>
      </c>
      <c r="L349" s="34" t="str">
        <f>IFERROR(VLOOKUP(B349,'Sequence nummers'!A:B,2,FALSE),"")</f>
        <v/>
      </c>
      <c r="M349" s="159"/>
      <c r="N349" s="52"/>
      <c r="O349" s="52"/>
      <c r="P349" s="52"/>
      <c r="Q349" s="53"/>
      <c r="R349" s="53"/>
      <c r="S349" s="161" t="str">
        <f t="shared" si="31"/>
        <v>Keuzelijst</v>
      </c>
      <c r="T349" s="38" t="s">
        <v>4</v>
      </c>
      <c r="U349" s="43" t="s">
        <v>366</v>
      </c>
      <c r="V349" s="38" t="s">
        <v>1313</v>
      </c>
      <c r="W349" s="38" t="s">
        <v>1313</v>
      </c>
      <c r="X349" s="39" t="s">
        <v>370</v>
      </c>
      <c r="Y349" s="34"/>
      <c r="Z349" s="32"/>
      <c r="AA349" s="38"/>
      <c r="AB349" s="38"/>
    </row>
    <row r="350" spans="1:28" hidden="1" x14ac:dyDescent="0.35">
      <c r="A350" s="269"/>
      <c r="B350" s="159" t="s">
        <v>1286</v>
      </c>
      <c r="C350" s="162" t="str">
        <f t="shared" si="30"/>
        <v/>
      </c>
      <c r="D350" s="159"/>
      <c r="E350" s="159" t="s">
        <v>2801</v>
      </c>
      <c r="F350" s="161" t="str">
        <f t="shared" si="27"/>
        <v>?</v>
      </c>
      <c r="G350" s="161" t="str">
        <f t="shared" si="28"/>
        <v>?</v>
      </c>
      <c r="H350" s="159"/>
      <c r="I350" s="161" t="str">
        <f t="shared" si="29"/>
        <v>bbu</v>
      </c>
      <c r="J350" s="34"/>
      <c r="K350" s="34" t="str">
        <f>IFERROR(VLOOKUP(B350,LOINC!A:B,2,FALSE),"")</f>
        <v/>
      </c>
      <c r="L350" s="34" t="str">
        <f>IFERROR(VLOOKUP(B350,'Sequence nummers'!A:B,2,FALSE),"")</f>
        <v/>
      </c>
      <c r="M350" s="159"/>
      <c r="N350" s="52"/>
      <c r="O350" s="52"/>
      <c r="P350" s="52"/>
      <c r="Q350" s="53"/>
      <c r="R350" s="53"/>
      <c r="S350" s="161" t="str">
        <f t="shared" si="31"/>
        <v>Keuzelijst</v>
      </c>
      <c r="T350" s="38" t="s">
        <v>4</v>
      </c>
      <c r="U350" s="43" t="s">
        <v>366</v>
      </c>
      <c r="V350" s="38" t="s">
        <v>1313</v>
      </c>
      <c r="W350" s="38" t="s">
        <v>1313</v>
      </c>
      <c r="X350" s="39" t="s">
        <v>370</v>
      </c>
      <c r="Y350" s="34"/>
      <c r="Z350" s="32"/>
      <c r="AA350" s="38"/>
      <c r="AB350" s="38"/>
    </row>
    <row r="351" spans="1:28" hidden="1" x14ac:dyDescent="0.35">
      <c r="A351" s="158" t="s">
        <v>351</v>
      </c>
      <c r="B351" s="159" t="s">
        <v>197</v>
      </c>
      <c r="C351" s="162" t="str">
        <f t="shared" si="30"/>
        <v/>
      </c>
      <c r="D351" s="159"/>
      <c r="E351" s="159" t="s">
        <v>2801</v>
      </c>
      <c r="F351" s="161" t="str">
        <f t="shared" si="27"/>
        <v>?</v>
      </c>
      <c r="G351" s="161" t="str">
        <f t="shared" si="28"/>
        <v>?</v>
      </c>
      <c r="H351" s="159"/>
      <c r="I351" s="161" t="str">
        <f t="shared" si="29"/>
        <v>bbv</v>
      </c>
      <c r="J351" s="34"/>
      <c r="K351" s="34" t="str">
        <f>IFERROR(VLOOKUP(B351,LOINC!A:B,2,FALSE),"")</f>
        <v/>
      </c>
      <c r="L351" s="34" t="str">
        <f>IFERROR(VLOOKUP(B351,'Sequence nummers'!A:B,2,FALSE),"")</f>
        <v/>
      </c>
      <c r="M351" s="159"/>
      <c r="N351" s="52"/>
      <c r="O351" s="52"/>
      <c r="P351" s="159"/>
      <c r="Q351" s="53"/>
      <c r="R351" s="53"/>
      <c r="S351" s="161" t="str">
        <f t="shared" si="31"/>
        <v>Keuzelijst</v>
      </c>
      <c r="T351" s="38" t="s">
        <v>1236</v>
      </c>
      <c r="U351" s="43" t="s">
        <v>366</v>
      </c>
      <c r="V351" s="38" t="s">
        <v>1313</v>
      </c>
      <c r="W351" s="38" t="s">
        <v>1313</v>
      </c>
      <c r="X351" s="39" t="s">
        <v>370</v>
      </c>
      <c r="Y351" s="34"/>
      <c r="Z351" s="32"/>
      <c r="AA351" s="38"/>
      <c r="AB351" s="38"/>
    </row>
    <row r="352" spans="1:28" x14ac:dyDescent="0.35">
      <c r="A352" s="158" t="s">
        <v>352</v>
      </c>
      <c r="B352" s="159" t="s">
        <v>256</v>
      </c>
      <c r="C352" s="162" t="str">
        <f t="shared" si="30"/>
        <v>Prospectieve kruisproef vereist</v>
      </c>
      <c r="D352" s="159"/>
      <c r="E352" s="159" t="s">
        <v>2798</v>
      </c>
      <c r="F352" s="170" t="s">
        <v>9287</v>
      </c>
      <c r="G352" s="161" t="str">
        <f t="shared" si="28"/>
        <v>?</v>
      </c>
      <c r="H352" s="159"/>
      <c r="I352" s="161" t="str">
        <f t="shared" si="29"/>
        <v>bbw</v>
      </c>
      <c r="J352" s="34"/>
      <c r="K352" s="34">
        <f>IFERROR(VLOOKUP(B352,LOINC!A:B,2,FALSE),"")</f>
        <v>8797</v>
      </c>
      <c r="L352" s="34">
        <f>IFERROR(VLOOKUP(B352,'Sequence nummers'!A:B,2,FALSE),"")</f>
        <v>1100150</v>
      </c>
      <c r="M352" s="159" t="s">
        <v>1287</v>
      </c>
      <c r="N352" s="159" t="s">
        <v>1610</v>
      </c>
      <c r="O352" s="52"/>
      <c r="P352" s="52"/>
      <c r="Q352" s="53"/>
      <c r="R352" s="53"/>
      <c r="S352" s="161" t="str">
        <f t="shared" si="31"/>
        <v>Keuzelijst</v>
      </c>
      <c r="T352" s="38" t="s">
        <v>4</v>
      </c>
      <c r="U352" s="43" t="s">
        <v>366</v>
      </c>
      <c r="V352" s="38" t="s">
        <v>1313</v>
      </c>
      <c r="W352" s="38" t="s">
        <v>2758</v>
      </c>
      <c r="X352" s="39" t="s">
        <v>370</v>
      </c>
      <c r="Y352" s="34" t="s">
        <v>0</v>
      </c>
      <c r="Z352" s="34" t="s">
        <v>370</v>
      </c>
      <c r="AA352" s="159"/>
      <c r="AB352" s="159"/>
    </row>
    <row r="353" spans="1:28" hidden="1" x14ac:dyDescent="0.35">
      <c r="A353" s="158" t="s">
        <v>361</v>
      </c>
      <c r="B353" s="159" t="s">
        <v>1414</v>
      </c>
      <c r="C353" s="162" t="str">
        <f t="shared" si="30"/>
        <v/>
      </c>
      <c r="D353" s="159"/>
      <c r="E353" s="159" t="s">
        <v>2801</v>
      </c>
      <c r="F353" s="161" t="str">
        <f t="shared" si="27"/>
        <v>?</v>
      </c>
      <c r="G353" s="161" t="str">
        <f t="shared" si="28"/>
        <v>?</v>
      </c>
      <c r="H353" s="159"/>
      <c r="I353" s="161" t="str">
        <f t="shared" si="29"/>
        <v>bbx</v>
      </c>
      <c r="J353" s="34"/>
      <c r="K353" s="34" t="str">
        <f>IFERROR(VLOOKUP(B353,LOINC!A:B,2,FALSE),"")</f>
        <v/>
      </c>
      <c r="L353" s="34" t="str">
        <f>IFERROR(VLOOKUP(B353,'Sequence nummers'!A:B,2,FALSE),"")</f>
        <v/>
      </c>
      <c r="M353" s="159"/>
      <c r="N353" s="159"/>
      <c r="O353" s="52"/>
      <c r="P353" s="159"/>
      <c r="Q353" s="53"/>
      <c r="R353" s="53"/>
      <c r="S353" s="161" t="str">
        <f t="shared" si="31"/>
        <v>String</v>
      </c>
      <c r="T353" s="38" t="s">
        <v>176</v>
      </c>
      <c r="U353" s="43" t="s">
        <v>366</v>
      </c>
      <c r="V353" s="38" t="s">
        <v>1313</v>
      </c>
      <c r="W353" s="38" t="s">
        <v>1313</v>
      </c>
      <c r="X353" s="39" t="s">
        <v>370</v>
      </c>
      <c r="Y353" s="33" t="s">
        <v>372</v>
      </c>
      <c r="Z353" s="32"/>
      <c r="AA353" s="38"/>
      <c r="AB353" s="38"/>
    </row>
    <row r="354" spans="1:28" hidden="1" x14ac:dyDescent="0.35">
      <c r="A354" s="35"/>
      <c r="B354" s="35"/>
      <c r="C354" s="35" t="s">
        <v>8009</v>
      </c>
      <c r="D354" s="35"/>
      <c r="E354" s="35" t="s">
        <v>2801</v>
      </c>
      <c r="F354" s="35"/>
      <c r="G354" s="35"/>
      <c r="H354" s="35"/>
      <c r="I354" s="35"/>
      <c r="J354" s="36"/>
      <c r="K354" s="35"/>
      <c r="L354" s="35"/>
      <c r="M354" s="35"/>
      <c r="N354" s="35"/>
      <c r="O354" s="35"/>
      <c r="P354" s="35"/>
      <c r="Q354" s="35"/>
      <c r="R354" s="35"/>
      <c r="S354" s="35"/>
      <c r="T354" s="46"/>
      <c r="U354" s="126"/>
      <c r="V354" s="46"/>
      <c r="W354" s="46"/>
      <c r="X354" s="47"/>
      <c r="Y354" s="48"/>
      <c r="Z354" s="48"/>
      <c r="AA354" s="46"/>
      <c r="AB354" s="46"/>
    </row>
    <row r="355" spans="1:28" ht="13.4" hidden="1" customHeight="1" x14ac:dyDescent="0.35">
      <c r="A355" s="269" t="s">
        <v>8088</v>
      </c>
      <c r="B355" s="159" t="s">
        <v>8075</v>
      </c>
      <c r="C355" s="162" t="str">
        <f t="shared" ref="C355:C380" si="32">IF(E355="JA",VLOOKUP(B355,Bepalingen,3,FALSE),"")</f>
        <v/>
      </c>
      <c r="D355" s="159"/>
      <c r="E355" s="159" t="s">
        <v>2801</v>
      </c>
      <c r="F355" s="161" t="str">
        <f t="shared" si="27"/>
        <v>?</v>
      </c>
      <c r="G355" s="161" t="str">
        <f t="shared" si="28"/>
        <v>?</v>
      </c>
      <c r="H355" s="159"/>
      <c r="I355" s="161" t="str">
        <f t="shared" si="29"/>
        <v>bby</v>
      </c>
      <c r="J355" s="34"/>
      <c r="K355" s="34" t="str">
        <f>IFERROR(VLOOKUP(B355,LOINC!A:B,2,FALSE),"")</f>
        <v/>
      </c>
      <c r="L355" s="34" t="str">
        <f>IFERROR(VLOOKUP(B355,'Sequence nummers'!A:B,2,FALSE),"")</f>
        <v/>
      </c>
      <c r="M355" s="159"/>
      <c r="N355" s="159"/>
      <c r="O355" s="52"/>
      <c r="P355" s="52"/>
      <c r="Q355" s="53"/>
      <c r="R355" s="53"/>
      <c r="S355" s="161" t="str">
        <f t="shared" ref="S355:S380" si="33">VLOOKUP($B355,Bepalingen,4,FALSE)</f>
        <v>Keuzelijst</v>
      </c>
      <c r="T355" s="38" t="s">
        <v>182</v>
      </c>
      <c r="U355" s="43" t="s">
        <v>366</v>
      </c>
      <c r="V355" s="38" t="s">
        <v>1244</v>
      </c>
      <c r="W355" s="38" t="s">
        <v>2758</v>
      </c>
      <c r="X355" s="39" t="s">
        <v>370</v>
      </c>
      <c r="Y355" s="33" t="s">
        <v>370</v>
      </c>
      <c r="Z355" s="32"/>
      <c r="AA355" s="38"/>
      <c r="AB355" s="38"/>
    </row>
    <row r="356" spans="1:28" ht="13.4" hidden="1" customHeight="1" x14ac:dyDescent="0.35">
      <c r="A356" s="269"/>
      <c r="B356" s="159" t="s">
        <v>8076</v>
      </c>
      <c r="C356" s="162" t="str">
        <f t="shared" si="32"/>
        <v/>
      </c>
      <c r="D356" s="159"/>
      <c r="E356" s="159" t="s">
        <v>2801</v>
      </c>
      <c r="F356" s="161" t="str">
        <f t="shared" si="27"/>
        <v>?</v>
      </c>
      <c r="G356" s="161" t="str">
        <f t="shared" si="28"/>
        <v>?</v>
      </c>
      <c r="H356" s="159"/>
      <c r="I356" s="161" t="str">
        <f t="shared" si="29"/>
        <v>bbz</v>
      </c>
      <c r="J356" s="34"/>
      <c r="K356" s="34" t="str">
        <f>IFERROR(VLOOKUP(B356,LOINC!A:B,2,FALSE),"")</f>
        <v/>
      </c>
      <c r="L356" s="34" t="str">
        <f>IFERROR(VLOOKUP(B356,'Sequence nummers'!A:B,2,FALSE),"")</f>
        <v/>
      </c>
      <c r="M356" s="159"/>
      <c r="N356" s="159"/>
      <c r="O356" s="52"/>
      <c r="P356" s="52"/>
      <c r="Q356" s="53"/>
      <c r="R356" s="53"/>
      <c r="S356" s="161" t="str">
        <f t="shared" si="33"/>
        <v>Keuzelijst</v>
      </c>
      <c r="T356" s="38" t="s">
        <v>182</v>
      </c>
      <c r="U356" s="43" t="s">
        <v>366</v>
      </c>
      <c r="V356" s="38" t="s">
        <v>4</v>
      </c>
      <c r="W356" s="38" t="s">
        <v>2758</v>
      </c>
      <c r="X356" s="39" t="s">
        <v>370</v>
      </c>
      <c r="Y356" s="33" t="s">
        <v>370</v>
      </c>
      <c r="Z356" s="32"/>
      <c r="AA356" s="38"/>
      <c r="AB356" s="38"/>
    </row>
    <row r="357" spans="1:28" ht="13.4" hidden="1" customHeight="1" x14ac:dyDescent="0.35">
      <c r="A357" s="269"/>
      <c r="B357" s="159" t="s">
        <v>8085</v>
      </c>
      <c r="C357" s="162" t="str">
        <f t="shared" si="32"/>
        <v/>
      </c>
      <c r="D357" s="159"/>
      <c r="E357" s="159" t="s">
        <v>2801</v>
      </c>
      <c r="F357" s="161" t="str">
        <f t="shared" si="27"/>
        <v>?</v>
      </c>
      <c r="G357" s="161" t="str">
        <f t="shared" si="28"/>
        <v>?</v>
      </c>
      <c r="H357" s="159"/>
      <c r="I357" s="161" t="str">
        <f t="shared" si="29"/>
        <v>bca</v>
      </c>
      <c r="J357" s="34"/>
      <c r="K357" s="34" t="str">
        <f>IFERROR(VLOOKUP(B357,LOINC!A:B,2,FALSE),"")</f>
        <v/>
      </c>
      <c r="L357" s="34" t="str">
        <f>IFERROR(VLOOKUP(B357,'Sequence nummers'!A:B,2,FALSE),"")</f>
        <v/>
      </c>
      <c r="M357" s="159"/>
      <c r="N357" s="159"/>
      <c r="O357" s="52"/>
      <c r="P357" s="52"/>
      <c r="Q357" s="53"/>
      <c r="R357" s="53"/>
      <c r="S357" s="161" t="str">
        <f t="shared" si="33"/>
        <v>Numeriek</v>
      </c>
      <c r="T357" s="38" t="s">
        <v>182</v>
      </c>
      <c r="U357" s="43" t="s">
        <v>366</v>
      </c>
      <c r="V357" s="38" t="s">
        <v>4</v>
      </c>
      <c r="W357" s="38" t="s">
        <v>2758</v>
      </c>
      <c r="X357" s="39" t="s">
        <v>370</v>
      </c>
      <c r="Y357" s="33" t="s">
        <v>370</v>
      </c>
      <c r="Z357" s="32"/>
      <c r="AA357" s="38"/>
      <c r="AB357" s="38"/>
    </row>
    <row r="358" spans="1:28" ht="13.4" hidden="1" customHeight="1" x14ac:dyDescent="0.35">
      <c r="A358" s="269"/>
      <c r="B358" s="159" t="s">
        <v>8087</v>
      </c>
      <c r="C358" s="162" t="str">
        <f t="shared" si="32"/>
        <v/>
      </c>
      <c r="D358" s="159"/>
      <c r="E358" s="159" t="s">
        <v>2801</v>
      </c>
      <c r="F358" s="161" t="str">
        <f t="shared" si="27"/>
        <v>?</v>
      </c>
      <c r="G358" s="161" t="str">
        <f t="shared" si="28"/>
        <v>?</v>
      </c>
      <c r="H358" s="159"/>
      <c r="I358" s="161" t="str">
        <f t="shared" si="29"/>
        <v>bcb</v>
      </c>
      <c r="J358" s="34"/>
      <c r="K358" s="34" t="str">
        <f>IFERROR(VLOOKUP(B358,LOINC!A:B,2,FALSE),"")</f>
        <v/>
      </c>
      <c r="L358" s="34" t="str">
        <f>IFERROR(VLOOKUP(B358,'Sequence nummers'!A:B,2,FALSE),"")</f>
        <v/>
      </c>
      <c r="M358" s="159"/>
      <c r="N358" s="159"/>
      <c r="O358" s="52"/>
      <c r="P358" s="52"/>
      <c r="Q358" s="53"/>
      <c r="R358" s="53"/>
      <c r="S358" s="161" t="str">
        <f t="shared" si="33"/>
        <v>Keuzelijst</v>
      </c>
      <c r="T358" s="38" t="s">
        <v>182</v>
      </c>
      <c r="U358" s="43" t="s">
        <v>366</v>
      </c>
      <c r="V358" s="38" t="s">
        <v>4</v>
      </c>
      <c r="W358" s="38" t="s">
        <v>2758</v>
      </c>
      <c r="X358" s="39" t="s">
        <v>370</v>
      </c>
      <c r="Y358" s="33" t="s">
        <v>370</v>
      </c>
      <c r="Z358" s="32"/>
      <c r="AA358" s="38"/>
      <c r="AB358" s="38"/>
    </row>
    <row r="359" spans="1:28" ht="13.4" hidden="1" customHeight="1" x14ac:dyDescent="0.35">
      <c r="A359" s="269"/>
      <c r="B359" s="159" t="s">
        <v>8082</v>
      </c>
      <c r="C359" s="162" t="str">
        <f t="shared" si="32"/>
        <v/>
      </c>
      <c r="D359" s="159"/>
      <c r="E359" s="159" t="s">
        <v>2801</v>
      </c>
      <c r="F359" s="161" t="str">
        <f t="shared" si="27"/>
        <v>?</v>
      </c>
      <c r="G359" s="161" t="str">
        <f t="shared" si="28"/>
        <v>?</v>
      </c>
      <c r="H359" s="159"/>
      <c r="I359" s="161" t="str">
        <f t="shared" si="29"/>
        <v>bcc</v>
      </c>
      <c r="J359" s="34"/>
      <c r="K359" s="34" t="str">
        <f>IFERROR(VLOOKUP(B359,LOINC!A:B,2,FALSE),"")</f>
        <v/>
      </c>
      <c r="L359" s="34" t="str">
        <f>IFERROR(VLOOKUP(B359,'Sequence nummers'!A:B,2,FALSE),"")</f>
        <v/>
      </c>
      <c r="M359" s="159"/>
      <c r="N359" s="159"/>
      <c r="O359" s="52"/>
      <c r="P359" s="52"/>
      <c r="Q359" s="53"/>
      <c r="R359" s="53"/>
      <c r="S359" s="161" t="str">
        <f t="shared" si="33"/>
        <v>Numeriek</v>
      </c>
      <c r="T359" s="38" t="s">
        <v>182</v>
      </c>
      <c r="U359" s="43" t="s">
        <v>366</v>
      </c>
      <c r="V359" s="38" t="s">
        <v>4</v>
      </c>
      <c r="W359" s="38" t="s">
        <v>2758</v>
      </c>
      <c r="X359" s="39" t="s">
        <v>370</v>
      </c>
      <c r="Y359" s="33" t="s">
        <v>370</v>
      </c>
      <c r="Z359" s="32"/>
      <c r="AA359" s="38"/>
      <c r="AB359" s="38"/>
    </row>
    <row r="360" spans="1:28" ht="13.4" hidden="1" customHeight="1" x14ac:dyDescent="0.35">
      <c r="A360" s="269"/>
      <c r="B360" s="159" t="s">
        <v>8010</v>
      </c>
      <c r="C360" s="162" t="str">
        <f t="shared" si="32"/>
        <v/>
      </c>
      <c r="D360" s="159"/>
      <c r="E360" s="159" t="s">
        <v>2801</v>
      </c>
      <c r="F360" s="161" t="str">
        <f t="shared" si="27"/>
        <v>?</v>
      </c>
      <c r="G360" s="161" t="str">
        <f t="shared" si="28"/>
        <v>?</v>
      </c>
      <c r="H360" s="159"/>
      <c r="I360" s="161" t="str">
        <f t="shared" si="29"/>
        <v>bcd</v>
      </c>
      <c r="J360" s="34"/>
      <c r="K360" s="34" t="str">
        <f>IFERROR(VLOOKUP(B360,LOINC!A:B,2,FALSE),"")</f>
        <v/>
      </c>
      <c r="L360" s="34" t="str">
        <f>IFERROR(VLOOKUP(B360,'Sequence nummers'!A:B,2,FALSE),"")</f>
        <v/>
      </c>
      <c r="M360" s="159"/>
      <c r="N360" s="159"/>
      <c r="O360" s="52"/>
      <c r="P360" s="52"/>
      <c r="Q360" s="53"/>
      <c r="R360" s="53"/>
      <c r="S360" s="161" t="str">
        <f t="shared" si="33"/>
        <v>Keuzelijst</v>
      </c>
      <c r="T360" s="38" t="s">
        <v>182</v>
      </c>
      <c r="U360" s="43" t="s">
        <v>366</v>
      </c>
      <c r="V360" s="38" t="s">
        <v>4</v>
      </c>
      <c r="W360" s="38" t="s">
        <v>2758</v>
      </c>
      <c r="X360" s="39" t="s">
        <v>370</v>
      </c>
      <c r="Y360" s="33" t="s">
        <v>370</v>
      </c>
      <c r="Z360" s="32"/>
      <c r="AA360" s="38"/>
      <c r="AB360" s="38"/>
    </row>
    <row r="361" spans="1:28" ht="13.4" hidden="1" customHeight="1" x14ac:dyDescent="0.35">
      <c r="A361" s="269"/>
      <c r="B361" s="159" t="s">
        <v>8083</v>
      </c>
      <c r="C361" s="162" t="str">
        <f t="shared" si="32"/>
        <v/>
      </c>
      <c r="D361" s="159"/>
      <c r="E361" s="159" t="s">
        <v>2801</v>
      </c>
      <c r="F361" s="161" t="str">
        <f t="shared" si="27"/>
        <v>?</v>
      </c>
      <c r="G361" s="161" t="str">
        <f t="shared" si="28"/>
        <v>?</v>
      </c>
      <c r="H361" s="159"/>
      <c r="I361" s="161" t="str">
        <f t="shared" si="29"/>
        <v>bce</v>
      </c>
      <c r="J361" s="34"/>
      <c r="K361" s="34" t="str">
        <f>IFERROR(VLOOKUP(B361,LOINC!A:B,2,FALSE),"")</f>
        <v/>
      </c>
      <c r="L361" s="34" t="str">
        <f>IFERROR(VLOOKUP(B361,'Sequence nummers'!A:B,2,FALSE),"")</f>
        <v/>
      </c>
      <c r="M361" s="159"/>
      <c r="N361" s="159"/>
      <c r="O361" s="52"/>
      <c r="P361" s="52"/>
      <c r="Q361" s="53"/>
      <c r="R361" s="53"/>
      <c r="S361" s="161" t="str">
        <f t="shared" si="33"/>
        <v>Numeriek</v>
      </c>
      <c r="T361" s="38" t="s">
        <v>182</v>
      </c>
      <c r="U361" s="43" t="s">
        <v>366</v>
      </c>
      <c r="V361" s="38" t="s">
        <v>4</v>
      </c>
      <c r="W361" s="38" t="s">
        <v>2758</v>
      </c>
      <c r="X361" s="39" t="s">
        <v>370</v>
      </c>
      <c r="Y361" s="33" t="s">
        <v>370</v>
      </c>
      <c r="Z361" s="32"/>
      <c r="AA361" s="38"/>
      <c r="AB361" s="38"/>
    </row>
    <row r="362" spans="1:28" ht="13.4" hidden="1" customHeight="1" x14ac:dyDescent="0.35">
      <c r="A362" s="269"/>
      <c r="B362" s="159" t="s">
        <v>8011</v>
      </c>
      <c r="C362" s="162" t="str">
        <f t="shared" si="32"/>
        <v/>
      </c>
      <c r="D362" s="159"/>
      <c r="E362" s="159" t="s">
        <v>2801</v>
      </c>
      <c r="F362" s="161" t="str">
        <f t="shared" si="27"/>
        <v>?</v>
      </c>
      <c r="G362" s="161" t="str">
        <f t="shared" si="28"/>
        <v>?</v>
      </c>
      <c r="H362" s="159"/>
      <c r="I362" s="161" t="str">
        <f t="shared" si="29"/>
        <v>bcf</v>
      </c>
      <c r="J362" s="34"/>
      <c r="K362" s="34" t="str">
        <f>IFERROR(VLOOKUP(B362,LOINC!A:B,2,FALSE),"")</f>
        <v/>
      </c>
      <c r="L362" s="34" t="str">
        <f>IFERROR(VLOOKUP(B362,'Sequence nummers'!A:B,2,FALSE),"")</f>
        <v/>
      </c>
      <c r="M362" s="159"/>
      <c r="N362" s="159"/>
      <c r="O362" s="52"/>
      <c r="P362" s="52"/>
      <c r="Q362" s="53"/>
      <c r="R362" s="53"/>
      <c r="S362" s="161" t="str">
        <f t="shared" si="33"/>
        <v>Keuzelijst</v>
      </c>
      <c r="T362" s="38" t="s">
        <v>182</v>
      </c>
      <c r="U362" s="43" t="s">
        <v>366</v>
      </c>
      <c r="V362" s="38" t="s">
        <v>4</v>
      </c>
      <c r="W362" s="38" t="s">
        <v>2758</v>
      </c>
      <c r="X362" s="39" t="s">
        <v>370</v>
      </c>
      <c r="Y362" s="33" t="s">
        <v>370</v>
      </c>
      <c r="Z362" s="32"/>
      <c r="AA362" s="38"/>
      <c r="AB362" s="38"/>
    </row>
    <row r="363" spans="1:28" ht="13.4" hidden="1" customHeight="1" x14ac:dyDescent="0.35">
      <c r="A363" s="269"/>
      <c r="B363" s="159" t="s">
        <v>8084</v>
      </c>
      <c r="C363" s="162" t="str">
        <f t="shared" si="32"/>
        <v/>
      </c>
      <c r="D363" s="159"/>
      <c r="E363" s="159" t="s">
        <v>2801</v>
      </c>
      <c r="F363" s="161" t="str">
        <f t="shared" si="27"/>
        <v>?</v>
      </c>
      <c r="G363" s="161" t="str">
        <f t="shared" si="28"/>
        <v>?</v>
      </c>
      <c r="H363" s="159"/>
      <c r="I363" s="161" t="str">
        <f t="shared" si="29"/>
        <v>bcg</v>
      </c>
      <c r="J363" s="34"/>
      <c r="K363" s="34" t="str">
        <f>IFERROR(VLOOKUP(B363,LOINC!A:B,2,FALSE),"")</f>
        <v/>
      </c>
      <c r="L363" s="34" t="str">
        <f>IFERROR(VLOOKUP(B363,'Sequence nummers'!A:B,2,FALSE),"")</f>
        <v/>
      </c>
      <c r="M363" s="159"/>
      <c r="N363" s="159"/>
      <c r="O363" s="52"/>
      <c r="P363" s="52"/>
      <c r="Q363" s="53"/>
      <c r="R363" s="53"/>
      <c r="S363" s="161" t="str">
        <f t="shared" si="33"/>
        <v>Numeriek</v>
      </c>
      <c r="T363" s="38" t="s">
        <v>182</v>
      </c>
      <c r="U363" s="43" t="s">
        <v>366</v>
      </c>
      <c r="V363" s="38" t="s">
        <v>4</v>
      </c>
      <c r="W363" s="38" t="s">
        <v>2758</v>
      </c>
      <c r="X363" s="39" t="s">
        <v>370</v>
      </c>
      <c r="Y363" s="33" t="s">
        <v>370</v>
      </c>
      <c r="Z363" s="32"/>
      <c r="AA363" s="38"/>
      <c r="AB363" s="38"/>
    </row>
    <row r="364" spans="1:28" ht="13.4" hidden="1" customHeight="1" x14ac:dyDescent="0.35">
      <c r="A364" s="269"/>
      <c r="B364" s="159" t="s">
        <v>8012</v>
      </c>
      <c r="C364" s="162" t="str">
        <f t="shared" si="32"/>
        <v/>
      </c>
      <c r="D364" s="159"/>
      <c r="E364" s="159" t="s">
        <v>2801</v>
      </c>
      <c r="F364" s="161" t="str">
        <f t="shared" si="27"/>
        <v>?</v>
      </c>
      <c r="G364" s="161" t="str">
        <f t="shared" si="28"/>
        <v>?</v>
      </c>
      <c r="H364" s="159"/>
      <c r="I364" s="161" t="str">
        <f t="shared" si="29"/>
        <v>bch</v>
      </c>
      <c r="J364" s="34"/>
      <c r="K364" s="34" t="str">
        <f>IFERROR(VLOOKUP(B364,LOINC!A:B,2,FALSE),"")</f>
        <v/>
      </c>
      <c r="L364" s="34" t="str">
        <f>IFERROR(VLOOKUP(B364,'Sequence nummers'!A:B,2,FALSE),"")</f>
        <v/>
      </c>
      <c r="M364" s="159"/>
      <c r="N364" s="159"/>
      <c r="O364" s="52"/>
      <c r="P364" s="52"/>
      <c r="Q364" s="53"/>
      <c r="R364" s="53"/>
      <c r="S364" s="161" t="str">
        <f t="shared" si="33"/>
        <v>Keuzelijst</v>
      </c>
      <c r="T364" s="38" t="s">
        <v>182</v>
      </c>
      <c r="U364" s="43" t="s">
        <v>366</v>
      </c>
      <c r="V364" s="38" t="s">
        <v>4</v>
      </c>
      <c r="W364" s="38" t="s">
        <v>2758</v>
      </c>
      <c r="X364" s="39" t="s">
        <v>370</v>
      </c>
      <c r="Y364" s="33" t="s">
        <v>370</v>
      </c>
      <c r="Z364" s="32"/>
      <c r="AA364" s="38"/>
      <c r="AB364" s="38"/>
    </row>
    <row r="365" spans="1:28" ht="13.4" hidden="1" customHeight="1" x14ac:dyDescent="0.35">
      <c r="A365" s="269"/>
      <c r="B365" s="159" t="s">
        <v>8013</v>
      </c>
      <c r="C365" s="162" t="str">
        <f t="shared" si="32"/>
        <v/>
      </c>
      <c r="D365" s="159"/>
      <c r="E365" s="159" t="s">
        <v>2801</v>
      </c>
      <c r="F365" s="161" t="str">
        <f t="shared" si="27"/>
        <v>?</v>
      </c>
      <c r="G365" s="161" t="str">
        <f t="shared" si="28"/>
        <v>?</v>
      </c>
      <c r="H365" s="159"/>
      <c r="I365" s="161" t="str">
        <f t="shared" si="29"/>
        <v>bci</v>
      </c>
      <c r="J365" s="34"/>
      <c r="K365" s="34" t="str">
        <f>IFERROR(VLOOKUP(B365,LOINC!A:B,2,FALSE),"")</f>
        <v/>
      </c>
      <c r="L365" s="34" t="str">
        <f>IFERROR(VLOOKUP(B365,'Sequence nummers'!A:B,2,FALSE),"")</f>
        <v/>
      </c>
      <c r="M365" s="159"/>
      <c r="N365" s="159"/>
      <c r="O365" s="52"/>
      <c r="P365" s="52"/>
      <c r="Q365" s="53"/>
      <c r="R365" s="53"/>
      <c r="S365" s="161" t="str">
        <f t="shared" si="33"/>
        <v>Numeriek</v>
      </c>
      <c r="T365" s="38" t="s">
        <v>182</v>
      </c>
      <c r="U365" s="43" t="s">
        <v>366</v>
      </c>
      <c r="V365" s="38" t="s">
        <v>4</v>
      </c>
      <c r="W365" s="38" t="s">
        <v>2758</v>
      </c>
      <c r="X365" s="39" t="s">
        <v>370</v>
      </c>
      <c r="Y365" s="33" t="s">
        <v>370</v>
      </c>
      <c r="Z365" s="32"/>
      <c r="AA365" s="38"/>
      <c r="AB365" s="38"/>
    </row>
    <row r="366" spans="1:28" ht="13.4" hidden="1" customHeight="1" x14ac:dyDescent="0.35">
      <c r="A366" s="269"/>
      <c r="B366" s="159" t="s">
        <v>8014</v>
      </c>
      <c r="C366" s="162" t="str">
        <f t="shared" si="32"/>
        <v/>
      </c>
      <c r="D366" s="159"/>
      <c r="E366" s="159" t="s">
        <v>2801</v>
      </c>
      <c r="F366" s="161" t="str">
        <f t="shared" si="27"/>
        <v>?</v>
      </c>
      <c r="G366" s="161" t="str">
        <f t="shared" si="28"/>
        <v>?</v>
      </c>
      <c r="H366" s="159"/>
      <c r="I366" s="161" t="str">
        <f t="shared" si="29"/>
        <v>bcj</v>
      </c>
      <c r="J366" s="34"/>
      <c r="K366" s="34" t="str">
        <f>IFERROR(VLOOKUP(B366,LOINC!A:B,2,FALSE),"")</f>
        <v/>
      </c>
      <c r="L366" s="34" t="str">
        <f>IFERROR(VLOOKUP(B366,'Sequence nummers'!A:B,2,FALSE),"")</f>
        <v/>
      </c>
      <c r="M366" s="159"/>
      <c r="N366" s="159"/>
      <c r="O366" s="52"/>
      <c r="P366" s="52"/>
      <c r="Q366" s="53"/>
      <c r="R366" s="53"/>
      <c r="S366" s="161" t="str">
        <f t="shared" si="33"/>
        <v>Keuzelijst</v>
      </c>
      <c r="T366" s="38" t="s">
        <v>182</v>
      </c>
      <c r="U366" s="43" t="s">
        <v>366</v>
      </c>
      <c r="V366" s="38" t="s">
        <v>4</v>
      </c>
      <c r="W366" s="38" t="s">
        <v>2758</v>
      </c>
      <c r="X366" s="39" t="s">
        <v>370</v>
      </c>
      <c r="Y366" s="33" t="s">
        <v>370</v>
      </c>
      <c r="Z366" s="32"/>
      <c r="AA366" s="38"/>
      <c r="AB366" s="38"/>
    </row>
    <row r="367" spans="1:28" ht="13.4" hidden="1" customHeight="1" x14ac:dyDescent="0.35">
      <c r="A367" s="269"/>
      <c r="B367" s="159" t="s">
        <v>8015</v>
      </c>
      <c r="C367" s="162" t="str">
        <f t="shared" si="32"/>
        <v/>
      </c>
      <c r="D367" s="159"/>
      <c r="E367" s="159" t="s">
        <v>2801</v>
      </c>
      <c r="F367" s="161" t="str">
        <f t="shared" si="27"/>
        <v>?</v>
      </c>
      <c r="G367" s="161" t="str">
        <f t="shared" si="28"/>
        <v>?</v>
      </c>
      <c r="H367" s="159"/>
      <c r="I367" s="161" t="str">
        <f t="shared" si="29"/>
        <v>bck</v>
      </c>
      <c r="J367" s="34"/>
      <c r="K367" s="34" t="str">
        <f>IFERROR(VLOOKUP(B367,LOINC!A:B,2,FALSE),"")</f>
        <v/>
      </c>
      <c r="L367" s="34" t="str">
        <f>IFERROR(VLOOKUP(B367,'Sequence nummers'!A:B,2,FALSE),"")</f>
        <v/>
      </c>
      <c r="M367" s="159"/>
      <c r="N367" s="159"/>
      <c r="O367" s="52"/>
      <c r="P367" s="52"/>
      <c r="Q367" s="53"/>
      <c r="R367" s="53"/>
      <c r="S367" s="161" t="str">
        <f t="shared" si="33"/>
        <v>Numeriek</v>
      </c>
      <c r="T367" s="38" t="s">
        <v>182</v>
      </c>
      <c r="U367" s="43" t="s">
        <v>366</v>
      </c>
      <c r="V367" s="38" t="s">
        <v>4</v>
      </c>
      <c r="W367" s="38" t="s">
        <v>2758</v>
      </c>
      <c r="X367" s="39" t="s">
        <v>370</v>
      </c>
      <c r="Y367" s="33" t="s">
        <v>370</v>
      </c>
      <c r="Z367" s="32"/>
      <c r="AA367" s="38"/>
      <c r="AB367" s="38"/>
    </row>
    <row r="368" spans="1:28" ht="13.4" hidden="1" customHeight="1" x14ac:dyDescent="0.35">
      <c r="A368" s="269" t="s">
        <v>8089</v>
      </c>
      <c r="B368" s="159" t="s">
        <v>8016</v>
      </c>
      <c r="C368" s="162" t="str">
        <f t="shared" si="32"/>
        <v/>
      </c>
      <c r="D368" s="159"/>
      <c r="E368" s="159" t="s">
        <v>2801</v>
      </c>
      <c r="F368" s="161" t="str">
        <f t="shared" ref="F368:F431" si="34">VLOOKUP($B368,Bepalingen,8,FALSE)</f>
        <v>?</v>
      </c>
      <c r="G368" s="161" t="str">
        <f t="shared" ref="G368:G431" si="35">VLOOKUP($B368,Bepalingen,9,FALSE)</f>
        <v>?</v>
      </c>
      <c r="H368" s="159"/>
      <c r="I368" s="161" t="str">
        <f t="shared" ref="I368:I431" si="36">VLOOKUP($B368,Bepalingen,10,FALSE)</f>
        <v>bcl</v>
      </c>
      <c r="J368" s="34"/>
      <c r="K368" s="34" t="str">
        <f>IFERROR(VLOOKUP(B368,LOINC!A:B,2,FALSE),"")</f>
        <v/>
      </c>
      <c r="L368" s="34" t="str">
        <f>IFERROR(VLOOKUP(B368,'Sequence nummers'!A:B,2,FALSE),"")</f>
        <v/>
      </c>
      <c r="M368" s="159"/>
      <c r="N368" s="159"/>
      <c r="O368" s="52"/>
      <c r="P368" s="52"/>
      <c r="Q368" s="53"/>
      <c r="R368" s="53"/>
      <c r="S368" s="161" t="str">
        <f t="shared" si="33"/>
        <v>Keuzelijst</v>
      </c>
      <c r="T368" s="38" t="s">
        <v>182</v>
      </c>
      <c r="U368" s="43" t="s">
        <v>366</v>
      </c>
      <c r="V368" s="38" t="s">
        <v>1244</v>
      </c>
      <c r="W368" s="38" t="s">
        <v>2758</v>
      </c>
      <c r="X368" s="39" t="s">
        <v>370</v>
      </c>
      <c r="Y368" s="33" t="s">
        <v>370</v>
      </c>
      <c r="Z368" s="32"/>
      <c r="AA368" s="38"/>
      <c r="AB368" s="38"/>
    </row>
    <row r="369" spans="1:28" ht="13.4" hidden="1" customHeight="1" x14ac:dyDescent="0.35">
      <c r="A369" s="269"/>
      <c r="B369" s="159" t="s">
        <v>8069</v>
      </c>
      <c r="C369" s="162" t="str">
        <f t="shared" si="32"/>
        <v/>
      </c>
      <c r="D369" s="159"/>
      <c r="E369" s="159" t="s">
        <v>2801</v>
      </c>
      <c r="F369" s="161" t="str">
        <f t="shared" si="34"/>
        <v>?</v>
      </c>
      <c r="G369" s="161" t="str">
        <f t="shared" si="35"/>
        <v>?</v>
      </c>
      <c r="H369" s="159"/>
      <c r="I369" s="161" t="str">
        <f t="shared" si="36"/>
        <v>bcm</v>
      </c>
      <c r="J369" s="34"/>
      <c r="K369" s="34" t="str">
        <f>IFERROR(VLOOKUP(B369,LOINC!A:B,2,FALSE),"")</f>
        <v/>
      </c>
      <c r="L369" s="34" t="str">
        <f>IFERROR(VLOOKUP(B369,'Sequence nummers'!A:B,2,FALSE),"")</f>
        <v/>
      </c>
      <c r="M369" s="159"/>
      <c r="N369" s="159"/>
      <c r="O369" s="52"/>
      <c r="P369" s="52"/>
      <c r="Q369" s="53"/>
      <c r="R369" s="53"/>
      <c r="S369" s="161" t="str">
        <f t="shared" si="33"/>
        <v>Keuzelijst</v>
      </c>
      <c r="T369" s="38" t="s">
        <v>182</v>
      </c>
      <c r="U369" s="43" t="s">
        <v>366</v>
      </c>
      <c r="V369" s="38" t="s">
        <v>4</v>
      </c>
      <c r="W369" s="38" t="s">
        <v>2758</v>
      </c>
      <c r="X369" s="39" t="s">
        <v>370</v>
      </c>
      <c r="Y369" s="33" t="s">
        <v>370</v>
      </c>
      <c r="Z369" s="32"/>
      <c r="AA369" s="38"/>
      <c r="AB369" s="38"/>
    </row>
    <row r="370" spans="1:28" ht="13.4" hidden="1" customHeight="1" x14ac:dyDescent="0.35">
      <c r="A370" s="269"/>
      <c r="B370" s="159" t="s">
        <v>8086</v>
      </c>
      <c r="C370" s="162" t="str">
        <f t="shared" si="32"/>
        <v/>
      </c>
      <c r="D370" s="159"/>
      <c r="E370" s="159" t="s">
        <v>2801</v>
      </c>
      <c r="F370" s="161" t="str">
        <f t="shared" si="34"/>
        <v>?</v>
      </c>
      <c r="G370" s="161" t="str">
        <f t="shared" si="35"/>
        <v>?</v>
      </c>
      <c r="H370" s="159"/>
      <c r="I370" s="161" t="str">
        <f t="shared" si="36"/>
        <v>bcn</v>
      </c>
      <c r="J370" s="34"/>
      <c r="K370" s="34" t="str">
        <f>IFERROR(VLOOKUP(B370,LOINC!A:B,2,FALSE),"")</f>
        <v/>
      </c>
      <c r="L370" s="34" t="str">
        <f>IFERROR(VLOOKUP(B370,'Sequence nummers'!A:B,2,FALSE),"")</f>
        <v/>
      </c>
      <c r="M370" s="159"/>
      <c r="N370" s="159"/>
      <c r="O370" s="52"/>
      <c r="P370" s="52"/>
      <c r="Q370" s="53"/>
      <c r="R370" s="53"/>
      <c r="S370" s="161" t="str">
        <f t="shared" si="33"/>
        <v>Numeriek</v>
      </c>
      <c r="T370" s="38" t="s">
        <v>182</v>
      </c>
      <c r="U370" s="43" t="s">
        <v>366</v>
      </c>
      <c r="V370" s="38" t="s">
        <v>4</v>
      </c>
      <c r="W370" s="38" t="s">
        <v>2758</v>
      </c>
      <c r="X370" s="39" t="s">
        <v>370</v>
      </c>
      <c r="Y370" s="33" t="s">
        <v>370</v>
      </c>
      <c r="Z370" s="32"/>
      <c r="AA370" s="38"/>
      <c r="AB370" s="38"/>
    </row>
    <row r="371" spans="1:28" ht="13.4" hidden="1" customHeight="1" x14ac:dyDescent="0.35">
      <c r="A371" s="269"/>
      <c r="B371" s="159" t="s">
        <v>8070</v>
      </c>
      <c r="C371" s="162" t="str">
        <f t="shared" si="32"/>
        <v/>
      </c>
      <c r="D371" s="159"/>
      <c r="E371" s="159" t="s">
        <v>2801</v>
      </c>
      <c r="F371" s="161" t="str">
        <f t="shared" si="34"/>
        <v>?</v>
      </c>
      <c r="G371" s="161" t="str">
        <f t="shared" si="35"/>
        <v>?</v>
      </c>
      <c r="H371" s="159"/>
      <c r="I371" s="161" t="str">
        <f t="shared" si="36"/>
        <v>bco</v>
      </c>
      <c r="J371" s="34"/>
      <c r="K371" s="34" t="str">
        <f>IFERROR(VLOOKUP(B371,LOINC!A:B,2,FALSE),"")</f>
        <v/>
      </c>
      <c r="L371" s="34" t="str">
        <f>IFERROR(VLOOKUP(B371,'Sequence nummers'!A:B,2,FALSE),"")</f>
        <v/>
      </c>
      <c r="M371" s="159"/>
      <c r="N371" s="159"/>
      <c r="O371" s="52"/>
      <c r="P371" s="52"/>
      <c r="Q371" s="53"/>
      <c r="R371" s="53"/>
      <c r="S371" s="161" t="str">
        <f t="shared" si="33"/>
        <v>Keuzelijst</v>
      </c>
      <c r="T371" s="38" t="s">
        <v>182</v>
      </c>
      <c r="U371" s="43" t="s">
        <v>366</v>
      </c>
      <c r="V371" s="38" t="s">
        <v>4</v>
      </c>
      <c r="W371" s="38" t="s">
        <v>2758</v>
      </c>
      <c r="X371" s="39" t="s">
        <v>370</v>
      </c>
      <c r="Y371" s="33" t="s">
        <v>370</v>
      </c>
      <c r="Z371" s="32"/>
      <c r="AA371" s="38"/>
      <c r="AB371" s="38"/>
    </row>
    <row r="372" spans="1:28" ht="13.4" hidden="1" customHeight="1" x14ac:dyDescent="0.35">
      <c r="A372" s="269"/>
      <c r="B372" s="159" t="s">
        <v>8077</v>
      </c>
      <c r="C372" s="162" t="str">
        <f t="shared" si="32"/>
        <v/>
      </c>
      <c r="D372" s="159"/>
      <c r="E372" s="159" t="s">
        <v>2801</v>
      </c>
      <c r="F372" s="161" t="str">
        <f t="shared" si="34"/>
        <v>?</v>
      </c>
      <c r="G372" s="161" t="str">
        <f t="shared" si="35"/>
        <v>?</v>
      </c>
      <c r="H372" s="159"/>
      <c r="I372" s="161" t="str">
        <f t="shared" si="36"/>
        <v>bcp</v>
      </c>
      <c r="J372" s="34"/>
      <c r="K372" s="34" t="str">
        <f>IFERROR(VLOOKUP(B372,LOINC!A:B,2,FALSE),"")</f>
        <v/>
      </c>
      <c r="L372" s="34" t="str">
        <f>IFERROR(VLOOKUP(B372,'Sequence nummers'!A:B,2,FALSE),"")</f>
        <v/>
      </c>
      <c r="M372" s="159"/>
      <c r="N372" s="159"/>
      <c r="O372" s="52"/>
      <c r="P372" s="52"/>
      <c r="Q372" s="53"/>
      <c r="R372" s="53"/>
      <c r="S372" s="161" t="str">
        <f t="shared" si="33"/>
        <v>Numeriek</v>
      </c>
      <c r="T372" s="38" t="s">
        <v>182</v>
      </c>
      <c r="U372" s="43" t="s">
        <v>366</v>
      </c>
      <c r="V372" s="38" t="s">
        <v>4</v>
      </c>
      <c r="W372" s="38" t="s">
        <v>2758</v>
      </c>
      <c r="X372" s="39" t="s">
        <v>370</v>
      </c>
      <c r="Y372" s="33" t="s">
        <v>370</v>
      </c>
      <c r="Z372" s="32"/>
      <c r="AA372" s="38"/>
      <c r="AB372" s="38"/>
    </row>
    <row r="373" spans="1:28" ht="13.4" hidden="1" customHeight="1" x14ac:dyDescent="0.35">
      <c r="A373" s="269"/>
      <c r="B373" s="159" t="s">
        <v>8071</v>
      </c>
      <c r="C373" s="162" t="str">
        <f t="shared" si="32"/>
        <v/>
      </c>
      <c r="D373" s="159"/>
      <c r="E373" s="159" t="s">
        <v>2801</v>
      </c>
      <c r="F373" s="161" t="str">
        <f t="shared" si="34"/>
        <v>?</v>
      </c>
      <c r="G373" s="161" t="str">
        <f t="shared" si="35"/>
        <v>?</v>
      </c>
      <c r="H373" s="159"/>
      <c r="I373" s="161" t="str">
        <f t="shared" si="36"/>
        <v>bcq</v>
      </c>
      <c r="J373" s="34"/>
      <c r="K373" s="34" t="str">
        <f>IFERROR(VLOOKUP(B373,LOINC!A:B,2,FALSE),"")</f>
        <v/>
      </c>
      <c r="L373" s="34" t="str">
        <f>IFERROR(VLOOKUP(B373,'Sequence nummers'!A:B,2,FALSE),"")</f>
        <v/>
      </c>
      <c r="M373" s="159"/>
      <c r="N373" s="159"/>
      <c r="O373" s="52"/>
      <c r="P373" s="52"/>
      <c r="Q373" s="53"/>
      <c r="R373" s="53"/>
      <c r="S373" s="161" t="str">
        <f t="shared" si="33"/>
        <v>Keuzelijst</v>
      </c>
      <c r="T373" s="38" t="s">
        <v>182</v>
      </c>
      <c r="U373" s="43" t="s">
        <v>366</v>
      </c>
      <c r="V373" s="38" t="s">
        <v>4</v>
      </c>
      <c r="W373" s="38" t="s">
        <v>2758</v>
      </c>
      <c r="X373" s="39" t="s">
        <v>370</v>
      </c>
      <c r="Y373" s="33" t="s">
        <v>370</v>
      </c>
      <c r="Z373" s="32"/>
      <c r="AA373" s="38"/>
      <c r="AB373" s="38"/>
    </row>
    <row r="374" spans="1:28" ht="13.4" hidden="1" customHeight="1" x14ac:dyDescent="0.35">
      <c r="A374" s="269"/>
      <c r="B374" s="159" t="s">
        <v>8078</v>
      </c>
      <c r="C374" s="162" t="str">
        <f t="shared" si="32"/>
        <v/>
      </c>
      <c r="D374" s="159"/>
      <c r="E374" s="159" t="s">
        <v>2801</v>
      </c>
      <c r="F374" s="161" t="str">
        <f t="shared" si="34"/>
        <v>?</v>
      </c>
      <c r="G374" s="161" t="str">
        <f t="shared" si="35"/>
        <v>?</v>
      </c>
      <c r="H374" s="159"/>
      <c r="I374" s="161" t="str">
        <f t="shared" si="36"/>
        <v>bcr</v>
      </c>
      <c r="J374" s="34"/>
      <c r="K374" s="34" t="str">
        <f>IFERROR(VLOOKUP(B374,LOINC!A:B,2,FALSE),"")</f>
        <v/>
      </c>
      <c r="L374" s="34" t="str">
        <f>IFERROR(VLOOKUP(B374,'Sequence nummers'!A:B,2,FALSE),"")</f>
        <v/>
      </c>
      <c r="M374" s="159"/>
      <c r="N374" s="159"/>
      <c r="O374" s="52"/>
      <c r="P374" s="52"/>
      <c r="Q374" s="53"/>
      <c r="R374" s="53"/>
      <c r="S374" s="161" t="str">
        <f t="shared" si="33"/>
        <v>Numeriek</v>
      </c>
      <c r="T374" s="38" t="s">
        <v>182</v>
      </c>
      <c r="U374" s="43" t="s">
        <v>366</v>
      </c>
      <c r="V374" s="38" t="s">
        <v>4</v>
      </c>
      <c r="W374" s="38" t="s">
        <v>2758</v>
      </c>
      <c r="X374" s="39" t="s">
        <v>370</v>
      </c>
      <c r="Y374" s="33" t="s">
        <v>370</v>
      </c>
      <c r="Z374" s="32"/>
      <c r="AA374" s="38"/>
      <c r="AB374" s="38"/>
    </row>
    <row r="375" spans="1:28" ht="13.4" hidden="1" customHeight="1" x14ac:dyDescent="0.35">
      <c r="A375" s="269"/>
      <c r="B375" s="159" t="s">
        <v>8072</v>
      </c>
      <c r="C375" s="162" t="str">
        <f t="shared" si="32"/>
        <v/>
      </c>
      <c r="D375" s="159"/>
      <c r="E375" s="159" t="s">
        <v>2801</v>
      </c>
      <c r="F375" s="161" t="str">
        <f t="shared" si="34"/>
        <v>?</v>
      </c>
      <c r="G375" s="161" t="str">
        <f t="shared" si="35"/>
        <v>?</v>
      </c>
      <c r="H375" s="159"/>
      <c r="I375" s="161" t="str">
        <f t="shared" si="36"/>
        <v>bcs</v>
      </c>
      <c r="J375" s="34"/>
      <c r="K375" s="34" t="str">
        <f>IFERROR(VLOOKUP(B375,LOINC!A:B,2,FALSE),"")</f>
        <v/>
      </c>
      <c r="L375" s="34" t="str">
        <f>IFERROR(VLOOKUP(B375,'Sequence nummers'!A:B,2,FALSE),"")</f>
        <v/>
      </c>
      <c r="M375" s="159"/>
      <c r="N375" s="159"/>
      <c r="O375" s="52"/>
      <c r="P375" s="52"/>
      <c r="Q375" s="53"/>
      <c r="R375" s="53"/>
      <c r="S375" s="161" t="str">
        <f t="shared" si="33"/>
        <v>Keuzelijst</v>
      </c>
      <c r="T375" s="38" t="s">
        <v>182</v>
      </c>
      <c r="U375" s="43" t="s">
        <v>366</v>
      </c>
      <c r="V375" s="38" t="s">
        <v>4</v>
      </c>
      <c r="W375" s="38" t="s">
        <v>2758</v>
      </c>
      <c r="X375" s="39" t="s">
        <v>370</v>
      </c>
      <c r="Y375" s="33" t="s">
        <v>370</v>
      </c>
      <c r="Z375" s="32"/>
      <c r="AA375" s="38"/>
      <c r="AB375" s="38"/>
    </row>
    <row r="376" spans="1:28" ht="13.4" hidden="1" customHeight="1" x14ac:dyDescent="0.35">
      <c r="A376" s="269"/>
      <c r="B376" s="159" t="s">
        <v>8079</v>
      </c>
      <c r="C376" s="162" t="str">
        <f t="shared" si="32"/>
        <v/>
      </c>
      <c r="D376" s="159"/>
      <c r="E376" s="159" t="s">
        <v>2801</v>
      </c>
      <c r="F376" s="161" t="str">
        <f t="shared" si="34"/>
        <v>?</v>
      </c>
      <c r="G376" s="161" t="str">
        <f t="shared" si="35"/>
        <v>?</v>
      </c>
      <c r="H376" s="159"/>
      <c r="I376" s="161" t="str">
        <f t="shared" si="36"/>
        <v>bct</v>
      </c>
      <c r="J376" s="34"/>
      <c r="K376" s="34" t="str">
        <f>IFERROR(VLOOKUP(B376,LOINC!A:B,2,FALSE),"")</f>
        <v/>
      </c>
      <c r="L376" s="34" t="str">
        <f>IFERROR(VLOOKUP(B376,'Sequence nummers'!A:B,2,FALSE),"")</f>
        <v/>
      </c>
      <c r="M376" s="159"/>
      <c r="N376" s="159"/>
      <c r="O376" s="52"/>
      <c r="P376" s="52"/>
      <c r="Q376" s="53"/>
      <c r="R376" s="53"/>
      <c r="S376" s="161" t="str">
        <f t="shared" si="33"/>
        <v>Numeriek</v>
      </c>
      <c r="T376" s="38" t="s">
        <v>182</v>
      </c>
      <c r="U376" s="43" t="s">
        <v>366</v>
      </c>
      <c r="V376" s="38" t="s">
        <v>4</v>
      </c>
      <c r="W376" s="38" t="s">
        <v>2758</v>
      </c>
      <c r="X376" s="39" t="s">
        <v>370</v>
      </c>
      <c r="Y376" s="33" t="s">
        <v>370</v>
      </c>
      <c r="Z376" s="32"/>
      <c r="AA376" s="38"/>
      <c r="AB376" s="38"/>
    </row>
    <row r="377" spans="1:28" ht="13.4" hidden="1" customHeight="1" x14ac:dyDescent="0.35">
      <c r="A377" s="269"/>
      <c r="B377" s="159" t="s">
        <v>8073</v>
      </c>
      <c r="C377" s="162" t="str">
        <f t="shared" si="32"/>
        <v/>
      </c>
      <c r="D377" s="159"/>
      <c r="E377" s="159" t="s">
        <v>2801</v>
      </c>
      <c r="F377" s="161" t="str">
        <f t="shared" si="34"/>
        <v>?</v>
      </c>
      <c r="G377" s="161" t="str">
        <f t="shared" si="35"/>
        <v>?</v>
      </c>
      <c r="H377" s="159"/>
      <c r="I377" s="161" t="str">
        <f t="shared" si="36"/>
        <v>bcu</v>
      </c>
      <c r="J377" s="34"/>
      <c r="K377" s="34" t="str">
        <f>IFERROR(VLOOKUP(B377,LOINC!A:B,2,FALSE),"")</f>
        <v/>
      </c>
      <c r="L377" s="34" t="str">
        <f>IFERROR(VLOOKUP(B377,'Sequence nummers'!A:B,2,FALSE),"")</f>
        <v/>
      </c>
      <c r="M377" s="159"/>
      <c r="N377" s="159"/>
      <c r="O377" s="52"/>
      <c r="P377" s="52"/>
      <c r="Q377" s="53"/>
      <c r="R377" s="53"/>
      <c r="S377" s="161" t="str">
        <f t="shared" si="33"/>
        <v>Keuzelijst</v>
      </c>
      <c r="T377" s="38" t="s">
        <v>182</v>
      </c>
      <c r="U377" s="43" t="s">
        <v>366</v>
      </c>
      <c r="V377" s="38" t="s">
        <v>4</v>
      </c>
      <c r="W377" s="38" t="s">
        <v>2758</v>
      </c>
      <c r="X377" s="39" t="s">
        <v>370</v>
      </c>
      <c r="Y377" s="33" t="s">
        <v>370</v>
      </c>
      <c r="Z377" s="32"/>
      <c r="AA377" s="38"/>
      <c r="AB377" s="38"/>
    </row>
    <row r="378" spans="1:28" ht="13.4" hidden="1" customHeight="1" x14ac:dyDescent="0.35">
      <c r="A378" s="269"/>
      <c r="B378" s="159" t="s">
        <v>8080</v>
      </c>
      <c r="C378" s="162" t="str">
        <f t="shared" si="32"/>
        <v/>
      </c>
      <c r="D378" s="159"/>
      <c r="E378" s="159" t="s">
        <v>2801</v>
      </c>
      <c r="F378" s="161" t="str">
        <f t="shared" si="34"/>
        <v>?</v>
      </c>
      <c r="G378" s="161" t="str">
        <f t="shared" si="35"/>
        <v>?</v>
      </c>
      <c r="H378" s="159"/>
      <c r="I378" s="161" t="str">
        <f t="shared" si="36"/>
        <v>bcv</v>
      </c>
      <c r="J378" s="34"/>
      <c r="K378" s="34" t="str">
        <f>IFERROR(VLOOKUP(B378,LOINC!A:B,2,FALSE),"")</f>
        <v/>
      </c>
      <c r="L378" s="34" t="str">
        <f>IFERROR(VLOOKUP(B378,'Sequence nummers'!A:B,2,FALSE),"")</f>
        <v/>
      </c>
      <c r="M378" s="159"/>
      <c r="N378" s="159"/>
      <c r="O378" s="52"/>
      <c r="P378" s="52"/>
      <c r="Q378" s="53"/>
      <c r="R378" s="53"/>
      <c r="S378" s="161" t="str">
        <f t="shared" si="33"/>
        <v>Numeriek</v>
      </c>
      <c r="T378" s="38" t="s">
        <v>182</v>
      </c>
      <c r="U378" s="43" t="s">
        <v>366</v>
      </c>
      <c r="V378" s="38" t="s">
        <v>4</v>
      </c>
      <c r="W378" s="38" t="s">
        <v>2758</v>
      </c>
      <c r="X378" s="39" t="s">
        <v>370</v>
      </c>
      <c r="Y378" s="33" t="s">
        <v>370</v>
      </c>
      <c r="Z378" s="32"/>
      <c r="AA378" s="38"/>
      <c r="AB378" s="38"/>
    </row>
    <row r="379" spans="1:28" ht="13.4" hidden="1" customHeight="1" x14ac:dyDescent="0.35">
      <c r="A379" s="269"/>
      <c r="B379" s="159" t="s">
        <v>8074</v>
      </c>
      <c r="C379" s="162" t="str">
        <f t="shared" si="32"/>
        <v/>
      </c>
      <c r="D379" s="159"/>
      <c r="E379" s="159" t="s">
        <v>2801</v>
      </c>
      <c r="F379" s="161" t="str">
        <f t="shared" si="34"/>
        <v>?</v>
      </c>
      <c r="G379" s="161" t="str">
        <f t="shared" si="35"/>
        <v>?</v>
      </c>
      <c r="H379" s="159"/>
      <c r="I379" s="161" t="str">
        <f t="shared" si="36"/>
        <v>bcw</v>
      </c>
      <c r="J379" s="34"/>
      <c r="K379" s="34" t="str">
        <f>IFERROR(VLOOKUP(B379,LOINC!A:B,2,FALSE),"")</f>
        <v/>
      </c>
      <c r="L379" s="34" t="str">
        <f>IFERROR(VLOOKUP(B379,'Sequence nummers'!A:B,2,FALSE),"")</f>
        <v/>
      </c>
      <c r="M379" s="159"/>
      <c r="N379" s="159"/>
      <c r="O379" s="52"/>
      <c r="P379" s="52"/>
      <c r="Q379" s="53"/>
      <c r="R379" s="53"/>
      <c r="S379" s="161" t="str">
        <f t="shared" si="33"/>
        <v>Keuzelijst</v>
      </c>
      <c r="T379" s="38" t="s">
        <v>182</v>
      </c>
      <c r="U379" s="43" t="s">
        <v>366</v>
      </c>
      <c r="V379" s="38" t="s">
        <v>4</v>
      </c>
      <c r="W379" s="38" t="s">
        <v>2758</v>
      </c>
      <c r="X379" s="39" t="s">
        <v>370</v>
      </c>
      <c r="Y379" s="33" t="s">
        <v>370</v>
      </c>
      <c r="Z379" s="32"/>
      <c r="AA379" s="38"/>
      <c r="AB379" s="38"/>
    </row>
    <row r="380" spans="1:28" ht="13.4" hidden="1" customHeight="1" x14ac:dyDescent="0.35">
      <c r="A380" s="269"/>
      <c r="B380" s="159" t="s">
        <v>8081</v>
      </c>
      <c r="C380" s="162" t="str">
        <f t="shared" si="32"/>
        <v/>
      </c>
      <c r="D380" s="159"/>
      <c r="E380" s="159" t="s">
        <v>2801</v>
      </c>
      <c r="F380" s="161" t="str">
        <f t="shared" si="34"/>
        <v>?</v>
      </c>
      <c r="G380" s="161" t="str">
        <f t="shared" si="35"/>
        <v>?</v>
      </c>
      <c r="H380" s="159"/>
      <c r="I380" s="161" t="str">
        <f t="shared" si="36"/>
        <v>bcx</v>
      </c>
      <c r="J380" s="34"/>
      <c r="K380" s="34" t="str">
        <f>IFERROR(VLOOKUP(B380,LOINC!A:B,2,FALSE),"")</f>
        <v/>
      </c>
      <c r="L380" s="34" t="str">
        <f>IFERROR(VLOOKUP(B380,'Sequence nummers'!A:B,2,FALSE),"")</f>
        <v/>
      </c>
      <c r="M380" s="159"/>
      <c r="N380" s="159"/>
      <c r="O380" s="52"/>
      <c r="P380" s="52"/>
      <c r="Q380" s="53"/>
      <c r="R380" s="53"/>
      <c r="S380" s="161" t="str">
        <f t="shared" si="33"/>
        <v>Numeriek</v>
      </c>
      <c r="T380" s="38" t="s">
        <v>182</v>
      </c>
      <c r="U380" s="43" t="s">
        <v>366</v>
      </c>
      <c r="V380" s="38" t="s">
        <v>4</v>
      </c>
      <c r="W380" s="38" t="s">
        <v>2758</v>
      </c>
      <c r="X380" s="39" t="s">
        <v>370</v>
      </c>
      <c r="Y380" s="33" t="s">
        <v>370</v>
      </c>
      <c r="Z380" s="32"/>
      <c r="AA380" s="38"/>
      <c r="AB380" s="38"/>
    </row>
    <row r="381" spans="1:28" ht="13.4" hidden="1" customHeight="1" x14ac:dyDescent="0.35">
      <c r="A381" s="35"/>
      <c r="B381" s="35"/>
      <c r="C381" s="35" t="s">
        <v>8090</v>
      </c>
      <c r="D381" s="35"/>
      <c r="E381" s="35"/>
      <c r="F381" s="35"/>
      <c r="G381" s="35"/>
      <c r="H381" s="35"/>
      <c r="I381" s="35"/>
      <c r="J381" s="36"/>
      <c r="K381" s="35"/>
      <c r="L381" s="35"/>
      <c r="M381" s="35"/>
      <c r="N381" s="35"/>
      <c r="O381" s="35"/>
      <c r="P381" s="35"/>
      <c r="Q381" s="35"/>
      <c r="R381" s="35"/>
      <c r="S381" s="35"/>
      <c r="T381" s="46"/>
      <c r="U381" s="126"/>
      <c r="V381" s="46"/>
      <c r="W381" s="46"/>
      <c r="X381" s="47"/>
      <c r="Y381" s="48"/>
      <c r="Z381" s="48"/>
      <c r="AA381" s="46"/>
      <c r="AB381" s="46"/>
    </row>
    <row r="382" spans="1:28" ht="13.4" hidden="1" customHeight="1" x14ac:dyDescent="0.35">
      <c r="A382" s="269" t="s">
        <v>8091</v>
      </c>
      <c r="B382" s="159" t="s">
        <v>8112</v>
      </c>
      <c r="C382" s="162" t="str">
        <f t="shared" ref="C382:C399" si="37">IF(E382="JA",VLOOKUP(B382,Bepalingen,3,FALSE),"")</f>
        <v/>
      </c>
      <c r="D382" s="159"/>
      <c r="E382" s="159" t="s">
        <v>2801</v>
      </c>
      <c r="F382" s="161" t="str">
        <f t="shared" si="34"/>
        <v>?</v>
      </c>
      <c r="G382" s="161" t="str">
        <f t="shared" si="35"/>
        <v>?</v>
      </c>
      <c r="H382" s="159"/>
      <c r="I382" s="161" t="str">
        <f t="shared" si="36"/>
        <v>bcy</v>
      </c>
      <c r="J382" s="34"/>
      <c r="K382" s="34" t="str">
        <f>IFERROR(VLOOKUP(B382,LOINC!A:B,2,FALSE),"")</f>
        <v/>
      </c>
      <c r="L382" s="34" t="str">
        <f>IFERROR(VLOOKUP(B382,'Sequence nummers'!A:B,2,FALSE),"")</f>
        <v/>
      </c>
      <c r="M382" s="159"/>
      <c r="N382" s="159"/>
      <c r="O382" s="52"/>
      <c r="P382" s="52"/>
      <c r="Q382" s="53"/>
      <c r="R382" s="53"/>
      <c r="S382" s="161" t="str">
        <f t="shared" ref="S382:S399" si="38">VLOOKUP($B382,Bepalingen,4,FALSE)</f>
        <v>Keuzelijst</v>
      </c>
      <c r="T382" s="38" t="s">
        <v>182</v>
      </c>
      <c r="U382" s="43" t="s">
        <v>366</v>
      </c>
      <c r="V382" s="38" t="s">
        <v>4</v>
      </c>
      <c r="W382" s="38" t="s">
        <v>2758</v>
      </c>
      <c r="X382" s="39" t="s">
        <v>370</v>
      </c>
      <c r="Y382" s="33"/>
      <c r="Z382" s="32"/>
      <c r="AA382" s="38"/>
      <c r="AB382" s="38"/>
    </row>
    <row r="383" spans="1:28" ht="13.4" hidden="1" customHeight="1" x14ac:dyDescent="0.35">
      <c r="A383" s="269"/>
      <c r="B383" s="159" t="s">
        <v>8113</v>
      </c>
      <c r="C383" s="162" t="str">
        <f t="shared" si="37"/>
        <v/>
      </c>
      <c r="D383" s="159"/>
      <c r="E383" s="159" t="s">
        <v>2801</v>
      </c>
      <c r="F383" s="161" t="str">
        <f t="shared" si="34"/>
        <v>?</v>
      </c>
      <c r="G383" s="161" t="str">
        <f t="shared" si="35"/>
        <v>?</v>
      </c>
      <c r="H383" s="159"/>
      <c r="I383" s="161" t="str">
        <f t="shared" si="36"/>
        <v>bcz</v>
      </c>
      <c r="J383" s="34"/>
      <c r="K383" s="34" t="str">
        <f>IFERROR(VLOOKUP(B383,LOINC!A:B,2,FALSE),"")</f>
        <v/>
      </c>
      <c r="L383" s="34" t="str">
        <f>IFERROR(VLOOKUP(B383,'Sequence nummers'!A:B,2,FALSE),"")</f>
        <v/>
      </c>
      <c r="M383" s="159"/>
      <c r="N383" s="159"/>
      <c r="O383" s="52"/>
      <c r="P383" s="52"/>
      <c r="Q383" s="53"/>
      <c r="R383" s="53"/>
      <c r="S383" s="161" t="str">
        <f t="shared" si="38"/>
        <v>Keuzelijst</v>
      </c>
      <c r="T383" s="38" t="s">
        <v>182</v>
      </c>
      <c r="U383" s="43" t="s">
        <v>366</v>
      </c>
      <c r="V383" s="38" t="s">
        <v>4</v>
      </c>
      <c r="W383" s="38" t="s">
        <v>2758</v>
      </c>
      <c r="X383" s="39" t="s">
        <v>370</v>
      </c>
      <c r="Y383" s="33"/>
      <c r="Z383" s="32"/>
      <c r="AA383" s="38"/>
      <c r="AB383" s="38"/>
    </row>
    <row r="384" spans="1:28" ht="13.4" hidden="1" customHeight="1" x14ac:dyDescent="0.35">
      <c r="A384" s="269"/>
      <c r="B384" s="159" t="s">
        <v>8114</v>
      </c>
      <c r="C384" s="162" t="str">
        <f t="shared" si="37"/>
        <v/>
      </c>
      <c r="D384" s="159"/>
      <c r="E384" s="159" t="s">
        <v>2801</v>
      </c>
      <c r="F384" s="161" t="str">
        <f t="shared" si="34"/>
        <v>?</v>
      </c>
      <c r="G384" s="161" t="str">
        <f t="shared" si="35"/>
        <v>?</v>
      </c>
      <c r="H384" s="159"/>
      <c r="I384" s="161" t="str">
        <f t="shared" si="36"/>
        <v>bda</v>
      </c>
      <c r="J384" s="34"/>
      <c r="K384" s="34" t="str">
        <f>IFERROR(VLOOKUP(B384,LOINC!A:B,2,FALSE),"")</f>
        <v/>
      </c>
      <c r="L384" s="34" t="str">
        <f>IFERROR(VLOOKUP(B384,'Sequence nummers'!A:B,2,FALSE),"")</f>
        <v/>
      </c>
      <c r="M384" s="159"/>
      <c r="N384" s="159"/>
      <c r="O384" s="52"/>
      <c r="P384" s="52"/>
      <c r="Q384" s="53"/>
      <c r="R384" s="53"/>
      <c r="S384" s="161" t="str">
        <f t="shared" si="38"/>
        <v>Keuzelijst</v>
      </c>
      <c r="T384" s="38" t="s">
        <v>182</v>
      </c>
      <c r="U384" s="43" t="s">
        <v>366</v>
      </c>
      <c r="V384" s="38" t="s">
        <v>4</v>
      </c>
      <c r="W384" s="38" t="s">
        <v>2758</v>
      </c>
      <c r="X384" s="39" t="s">
        <v>370</v>
      </c>
      <c r="Y384" s="33"/>
      <c r="Z384" s="32"/>
      <c r="AA384" s="38"/>
      <c r="AB384" s="38"/>
    </row>
    <row r="385" spans="1:28" ht="13.4" hidden="1" customHeight="1" x14ac:dyDescent="0.35">
      <c r="A385" s="269"/>
      <c r="B385" s="159" t="s">
        <v>8115</v>
      </c>
      <c r="C385" s="162" t="str">
        <f t="shared" si="37"/>
        <v/>
      </c>
      <c r="D385" s="159"/>
      <c r="E385" s="159" t="s">
        <v>2801</v>
      </c>
      <c r="F385" s="161" t="str">
        <f t="shared" si="34"/>
        <v>?</v>
      </c>
      <c r="G385" s="161" t="str">
        <f t="shared" si="35"/>
        <v>?</v>
      </c>
      <c r="H385" s="159"/>
      <c r="I385" s="161" t="str">
        <f t="shared" si="36"/>
        <v>bdb</v>
      </c>
      <c r="J385" s="34"/>
      <c r="K385" s="34" t="str">
        <f>IFERROR(VLOOKUP(B385,LOINC!A:B,2,FALSE),"")</f>
        <v/>
      </c>
      <c r="L385" s="34" t="str">
        <f>IFERROR(VLOOKUP(B385,'Sequence nummers'!A:B,2,FALSE),"")</f>
        <v/>
      </c>
      <c r="M385" s="159"/>
      <c r="N385" s="159"/>
      <c r="O385" s="52"/>
      <c r="P385" s="52"/>
      <c r="Q385" s="53"/>
      <c r="R385" s="53"/>
      <c r="S385" s="161" t="str">
        <f t="shared" si="38"/>
        <v>Keuzelijst</v>
      </c>
      <c r="T385" s="38" t="s">
        <v>182</v>
      </c>
      <c r="U385" s="43" t="s">
        <v>366</v>
      </c>
      <c r="V385" s="38" t="s">
        <v>4</v>
      </c>
      <c r="W385" s="38" t="s">
        <v>2758</v>
      </c>
      <c r="X385" s="39" t="s">
        <v>370</v>
      </c>
      <c r="Y385" s="33"/>
      <c r="Z385" s="32"/>
      <c r="AA385" s="38"/>
      <c r="AB385" s="38"/>
    </row>
    <row r="386" spans="1:28" ht="13.4" hidden="1" customHeight="1" x14ac:dyDescent="0.35">
      <c r="A386" s="269"/>
      <c r="B386" s="159" t="s">
        <v>8116</v>
      </c>
      <c r="C386" s="162" t="str">
        <f t="shared" si="37"/>
        <v/>
      </c>
      <c r="D386" s="159"/>
      <c r="E386" s="159" t="s">
        <v>2801</v>
      </c>
      <c r="F386" s="161" t="str">
        <f t="shared" si="34"/>
        <v>?</v>
      </c>
      <c r="G386" s="161" t="str">
        <f t="shared" si="35"/>
        <v>?</v>
      </c>
      <c r="H386" s="159"/>
      <c r="I386" s="161" t="str">
        <f t="shared" si="36"/>
        <v>bdc</v>
      </c>
      <c r="J386" s="34"/>
      <c r="K386" s="34" t="str">
        <f>IFERROR(VLOOKUP(B386,LOINC!A:B,2,FALSE),"")</f>
        <v/>
      </c>
      <c r="L386" s="34" t="str">
        <f>IFERROR(VLOOKUP(B386,'Sequence nummers'!A:B,2,FALSE),"")</f>
        <v/>
      </c>
      <c r="M386" s="159"/>
      <c r="N386" s="159"/>
      <c r="O386" s="52"/>
      <c r="P386" s="52"/>
      <c r="Q386" s="53"/>
      <c r="R386" s="53"/>
      <c r="S386" s="161" t="str">
        <f t="shared" si="38"/>
        <v>Keuzelijst</v>
      </c>
      <c r="T386" s="38" t="s">
        <v>182</v>
      </c>
      <c r="U386" s="43" t="s">
        <v>366</v>
      </c>
      <c r="V386" s="38" t="s">
        <v>4</v>
      </c>
      <c r="W386" s="38" t="s">
        <v>2758</v>
      </c>
      <c r="X386" s="39" t="s">
        <v>370</v>
      </c>
      <c r="Y386" s="33"/>
      <c r="Z386" s="32"/>
      <c r="AA386" s="38"/>
      <c r="AB386" s="38"/>
    </row>
    <row r="387" spans="1:28" ht="13.4" hidden="1" customHeight="1" x14ac:dyDescent="0.35">
      <c r="A387" s="269"/>
      <c r="B387" s="159" t="s">
        <v>8117</v>
      </c>
      <c r="C387" s="162" t="str">
        <f t="shared" si="37"/>
        <v/>
      </c>
      <c r="D387" s="159"/>
      <c r="E387" s="159" t="s">
        <v>2801</v>
      </c>
      <c r="F387" s="161" t="str">
        <f t="shared" si="34"/>
        <v>?</v>
      </c>
      <c r="G387" s="161" t="str">
        <f t="shared" si="35"/>
        <v>?</v>
      </c>
      <c r="H387" s="159"/>
      <c r="I387" s="161" t="str">
        <f t="shared" si="36"/>
        <v>bdd</v>
      </c>
      <c r="J387" s="34"/>
      <c r="K387" s="34" t="str">
        <f>IFERROR(VLOOKUP(B387,LOINC!A:B,2,FALSE),"")</f>
        <v/>
      </c>
      <c r="L387" s="34" t="str">
        <f>IFERROR(VLOOKUP(B387,'Sequence nummers'!A:B,2,FALSE),"")</f>
        <v/>
      </c>
      <c r="M387" s="159"/>
      <c r="N387" s="159"/>
      <c r="O387" s="52"/>
      <c r="P387" s="52"/>
      <c r="Q387" s="53"/>
      <c r="R387" s="53"/>
      <c r="S387" s="161" t="str">
        <f t="shared" si="38"/>
        <v>Keuzelijst</v>
      </c>
      <c r="T387" s="38" t="s">
        <v>182</v>
      </c>
      <c r="U387" s="43" t="s">
        <v>366</v>
      </c>
      <c r="V387" s="38" t="s">
        <v>4</v>
      </c>
      <c r="W387" s="38" t="s">
        <v>2758</v>
      </c>
      <c r="X387" s="39" t="s">
        <v>370</v>
      </c>
      <c r="Y387" s="33"/>
      <c r="Z387" s="32"/>
      <c r="AA387" s="38"/>
      <c r="AB387" s="38"/>
    </row>
    <row r="388" spans="1:28" ht="13.4" hidden="1" customHeight="1" x14ac:dyDescent="0.35">
      <c r="A388" s="269"/>
      <c r="B388" s="159" t="s">
        <v>8118</v>
      </c>
      <c r="C388" s="162" t="str">
        <f t="shared" si="37"/>
        <v/>
      </c>
      <c r="D388" s="159"/>
      <c r="E388" s="159" t="s">
        <v>2801</v>
      </c>
      <c r="F388" s="161" t="str">
        <f t="shared" si="34"/>
        <v>?</v>
      </c>
      <c r="G388" s="161" t="str">
        <f t="shared" si="35"/>
        <v>?</v>
      </c>
      <c r="H388" s="159"/>
      <c r="I388" s="161" t="str">
        <f t="shared" si="36"/>
        <v>bde</v>
      </c>
      <c r="J388" s="34"/>
      <c r="K388" s="34" t="str">
        <f>IFERROR(VLOOKUP(B388,LOINC!A:B,2,FALSE),"")</f>
        <v/>
      </c>
      <c r="L388" s="34" t="str">
        <f>IFERROR(VLOOKUP(B388,'Sequence nummers'!A:B,2,FALSE),"")</f>
        <v/>
      </c>
      <c r="M388" s="159"/>
      <c r="N388" s="159"/>
      <c r="O388" s="52"/>
      <c r="P388" s="52"/>
      <c r="Q388" s="53"/>
      <c r="R388" s="53"/>
      <c r="S388" s="161" t="str">
        <f t="shared" si="38"/>
        <v>Keuzelijst</v>
      </c>
      <c r="T388" s="38" t="s">
        <v>182</v>
      </c>
      <c r="U388" s="43" t="s">
        <v>366</v>
      </c>
      <c r="V388" s="38" t="s">
        <v>4</v>
      </c>
      <c r="W388" s="38" t="s">
        <v>2758</v>
      </c>
      <c r="X388" s="39" t="s">
        <v>370</v>
      </c>
      <c r="Y388" s="33"/>
      <c r="Z388" s="32"/>
      <c r="AA388" s="38"/>
      <c r="AB388" s="38"/>
    </row>
    <row r="389" spans="1:28" ht="13.4" hidden="1" customHeight="1" x14ac:dyDescent="0.35">
      <c r="A389" s="269"/>
      <c r="B389" s="159" t="s">
        <v>8119</v>
      </c>
      <c r="C389" s="162" t="str">
        <f t="shared" si="37"/>
        <v/>
      </c>
      <c r="D389" s="159"/>
      <c r="E389" s="159" t="s">
        <v>2801</v>
      </c>
      <c r="F389" s="161" t="str">
        <f t="shared" si="34"/>
        <v>?</v>
      </c>
      <c r="G389" s="161" t="str">
        <f t="shared" si="35"/>
        <v>?</v>
      </c>
      <c r="H389" s="159"/>
      <c r="I389" s="161" t="str">
        <f t="shared" si="36"/>
        <v>bdf</v>
      </c>
      <c r="J389" s="34"/>
      <c r="K389" s="34" t="str">
        <f>IFERROR(VLOOKUP(B389,LOINC!A:B,2,FALSE),"")</f>
        <v/>
      </c>
      <c r="L389" s="34" t="str">
        <f>IFERROR(VLOOKUP(B389,'Sequence nummers'!A:B,2,FALSE),"")</f>
        <v/>
      </c>
      <c r="M389" s="159"/>
      <c r="N389" s="159"/>
      <c r="O389" s="52"/>
      <c r="P389" s="52"/>
      <c r="Q389" s="53"/>
      <c r="R389" s="53"/>
      <c r="S389" s="161" t="str">
        <f t="shared" si="38"/>
        <v>Keuzelijst</v>
      </c>
      <c r="T389" s="38" t="s">
        <v>182</v>
      </c>
      <c r="U389" s="43" t="s">
        <v>366</v>
      </c>
      <c r="V389" s="38" t="s">
        <v>4</v>
      </c>
      <c r="W389" s="38" t="s">
        <v>2758</v>
      </c>
      <c r="X389" s="39" t="s">
        <v>370</v>
      </c>
      <c r="Y389" s="33"/>
      <c r="Z389" s="32"/>
      <c r="AA389" s="38"/>
      <c r="AB389" s="38"/>
    </row>
    <row r="390" spans="1:28" ht="13.4" hidden="1" customHeight="1" x14ac:dyDescent="0.35">
      <c r="A390" s="269"/>
      <c r="B390" s="159" t="s">
        <v>8120</v>
      </c>
      <c r="C390" s="162" t="str">
        <f t="shared" si="37"/>
        <v/>
      </c>
      <c r="D390" s="159"/>
      <c r="E390" s="159" t="s">
        <v>2801</v>
      </c>
      <c r="F390" s="161" t="str">
        <f t="shared" si="34"/>
        <v>?</v>
      </c>
      <c r="G390" s="161" t="str">
        <f t="shared" si="35"/>
        <v>?</v>
      </c>
      <c r="H390" s="159"/>
      <c r="I390" s="161" t="str">
        <f t="shared" si="36"/>
        <v>bdg</v>
      </c>
      <c r="J390" s="34"/>
      <c r="K390" s="34" t="str">
        <f>IFERROR(VLOOKUP(B390,LOINC!A:B,2,FALSE),"")</f>
        <v/>
      </c>
      <c r="L390" s="34" t="str">
        <f>IFERROR(VLOOKUP(B390,'Sequence nummers'!A:B,2,FALSE),"")</f>
        <v/>
      </c>
      <c r="M390" s="159"/>
      <c r="N390" s="159"/>
      <c r="O390" s="52"/>
      <c r="P390" s="52"/>
      <c r="Q390" s="53"/>
      <c r="R390" s="53"/>
      <c r="S390" s="161" t="str">
        <f t="shared" si="38"/>
        <v>Keuzelijst</v>
      </c>
      <c r="T390" s="38" t="s">
        <v>182</v>
      </c>
      <c r="U390" s="43" t="s">
        <v>366</v>
      </c>
      <c r="V390" s="38" t="s">
        <v>4</v>
      </c>
      <c r="W390" s="38" t="s">
        <v>2758</v>
      </c>
      <c r="X390" s="39" t="s">
        <v>370</v>
      </c>
      <c r="Y390" s="33"/>
      <c r="Z390" s="32"/>
      <c r="AA390" s="38"/>
      <c r="AB390" s="38"/>
    </row>
    <row r="391" spans="1:28" ht="13.4" hidden="1" customHeight="1" x14ac:dyDescent="0.35">
      <c r="A391" s="269"/>
      <c r="B391" s="159" t="s">
        <v>8121</v>
      </c>
      <c r="C391" s="162" t="str">
        <f t="shared" si="37"/>
        <v/>
      </c>
      <c r="D391" s="159"/>
      <c r="E391" s="159" t="s">
        <v>2801</v>
      </c>
      <c r="F391" s="161" t="str">
        <f t="shared" si="34"/>
        <v>?</v>
      </c>
      <c r="G391" s="161" t="str">
        <f t="shared" si="35"/>
        <v>?</v>
      </c>
      <c r="H391" s="159"/>
      <c r="I391" s="161" t="str">
        <f t="shared" si="36"/>
        <v>bdh</v>
      </c>
      <c r="J391" s="34"/>
      <c r="K391" s="34" t="str">
        <f>IFERROR(VLOOKUP(B391,LOINC!A:B,2,FALSE),"")</f>
        <v/>
      </c>
      <c r="L391" s="34" t="str">
        <f>IFERROR(VLOOKUP(B391,'Sequence nummers'!A:B,2,FALSE),"")</f>
        <v/>
      </c>
      <c r="M391" s="159"/>
      <c r="N391" s="159"/>
      <c r="O391" s="52"/>
      <c r="P391" s="52"/>
      <c r="Q391" s="53"/>
      <c r="R391" s="53"/>
      <c r="S391" s="161" t="str">
        <f t="shared" si="38"/>
        <v>Keuzelijst</v>
      </c>
      <c r="T391" s="38" t="s">
        <v>182</v>
      </c>
      <c r="U391" s="43" t="s">
        <v>366</v>
      </c>
      <c r="V391" s="38" t="s">
        <v>4</v>
      </c>
      <c r="W391" s="38" t="s">
        <v>2758</v>
      </c>
      <c r="X391" s="39" t="s">
        <v>370</v>
      </c>
      <c r="Y391" s="33"/>
      <c r="Z391" s="32"/>
      <c r="AA391" s="38"/>
      <c r="AB391" s="38"/>
    </row>
    <row r="392" spans="1:28" ht="13.4" hidden="1" customHeight="1" x14ac:dyDescent="0.35">
      <c r="A392" s="269"/>
      <c r="B392" s="159" t="s">
        <v>8122</v>
      </c>
      <c r="C392" s="162" t="str">
        <f t="shared" si="37"/>
        <v/>
      </c>
      <c r="D392" s="159"/>
      <c r="E392" s="159" t="s">
        <v>2801</v>
      </c>
      <c r="F392" s="161" t="str">
        <f t="shared" si="34"/>
        <v>?</v>
      </c>
      <c r="G392" s="161" t="str">
        <f t="shared" si="35"/>
        <v>?</v>
      </c>
      <c r="H392" s="159"/>
      <c r="I392" s="161" t="str">
        <f t="shared" si="36"/>
        <v>bdi</v>
      </c>
      <c r="J392" s="34"/>
      <c r="K392" s="34" t="str">
        <f>IFERROR(VLOOKUP(B392,LOINC!A:B,2,FALSE),"")</f>
        <v/>
      </c>
      <c r="L392" s="34" t="str">
        <f>IFERROR(VLOOKUP(B392,'Sequence nummers'!A:B,2,FALSE),"")</f>
        <v/>
      </c>
      <c r="M392" s="159"/>
      <c r="N392" s="159"/>
      <c r="O392" s="52"/>
      <c r="P392" s="52"/>
      <c r="Q392" s="53"/>
      <c r="R392" s="53"/>
      <c r="S392" s="161" t="str">
        <f t="shared" si="38"/>
        <v>Keuzelijst</v>
      </c>
      <c r="T392" s="38" t="s">
        <v>182</v>
      </c>
      <c r="U392" s="43" t="s">
        <v>366</v>
      </c>
      <c r="V392" s="38" t="s">
        <v>4</v>
      </c>
      <c r="W392" s="38" t="s">
        <v>2758</v>
      </c>
      <c r="X392" s="39" t="s">
        <v>370</v>
      </c>
      <c r="Y392" s="33"/>
      <c r="Z392" s="32"/>
      <c r="AA392" s="38"/>
      <c r="AB392" s="38"/>
    </row>
    <row r="393" spans="1:28" ht="13.4" hidden="1" customHeight="1" x14ac:dyDescent="0.35">
      <c r="A393" s="269"/>
      <c r="B393" s="159" t="s">
        <v>8123</v>
      </c>
      <c r="C393" s="162" t="str">
        <f t="shared" si="37"/>
        <v/>
      </c>
      <c r="D393" s="159"/>
      <c r="E393" s="159" t="s">
        <v>2801</v>
      </c>
      <c r="F393" s="161" t="str">
        <f t="shared" si="34"/>
        <v>?</v>
      </c>
      <c r="G393" s="161" t="str">
        <f t="shared" si="35"/>
        <v>?</v>
      </c>
      <c r="H393" s="159"/>
      <c r="I393" s="161" t="str">
        <f t="shared" si="36"/>
        <v>bdj</v>
      </c>
      <c r="J393" s="34"/>
      <c r="K393" s="34" t="str">
        <f>IFERROR(VLOOKUP(B393,LOINC!A:B,2,FALSE),"")</f>
        <v/>
      </c>
      <c r="L393" s="34" t="str">
        <f>IFERROR(VLOOKUP(B393,'Sequence nummers'!A:B,2,FALSE),"")</f>
        <v/>
      </c>
      <c r="M393" s="159"/>
      <c r="N393" s="159"/>
      <c r="O393" s="52"/>
      <c r="P393" s="52"/>
      <c r="Q393" s="53"/>
      <c r="R393" s="53"/>
      <c r="S393" s="161" t="str">
        <f t="shared" si="38"/>
        <v>Keuzelijst</v>
      </c>
      <c r="T393" s="38" t="s">
        <v>182</v>
      </c>
      <c r="U393" s="43" t="s">
        <v>366</v>
      </c>
      <c r="V393" s="38" t="s">
        <v>4</v>
      </c>
      <c r="W393" s="38" t="s">
        <v>2758</v>
      </c>
      <c r="X393" s="39" t="s">
        <v>370</v>
      </c>
      <c r="Y393" s="33"/>
      <c r="Z393" s="32"/>
      <c r="AA393" s="38"/>
      <c r="AB393" s="38"/>
    </row>
    <row r="394" spans="1:28" ht="13.4" hidden="1" customHeight="1" x14ac:dyDescent="0.35">
      <c r="A394" s="269"/>
      <c r="B394" s="159" t="s">
        <v>8124</v>
      </c>
      <c r="C394" s="162" t="str">
        <f t="shared" si="37"/>
        <v/>
      </c>
      <c r="D394" s="159"/>
      <c r="E394" s="159" t="s">
        <v>2801</v>
      </c>
      <c r="F394" s="161" t="str">
        <f t="shared" si="34"/>
        <v>?</v>
      </c>
      <c r="G394" s="161" t="str">
        <f t="shared" si="35"/>
        <v>?</v>
      </c>
      <c r="H394" s="159"/>
      <c r="I394" s="161" t="str">
        <f t="shared" si="36"/>
        <v>bdk</v>
      </c>
      <c r="J394" s="34"/>
      <c r="K394" s="34" t="str">
        <f>IFERROR(VLOOKUP(B394,LOINC!A:B,2,FALSE),"")</f>
        <v/>
      </c>
      <c r="L394" s="34" t="str">
        <f>IFERROR(VLOOKUP(B394,'Sequence nummers'!A:B,2,FALSE),"")</f>
        <v/>
      </c>
      <c r="M394" s="159"/>
      <c r="N394" s="159"/>
      <c r="O394" s="52"/>
      <c r="P394" s="52"/>
      <c r="Q394" s="53"/>
      <c r="R394" s="53"/>
      <c r="S394" s="161" t="str">
        <f t="shared" si="38"/>
        <v>Keuzelijst</v>
      </c>
      <c r="T394" s="38" t="s">
        <v>182</v>
      </c>
      <c r="U394" s="43" t="s">
        <v>366</v>
      </c>
      <c r="V394" s="38" t="s">
        <v>4</v>
      </c>
      <c r="W394" s="38" t="s">
        <v>2758</v>
      </c>
      <c r="X394" s="39" t="s">
        <v>370</v>
      </c>
      <c r="Y394" s="33"/>
      <c r="Z394" s="32"/>
      <c r="AA394" s="38"/>
      <c r="AB394" s="38"/>
    </row>
    <row r="395" spans="1:28" ht="13.4" hidden="1" customHeight="1" x14ac:dyDescent="0.35">
      <c r="A395" s="269"/>
      <c r="B395" s="159" t="s">
        <v>8125</v>
      </c>
      <c r="C395" s="162" t="str">
        <f t="shared" si="37"/>
        <v/>
      </c>
      <c r="D395" s="159"/>
      <c r="E395" s="159" t="s">
        <v>2801</v>
      </c>
      <c r="F395" s="161" t="str">
        <f t="shared" si="34"/>
        <v>?</v>
      </c>
      <c r="G395" s="161" t="str">
        <f t="shared" si="35"/>
        <v>?</v>
      </c>
      <c r="H395" s="159"/>
      <c r="I395" s="161" t="str">
        <f t="shared" si="36"/>
        <v>bdl</v>
      </c>
      <c r="J395" s="34"/>
      <c r="K395" s="34" t="str">
        <f>IFERROR(VLOOKUP(B395,LOINC!A:B,2,FALSE),"")</f>
        <v/>
      </c>
      <c r="L395" s="34" t="str">
        <f>IFERROR(VLOOKUP(B395,'Sequence nummers'!A:B,2,FALSE),"")</f>
        <v/>
      </c>
      <c r="M395" s="159"/>
      <c r="N395" s="159"/>
      <c r="O395" s="52"/>
      <c r="P395" s="52"/>
      <c r="Q395" s="53"/>
      <c r="R395" s="53"/>
      <c r="S395" s="161" t="str">
        <f t="shared" si="38"/>
        <v>Keuzelijst</v>
      </c>
      <c r="T395" s="38" t="s">
        <v>182</v>
      </c>
      <c r="U395" s="43" t="s">
        <v>366</v>
      </c>
      <c r="V395" s="38" t="s">
        <v>4</v>
      </c>
      <c r="W395" s="38" t="s">
        <v>2758</v>
      </c>
      <c r="X395" s="39" t="s">
        <v>370</v>
      </c>
      <c r="Y395" s="33"/>
      <c r="Z395" s="32"/>
      <c r="AA395" s="38"/>
      <c r="AB395" s="38"/>
    </row>
    <row r="396" spans="1:28" ht="13.4" hidden="1" customHeight="1" x14ac:dyDescent="0.35">
      <c r="A396" s="269"/>
      <c r="B396" s="159" t="s">
        <v>8126</v>
      </c>
      <c r="C396" s="162" t="str">
        <f t="shared" si="37"/>
        <v/>
      </c>
      <c r="D396" s="159"/>
      <c r="E396" s="159" t="s">
        <v>2801</v>
      </c>
      <c r="F396" s="161" t="str">
        <f t="shared" si="34"/>
        <v>?</v>
      </c>
      <c r="G396" s="161" t="str">
        <f t="shared" si="35"/>
        <v>?</v>
      </c>
      <c r="H396" s="159"/>
      <c r="I396" s="161" t="str">
        <f t="shared" si="36"/>
        <v>bdm</v>
      </c>
      <c r="J396" s="34"/>
      <c r="K396" s="34" t="str">
        <f>IFERROR(VLOOKUP(B396,LOINC!A:B,2,FALSE),"")</f>
        <v/>
      </c>
      <c r="L396" s="34" t="str">
        <f>IFERROR(VLOOKUP(B396,'Sequence nummers'!A:B,2,FALSE),"")</f>
        <v/>
      </c>
      <c r="M396" s="159"/>
      <c r="N396" s="159"/>
      <c r="O396" s="52"/>
      <c r="P396" s="52"/>
      <c r="Q396" s="53"/>
      <c r="R396" s="53"/>
      <c r="S396" s="161" t="str">
        <f t="shared" si="38"/>
        <v>Keuzelijst</v>
      </c>
      <c r="T396" s="38" t="s">
        <v>182</v>
      </c>
      <c r="U396" s="43" t="s">
        <v>366</v>
      </c>
      <c r="V396" s="38" t="s">
        <v>4</v>
      </c>
      <c r="W396" s="38" t="s">
        <v>2758</v>
      </c>
      <c r="X396" s="39" t="s">
        <v>370</v>
      </c>
      <c r="Y396" s="33"/>
      <c r="Z396" s="32"/>
      <c r="AA396" s="38"/>
      <c r="AB396" s="38"/>
    </row>
    <row r="397" spans="1:28" ht="13.4" hidden="1" customHeight="1" x14ac:dyDescent="0.35">
      <c r="A397" s="269"/>
      <c r="B397" s="159" t="s">
        <v>8127</v>
      </c>
      <c r="C397" s="162" t="str">
        <f t="shared" si="37"/>
        <v/>
      </c>
      <c r="D397" s="159"/>
      <c r="E397" s="159" t="s">
        <v>2801</v>
      </c>
      <c r="F397" s="161" t="str">
        <f t="shared" si="34"/>
        <v>?</v>
      </c>
      <c r="G397" s="161" t="str">
        <f t="shared" si="35"/>
        <v>?</v>
      </c>
      <c r="H397" s="159"/>
      <c r="I397" s="161" t="str">
        <f t="shared" si="36"/>
        <v>bdn</v>
      </c>
      <c r="J397" s="34"/>
      <c r="K397" s="34" t="str">
        <f>IFERROR(VLOOKUP(B397,LOINC!A:B,2,FALSE),"")</f>
        <v/>
      </c>
      <c r="L397" s="34" t="str">
        <f>IFERROR(VLOOKUP(B397,'Sequence nummers'!A:B,2,FALSE),"")</f>
        <v/>
      </c>
      <c r="M397" s="159"/>
      <c r="N397" s="159"/>
      <c r="O397" s="52"/>
      <c r="P397" s="52"/>
      <c r="Q397" s="53"/>
      <c r="R397" s="53"/>
      <c r="S397" s="161" t="str">
        <f t="shared" si="38"/>
        <v>Keuzelijst</v>
      </c>
      <c r="T397" s="38" t="s">
        <v>182</v>
      </c>
      <c r="U397" s="43" t="s">
        <v>366</v>
      </c>
      <c r="V397" s="38" t="s">
        <v>4</v>
      </c>
      <c r="W397" s="38" t="s">
        <v>2758</v>
      </c>
      <c r="X397" s="39" t="s">
        <v>370</v>
      </c>
      <c r="Y397" s="33"/>
      <c r="Z397" s="32"/>
      <c r="AA397" s="38"/>
      <c r="AB397" s="38"/>
    </row>
    <row r="398" spans="1:28" ht="13.4" hidden="1" customHeight="1" x14ac:dyDescent="0.35">
      <c r="A398" s="269"/>
      <c r="B398" s="159" t="s">
        <v>8128</v>
      </c>
      <c r="C398" s="162" t="str">
        <f t="shared" si="37"/>
        <v/>
      </c>
      <c r="D398" s="159"/>
      <c r="E398" s="159" t="s">
        <v>2801</v>
      </c>
      <c r="F398" s="161" t="str">
        <f t="shared" si="34"/>
        <v>?</v>
      </c>
      <c r="G398" s="161" t="str">
        <f t="shared" si="35"/>
        <v>?</v>
      </c>
      <c r="H398" s="159"/>
      <c r="I398" s="161" t="str">
        <f t="shared" si="36"/>
        <v>bdo</v>
      </c>
      <c r="J398" s="34"/>
      <c r="K398" s="34" t="str">
        <f>IFERROR(VLOOKUP(B398,LOINC!A:B,2,FALSE),"")</f>
        <v/>
      </c>
      <c r="L398" s="34" t="str">
        <f>IFERROR(VLOOKUP(B398,'Sequence nummers'!A:B,2,FALSE),"")</f>
        <v/>
      </c>
      <c r="M398" s="159"/>
      <c r="N398" s="159"/>
      <c r="O398" s="52"/>
      <c r="P398" s="52"/>
      <c r="Q398" s="53"/>
      <c r="R398" s="53"/>
      <c r="S398" s="161" t="str">
        <f t="shared" si="38"/>
        <v>String</v>
      </c>
      <c r="T398" s="38" t="s">
        <v>182</v>
      </c>
      <c r="U398" s="43" t="s">
        <v>366</v>
      </c>
      <c r="V398" s="38" t="s">
        <v>4</v>
      </c>
      <c r="W398" s="38" t="s">
        <v>2758</v>
      </c>
      <c r="X398" s="39" t="s">
        <v>370</v>
      </c>
      <c r="Y398" s="33"/>
      <c r="Z398" s="32"/>
      <c r="AA398" s="38"/>
      <c r="AB398" s="38"/>
    </row>
    <row r="399" spans="1:28" ht="13.4" hidden="1" customHeight="1" x14ac:dyDescent="0.35">
      <c r="A399" s="269"/>
      <c r="B399" s="41" t="s">
        <v>8129</v>
      </c>
      <c r="C399" s="162" t="str">
        <f t="shared" si="37"/>
        <v/>
      </c>
      <c r="D399" s="159"/>
      <c r="E399" s="159" t="s">
        <v>2801</v>
      </c>
      <c r="F399" s="161" t="str">
        <f t="shared" si="34"/>
        <v>?</v>
      </c>
      <c r="G399" s="161" t="str">
        <f t="shared" si="35"/>
        <v>?</v>
      </c>
      <c r="H399" s="159"/>
      <c r="I399" s="161" t="str">
        <f t="shared" si="36"/>
        <v>bdp</v>
      </c>
      <c r="J399" s="34"/>
      <c r="K399" s="34" t="str">
        <f>IFERROR(VLOOKUP(B399,LOINC!A:B,2,FALSE),"")</f>
        <v/>
      </c>
      <c r="L399" s="34" t="str">
        <f>IFERROR(VLOOKUP(B399,'Sequence nummers'!A:B,2,FALSE),"")</f>
        <v/>
      </c>
      <c r="M399" s="159"/>
      <c r="N399" s="159"/>
      <c r="O399" s="52"/>
      <c r="P399" s="52"/>
      <c r="Q399" s="53"/>
      <c r="R399" s="53"/>
      <c r="S399" s="161" t="str">
        <f t="shared" si="38"/>
        <v>String</v>
      </c>
      <c r="T399" s="38" t="s">
        <v>182</v>
      </c>
      <c r="U399" s="43" t="s">
        <v>366</v>
      </c>
      <c r="V399" s="38" t="s">
        <v>4</v>
      </c>
      <c r="W399" s="38" t="s">
        <v>2758</v>
      </c>
      <c r="X399" s="39" t="s">
        <v>370</v>
      </c>
      <c r="Y399" s="33"/>
      <c r="Z399" s="32"/>
      <c r="AA399" s="38"/>
      <c r="AB399" s="38"/>
    </row>
    <row r="400" spans="1:28" ht="28" x14ac:dyDescent="0.35">
      <c r="A400" s="35"/>
      <c r="B400" s="35"/>
      <c r="C400" s="35" t="s">
        <v>2111</v>
      </c>
      <c r="D400" s="35"/>
      <c r="E400" s="35" t="s">
        <v>2798</v>
      </c>
      <c r="F400" s="35"/>
      <c r="G400" s="35"/>
      <c r="H400" s="35"/>
      <c r="I400" s="35"/>
      <c r="J400" s="36"/>
      <c r="K400" s="35"/>
      <c r="L400" s="35"/>
      <c r="M400" s="35"/>
      <c r="N400" s="35"/>
      <c r="O400" s="35"/>
      <c r="P400" s="35"/>
      <c r="Q400" s="35"/>
      <c r="R400" s="35"/>
      <c r="S400" s="35"/>
      <c r="T400" s="46"/>
      <c r="U400" s="126"/>
      <c r="V400" s="46"/>
      <c r="W400" s="46"/>
      <c r="X400" s="47"/>
      <c r="Y400" s="48"/>
      <c r="Z400" s="48"/>
      <c r="AA400" s="46"/>
      <c r="AB400" s="46"/>
    </row>
    <row r="401" spans="1:28" x14ac:dyDescent="0.35">
      <c r="A401" s="269" t="s">
        <v>353</v>
      </c>
      <c r="B401" s="159" t="s">
        <v>1413</v>
      </c>
      <c r="C401" s="162" t="str">
        <f>IF(E401="JA",VLOOKUP(B401,Bepalingen,3,FALSE),"")</f>
        <v>Anti-HPA Ab (solid phase)</v>
      </c>
      <c r="D401" s="159"/>
      <c r="E401" s="159" t="s">
        <v>2798</v>
      </c>
      <c r="F401" s="161" t="str">
        <f t="shared" si="34"/>
        <v>yes</v>
      </c>
      <c r="G401" s="161" t="str">
        <f t="shared" si="35"/>
        <v>yes</v>
      </c>
      <c r="H401" s="159"/>
      <c r="I401" s="161" t="str">
        <f t="shared" si="36"/>
        <v>caa</v>
      </c>
      <c r="J401" s="34"/>
      <c r="K401" s="34">
        <f>IFERROR(VLOOKUP(B401,LOINC!A:B,2,FALSE),"")</f>
        <v>215</v>
      </c>
      <c r="L401" s="34">
        <f>IFERROR(VLOOKUP(B401,'Sequence nummers'!A:B,2,FALSE),"")</f>
        <v>1200010</v>
      </c>
      <c r="M401" s="159" t="s">
        <v>1287</v>
      </c>
      <c r="N401" s="159" t="s">
        <v>1609</v>
      </c>
      <c r="O401" s="159" t="s">
        <v>1354</v>
      </c>
      <c r="P401" s="159" t="s">
        <v>2725</v>
      </c>
      <c r="Q401" s="38" t="s">
        <v>8592</v>
      </c>
      <c r="R401" s="53"/>
      <c r="S401" s="161" t="str">
        <f>VLOOKUP($B401,Bepalingen,4,FALSE)</f>
        <v>Keuzelijst</v>
      </c>
      <c r="T401" s="38" t="s">
        <v>4</v>
      </c>
      <c r="U401" s="43" t="s">
        <v>366</v>
      </c>
      <c r="V401" s="38" t="s">
        <v>2</v>
      </c>
      <c r="W401" s="38" t="s">
        <v>2758</v>
      </c>
      <c r="X401" s="39" t="s">
        <v>370</v>
      </c>
      <c r="Y401" s="34" t="s">
        <v>370</v>
      </c>
      <c r="Z401" s="32"/>
      <c r="AA401" s="38"/>
      <c r="AB401" s="38"/>
    </row>
    <row r="402" spans="1:28" x14ac:dyDescent="0.35">
      <c r="A402" s="269"/>
      <c r="B402" s="167" t="s">
        <v>48</v>
      </c>
      <c r="C402" s="167" t="str">
        <f t="shared" ref="C402" si="39">IF(E402="JA",VLOOKUP(B402,Bepalingen,3,FALSE),"")</f>
        <v>Anti-HLA klasse I screening</v>
      </c>
      <c r="D402" s="167"/>
      <c r="E402" s="167" t="s">
        <v>2798</v>
      </c>
      <c r="F402" s="167" t="str">
        <f t="shared" si="34"/>
        <v>yes</v>
      </c>
      <c r="G402" s="167" t="str">
        <f t="shared" si="35"/>
        <v>yes</v>
      </c>
      <c r="H402" s="167" t="s">
        <v>407</v>
      </c>
      <c r="I402" s="167" t="str">
        <f t="shared" si="36"/>
        <v>baa</v>
      </c>
      <c r="J402" s="34"/>
      <c r="K402" s="34">
        <f>IFERROR(VLOOKUP(B402,LOINC!A:B,2,FALSE),"")</f>
        <v>211</v>
      </c>
      <c r="L402" s="34">
        <f>IFERROR(VLOOKUP(B402,'Sequence nummers'!A:B,2,FALSE),"")</f>
        <v>1100010</v>
      </c>
      <c r="M402" s="167" t="s">
        <v>1287</v>
      </c>
      <c r="N402" s="167" t="s">
        <v>1611</v>
      </c>
      <c r="O402" s="182" t="s">
        <v>1352</v>
      </c>
      <c r="P402" s="167" t="s">
        <v>2724</v>
      </c>
      <c r="Q402" s="38" t="s">
        <v>8589</v>
      </c>
      <c r="R402" s="53"/>
      <c r="S402" s="167" t="str">
        <f t="shared" ref="S402" si="40">VLOOKUP($B402,Bepalingen,4,FALSE)</f>
        <v>Keuzelijst</v>
      </c>
      <c r="T402" s="38" t="s">
        <v>5</v>
      </c>
      <c r="U402" s="43" t="s">
        <v>366</v>
      </c>
      <c r="V402" s="38" t="s">
        <v>1313</v>
      </c>
      <c r="W402" s="38" t="s">
        <v>2758</v>
      </c>
      <c r="X402" s="39" t="s">
        <v>370</v>
      </c>
      <c r="Y402" s="34" t="s">
        <v>370</v>
      </c>
      <c r="Z402" s="32"/>
      <c r="AA402" s="38" t="s">
        <v>2105</v>
      </c>
      <c r="AB402" s="38" t="s">
        <v>2255</v>
      </c>
    </row>
    <row r="403" spans="1:28" x14ac:dyDescent="0.35">
      <c r="A403" s="269"/>
      <c r="B403" s="159" t="s">
        <v>46</v>
      </c>
      <c r="C403" s="162" t="str">
        <f>IF(E403="JA",VLOOKUP(B403,Bepalingen,3,FALSE),"")</f>
        <v>Ab tegen bloedplaatjes</v>
      </c>
      <c r="D403" s="159"/>
      <c r="E403" s="159" t="s">
        <v>2798</v>
      </c>
      <c r="F403" s="161" t="str">
        <f t="shared" si="34"/>
        <v>yes</v>
      </c>
      <c r="G403" s="161" t="str">
        <f t="shared" si="35"/>
        <v>yes</v>
      </c>
      <c r="H403" s="159" t="s">
        <v>46</v>
      </c>
      <c r="I403" s="161" t="str">
        <f t="shared" si="36"/>
        <v>cab</v>
      </c>
      <c r="J403" s="34"/>
      <c r="K403" s="34" t="str">
        <f>IFERROR(VLOOKUP(B403,LOINC!A:B,2,FALSE),"")</f>
        <v>50604-8</v>
      </c>
      <c r="L403" s="34">
        <f>IFERROR(VLOOKUP(B403,'Sequence nummers'!A:B,2,FALSE),"")</f>
        <v>1200020</v>
      </c>
      <c r="M403" s="159" t="s">
        <v>1287</v>
      </c>
      <c r="N403" s="159" t="s">
        <v>1609</v>
      </c>
      <c r="O403" s="159" t="s">
        <v>1354</v>
      </c>
      <c r="P403" s="159" t="s">
        <v>2725</v>
      </c>
      <c r="Q403" s="53"/>
      <c r="R403" s="53"/>
      <c r="S403" s="161" t="str">
        <f>VLOOKUP($B403,Bepalingen,4,FALSE)</f>
        <v>Keuzelijst</v>
      </c>
      <c r="T403" s="38" t="s">
        <v>1236</v>
      </c>
      <c r="U403" s="43" t="s">
        <v>366</v>
      </c>
      <c r="V403" s="38" t="s">
        <v>1313</v>
      </c>
      <c r="W403" s="38" t="s">
        <v>2758</v>
      </c>
      <c r="X403" s="39" t="s">
        <v>370</v>
      </c>
      <c r="Y403" s="34" t="s">
        <v>370</v>
      </c>
      <c r="Z403" s="32"/>
      <c r="AA403" s="38">
        <v>555612</v>
      </c>
      <c r="AB403" s="38">
        <v>1</v>
      </c>
    </row>
    <row r="404" spans="1:28" x14ac:dyDescent="0.35">
      <c r="A404" s="269"/>
      <c r="B404" s="159" t="s">
        <v>163</v>
      </c>
      <c r="C404" s="162" t="str">
        <f>IF(E404="JA",VLOOKUP(B404,Bepalingen,3,FALSE),"")</f>
        <v>Specificiteit</v>
      </c>
      <c r="D404" s="159"/>
      <c r="E404" s="159" t="s">
        <v>2798</v>
      </c>
      <c r="F404" s="161" t="str">
        <f t="shared" si="34"/>
        <v>yes</v>
      </c>
      <c r="G404" s="161" t="str">
        <f t="shared" si="35"/>
        <v>yes</v>
      </c>
      <c r="H404" s="159"/>
      <c r="I404" s="161" t="str">
        <f t="shared" si="36"/>
        <v>cac</v>
      </c>
      <c r="J404" s="34"/>
      <c r="K404" s="34">
        <f>IFERROR(VLOOKUP(B404,LOINC!A:B,2,FALSE),"")</f>
        <v>216</v>
      </c>
      <c r="L404" s="34">
        <f>IFERROR(VLOOKUP(B404,'Sequence nummers'!A:B,2,FALSE),"")</f>
        <v>1200030</v>
      </c>
      <c r="M404" s="159" t="s">
        <v>1287</v>
      </c>
      <c r="N404" s="159" t="s">
        <v>1609</v>
      </c>
      <c r="O404" s="159" t="s">
        <v>1354</v>
      </c>
      <c r="P404" s="159" t="s">
        <v>2725</v>
      </c>
      <c r="Q404" s="53"/>
      <c r="R404" s="53"/>
      <c r="S404" s="161" t="str">
        <f>VLOOKUP($B404,Bepalingen,4,FALSE)</f>
        <v>Keuzelijst</v>
      </c>
      <c r="T404" s="38" t="s">
        <v>4</v>
      </c>
      <c r="U404" s="43" t="s">
        <v>366</v>
      </c>
      <c r="V404" s="38" t="s">
        <v>2</v>
      </c>
      <c r="W404" s="38" t="s">
        <v>2758</v>
      </c>
      <c r="X404" s="39" t="s">
        <v>370</v>
      </c>
      <c r="Y404" s="34" t="s">
        <v>370</v>
      </c>
      <c r="Z404" s="32"/>
      <c r="AA404" s="38">
        <v>555656</v>
      </c>
      <c r="AB404" s="38">
        <v>1</v>
      </c>
    </row>
    <row r="405" spans="1:28" ht="28" x14ac:dyDescent="0.35">
      <c r="A405" s="35"/>
      <c r="B405" s="35"/>
      <c r="C405" s="35" t="s">
        <v>8569</v>
      </c>
      <c r="D405" s="35"/>
      <c r="E405" s="35" t="s">
        <v>2798</v>
      </c>
      <c r="F405" s="35"/>
      <c r="G405" s="35"/>
      <c r="H405" s="35"/>
      <c r="I405" s="35"/>
      <c r="J405" s="36"/>
      <c r="K405" s="35"/>
      <c r="L405" s="35"/>
      <c r="M405" s="35"/>
      <c r="N405" s="35"/>
      <c r="O405" s="35"/>
      <c r="P405" s="35"/>
      <c r="Q405" s="46"/>
      <c r="R405" s="46"/>
      <c r="S405" s="46"/>
      <c r="T405" s="46"/>
      <c r="U405" s="126"/>
      <c r="V405" s="46"/>
      <c r="W405" s="46"/>
      <c r="X405" s="47"/>
      <c r="Y405" s="48"/>
      <c r="Z405" s="48"/>
      <c r="AA405" s="46"/>
      <c r="AB405" s="46"/>
    </row>
    <row r="406" spans="1:28" hidden="1" x14ac:dyDescent="0.35">
      <c r="A406" s="269" t="s">
        <v>158</v>
      </c>
      <c r="B406" s="159" t="s">
        <v>374</v>
      </c>
      <c r="C406" s="162" t="str">
        <f t="shared" ref="C406:C420" si="41">IF(E406="JA",VLOOKUP(B406,Bepalingen,3,FALSE),"")</f>
        <v/>
      </c>
      <c r="D406" s="159"/>
      <c r="E406" s="159" t="s">
        <v>2801</v>
      </c>
      <c r="F406" s="161" t="str">
        <f t="shared" si="34"/>
        <v>?</v>
      </c>
      <c r="G406" s="161" t="str">
        <f t="shared" si="35"/>
        <v>?</v>
      </c>
      <c r="H406" s="159"/>
      <c r="I406" s="161" t="str">
        <f t="shared" si="36"/>
        <v>cad</v>
      </c>
      <c r="J406" s="34"/>
      <c r="K406" s="34" t="str">
        <f>IFERROR(VLOOKUP(B406,LOINC!A:B,2,FALSE),"")</f>
        <v/>
      </c>
      <c r="L406" s="34" t="str">
        <f>IFERROR(VLOOKUP(B406,'Sequence nummers'!A:B,2,FALSE),"")</f>
        <v/>
      </c>
      <c r="M406" s="159"/>
      <c r="N406" s="159"/>
      <c r="O406" s="159"/>
      <c r="P406" s="159"/>
      <c r="Q406" s="53"/>
      <c r="R406" s="53"/>
      <c r="S406" s="161" t="str">
        <f t="shared" ref="S406:S420" si="42">VLOOKUP($B406,Bepalingen,4,FALSE)</f>
        <v>String</v>
      </c>
      <c r="T406" s="38" t="s">
        <v>4</v>
      </c>
      <c r="U406" s="43" t="s">
        <v>366</v>
      </c>
      <c r="V406" s="38" t="s">
        <v>1313</v>
      </c>
      <c r="W406" s="38" t="s">
        <v>1313</v>
      </c>
      <c r="X406" s="39"/>
      <c r="Y406" s="32" t="s">
        <v>370</v>
      </c>
      <c r="Z406" s="32"/>
      <c r="AA406" s="38"/>
      <c r="AB406" s="38"/>
    </row>
    <row r="407" spans="1:28" hidden="1" x14ac:dyDescent="0.35">
      <c r="A407" s="269"/>
      <c r="B407" s="159" t="s">
        <v>375</v>
      </c>
      <c r="C407" s="162" t="str">
        <f t="shared" si="41"/>
        <v/>
      </c>
      <c r="D407" s="159"/>
      <c r="E407" s="159" t="s">
        <v>2801</v>
      </c>
      <c r="F407" s="161" t="str">
        <f t="shared" si="34"/>
        <v>?</v>
      </c>
      <c r="G407" s="161" t="str">
        <f t="shared" si="35"/>
        <v>?</v>
      </c>
      <c r="H407" s="159"/>
      <c r="I407" s="161" t="str">
        <f t="shared" si="36"/>
        <v>cae</v>
      </c>
      <c r="J407" s="34"/>
      <c r="K407" s="34" t="str">
        <f>IFERROR(VLOOKUP(B407,LOINC!A:B,2,FALSE),"")</f>
        <v/>
      </c>
      <c r="L407" s="34" t="str">
        <f>IFERROR(VLOOKUP(B407,'Sequence nummers'!A:B,2,FALSE),"")</f>
        <v/>
      </c>
      <c r="M407" s="159"/>
      <c r="N407" s="159"/>
      <c r="O407" s="159"/>
      <c r="P407" s="159"/>
      <c r="Q407" s="53"/>
      <c r="R407" s="53"/>
      <c r="S407" s="161" t="str">
        <f t="shared" si="42"/>
        <v>String</v>
      </c>
      <c r="T407" s="38" t="s">
        <v>4</v>
      </c>
      <c r="U407" s="43" t="s">
        <v>366</v>
      </c>
      <c r="V407" s="38" t="s">
        <v>1313</v>
      </c>
      <c r="W407" s="38" t="s">
        <v>1313</v>
      </c>
      <c r="X407" s="39"/>
      <c r="Y407" s="34" t="s">
        <v>370</v>
      </c>
      <c r="Z407" s="32"/>
      <c r="AA407" s="38"/>
      <c r="AB407" s="38"/>
    </row>
    <row r="408" spans="1:28" hidden="1" x14ac:dyDescent="0.35">
      <c r="A408" s="269"/>
      <c r="B408" s="159" t="s">
        <v>376</v>
      </c>
      <c r="C408" s="162" t="str">
        <f t="shared" si="41"/>
        <v/>
      </c>
      <c r="D408" s="159"/>
      <c r="E408" s="159" t="s">
        <v>2801</v>
      </c>
      <c r="F408" s="161" t="str">
        <f t="shared" si="34"/>
        <v>?</v>
      </c>
      <c r="G408" s="161" t="str">
        <f t="shared" si="35"/>
        <v>?</v>
      </c>
      <c r="H408" s="159"/>
      <c r="I408" s="161" t="str">
        <f t="shared" si="36"/>
        <v>caf</v>
      </c>
      <c r="J408" s="34"/>
      <c r="K408" s="34" t="str">
        <f>IFERROR(VLOOKUP(B408,LOINC!A:B,2,FALSE),"")</f>
        <v/>
      </c>
      <c r="L408" s="34" t="str">
        <f>IFERROR(VLOOKUP(B408,'Sequence nummers'!A:B,2,FALSE),"")</f>
        <v/>
      </c>
      <c r="M408" s="159"/>
      <c r="N408" s="159"/>
      <c r="O408" s="159"/>
      <c r="P408" s="159"/>
      <c r="Q408" s="53"/>
      <c r="R408" s="53"/>
      <c r="S408" s="161" t="str">
        <f t="shared" si="42"/>
        <v>String</v>
      </c>
      <c r="T408" s="38" t="s">
        <v>4</v>
      </c>
      <c r="U408" s="43" t="s">
        <v>366</v>
      </c>
      <c r="V408" s="38" t="s">
        <v>1313</v>
      </c>
      <c r="W408" s="38" t="s">
        <v>1313</v>
      </c>
      <c r="X408" s="39"/>
      <c r="Y408" s="34" t="s">
        <v>370</v>
      </c>
      <c r="Z408" s="32"/>
      <c r="AA408" s="38"/>
      <c r="AB408" s="38"/>
    </row>
    <row r="409" spans="1:28" hidden="1" x14ac:dyDescent="0.35">
      <c r="A409" s="269"/>
      <c r="B409" s="159" t="s">
        <v>377</v>
      </c>
      <c r="C409" s="162" t="str">
        <f t="shared" si="41"/>
        <v/>
      </c>
      <c r="D409" s="159"/>
      <c r="E409" s="159" t="s">
        <v>2801</v>
      </c>
      <c r="F409" s="161" t="str">
        <f t="shared" si="34"/>
        <v>?</v>
      </c>
      <c r="G409" s="161" t="str">
        <f t="shared" si="35"/>
        <v>?</v>
      </c>
      <c r="H409" s="159"/>
      <c r="I409" s="161" t="str">
        <f t="shared" si="36"/>
        <v>cag</v>
      </c>
      <c r="J409" s="34"/>
      <c r="K409" s="34" t="str">
        <f>IFERROR(VLOOKUP(B409,LOINC!A:B,2,FALSE),"")</f>
        <v/>
      </c>
      <c r="L409" s="34" t="str">
        <f>IFERROR(VLOOKUP(B409,'Sequence nummers'!A:B,2,FALSE),"")</f>
        <v/>
      </c>
      <c r="M409" s="159"/>
      <c r="N409" s="159"/>
      <c r="O409" s="159"/>
      <c r="P409" s="159"/>
      <c r="Q409" s="53"/>
      <c r="R409" s="53"/>
      <c r="S409" s="161" t="str">
        <f t="shared" si="42"/>
        <v>String</v>
      </c>
      <c r="T409" s="38" t="s">
        <v>4</v>
      </c>
      <c r="U409" s="43" t="s">
        <v>366</v>
      </c>
      <c r="V409" s="38" t="s">
        <v>1313</v>
      </c>
      <c r="W409" s="38" t="s">
        <v>1313</v>
      </c>
      <c r="X409" s="39"/>
      <c r="Y409" s="34" t="s">
        <v>370</v>
      </c>
      <c r="Z409" s="32"/>
      <c r="AA409" s="38"/>
      <c r="AB409" s="38"/>
    </row>
    <row r="410" spans="1:28" hidden="1" x14ac:dyDescent="0.35">
      <c r="A410" s="269"/>
      <c r="B410" s="159" t="s">
        <v>378</v>
      </c>
      <c r="C410" s="162" t="str">
        <f t="shared" si="41"/>
        <v/>
      </c>
      <c r="D410" s="159"/>
      <c r="E410" s="159" t="s">
        <v>2801</v>
      </c>
      <c r="F410" s="161" t="str">
        <f t="shared" si="34"/>
        <v>?</v>
      </c>
      <c r="G410" s="161" t="str">
        <f t="shared" si="35"/>
        <v>?</v>
      </c>
      <c r="H410" s="159"/>
      <c r="I410" s="161" t="str">
        <f t="shared" si="36"/>
        <v>cah</v>
      </c>
      <c r="J410" s="34"/>
      <c r="K410" s="34" t="str">
        <f>IFERROR(VLOOKUP(B410,LOINC!A:B,2,FALSE),"")</f>
        <v/>
      </c>
      <c r="L410" s="34" t="str">
        <f>IFERROR(VLOOKUP(B410,'Sequence nummers'!A:B,2,FALSE),"")</f>
        <v/>
      </c>
      <c r="M410" s="159"/>
      <c r="N410" s="159"/>
      <c r="O410" s="159"/>
      <c r="P410" s="159"/>
      <c r="Q410" s="53"/>
      <c r="R410" s="53"/>
      <c r="S410" s="161" t="str">
        <f t="shared" si="42"/>
        <v>String</v>
      </c>
      <c r="T410" s="38" t="s">
        <v>4</v>
      </c>
      <c r="U410" s="43" t="s">
        <v>366</v>
      </c>
      <c r="V410" s="38" t="s">
        <v>1313</v>
      </c>
      <c r="W410" s="38" t="s">
        <v>1313</v>
      </c>
      <c r="X410" s="39"/>
      <c r="Y410" s="34" t="s">
        <v>370</v>
      </c>
      <c r="Z410" s="32"/>
      <c r="AA410" s="38"/>
      <c r="AB410" s="38"/>
    </row>
    <row r="411" spans="1:28" hidden="1" x14ac:dyDescent="0.35">
      <c r="A411" s="269"/>
      <c r="B411" s="159" t="s">
        <v>379</v>
      </c>
      <c r="C411" s="162" t="str">
        <f t="shared" si="41"/>
        <v/>
      </c>
      <c r="D411" s="159"/>
      <c r="E411" s="159" t="s">
        <v>2801</v>
      </c>
      <c r="F411" s="161" t="str">
        <f t="shared" si="34"/>
        <v>?</v>
      </c>
      <c r="G411" s="161" t="str">
        <f t="shared" si="35"/>
        <v>?</v>
      </c>
      <c r="H411" s="159"/>
      <c r="I411" s="161" t="str">
        <f t="shared" si="36"/>
        <v>cai</v>
      </c>
      <c r="J411" s="34"/>
      <c r="K411" s="34" t="str">
        <f>IFERROR(VLOOKUP(B411,LOINC!A:B,2,FALSE),"")</f>
        <v/>
      </c>
      <c r="L411" s="34" t="str">
        <f>IFERROR(VLOOKUP(B411,'Sequence nummers'!A:B,2,FALSE),"")</f>
        <v/>
      </c>
      <c r="M411" s="159"/>
      <c r="N411" s="159"/>
      <c r="O411" s="159"/>
      <c r="P411" s="159"/>
      <c r="Q411" s="53"/>
      <c r="R411" s="53"/>
      <c r="S411" s="161" t="str">
        <f t="shared" si="42"/>
        <v>String</v>
      </c>
      <c r="T411" s="38" t="s">
        <v>4</v>
      </c>
      <c r="U411" s="43" t="s">
        <v>366</v>
      </c>
      <c r="V411" s="38" t="s">
        <v>1313</v>
      </c>
      <c r="W411" s="38" t="s">
        <v>1313</v>
      </c>
      <c r="X411" s="39"/>
      <c r="Y411" s="34" t="s">
        <v>370</v>
      </c>
      <c r="Z411" s="32"/>
      <c r="AA411" s="38"/>
      <c r="AB411" s="38"/>
    </row>
    <row r="412" spans="1:28" hidden="1" x14ac:dyDescent="0.35">
      <c r="A412" s="269"/>
      <c r="B412" s="159" t="s">
        <v>380</v>
      </c>
      <c r="C412" s="162" t="str">
        <f t="shared" si="41"/>
        <v/>
      </c>
      <c r="D412" s="159"/>
      <c r="E412" s="159" t="s">
        <v>2801</v>
      </c>
      <c r="F412" s="161" t="str">
        <f t="shared" si="34"/>
        <v>?</v>
      </c>
      <c r="G412" s="161" t="str">
        <f t="shared" si="35"/>
        <v>?</v>
      </c>
      <c r="H412" s="159"/>
      <c r="I412" s="161" t="str">
        <f t="shared" si="36"/>
        <v>caj</v>
      </c>
      <c r="J412" s="34"/>
      <c r="K412" s="34" t="str">
        <f>IFERROR(VLOOKUP(B412,LOINC!A:B,2,FALSE),"")</f>
        <v/>
      </c>
      <c r="L412" s="34" t="str">
        <f>IFERROR(VLOOKUP(B412,'Sequence nummers'!A:B,2,FALSE),"")</f>
        <v/>
      </c>
      <c r="M412" s="159"/>
      <c r="N412" s="159"/>
      <c r="O412" s="159"/>
      <c r="P412" s="159"/>
      <c r="Q412" s="38"/>
      <c r="R412" s="53"/>
      <c r="S412" s="161" t="str">
        <f t="shared" si="42"/>
        <v>Keuzelijst</v>
      </c>
      <c r="T412" s="38" t="s">
        <v>4</v>
      </c>
      <c r="U412" s="43" t="s">
        <v>366</v>
      </c>
      <c r="V412" s="38" t="s">
        <v>2</v>
      </c>
      <c r="W412" s="38" t="s">
        <v>1313</v>
      </c>
      <c r="X412" s="39" t="s">
        <v>370</v>
      </c>
      <c r="Y412" s="34" t="s">
        <v>370</v>
      </c>
      <c r="Z412" s="32"/>
      <c r="AA412" s="38"/>
      <c r="AB412" s="38"/>
    </row>
    <row r="413" spans="1:28" hidden="1" x14ac:dyDescent="0.35">
      <c r="A413" s="269"/>
      <c r="B413" s="159" t="s">
        <v>381</v>
      </c>
      <c r="C413" s="162" t="str">
        <f t="shared" si="41"/>
        <v/>
      </c>
      <c r="D413" s="159"/>
      <c r="E413" s="159" t="s">
        <v>2801</v>
      </c>
      <c r="F413" s="161" t="str">
        <f t="shared" si="34"/>
        <v>?</v>
      </c>
      <c r="G413" s="161" t="str">
        <f t="shared" si="35"/>
        <v>?</v>
      </c>
      <c r="H413" s="159"/>
      <c r="I413" s="161" t="str">
        <f t="shared" si="36"/>
        <v>cak</v>
      </c>
      <c r="J413" s="34"/>
      <c r="K413" s="34" t="str">
        <f>IFERROR(VLOOKUP(B413,LOINC!A:B,2,FALSE),"")</f>
        <v/>
      </c>
      <c r="L413" s="34" t="str">
        <f>IFERROR(VLOOKUP(B413,'Sequence nummers'!A:B,2,FALSE),"")</f>
        <v/>
      </c>
      <c r="M413" s="159"/>
      <c r="N413" s="159"/>
      <c r="O413" s="159"/>
      <c r="P413" s="159"/>
      <c r="Q413" s="38"/>
      <c r="R413" s="53"/>
      <c r="S413" s="161" t="str">
        <f t="shared" si="42"/>
        <v>Keuzelijst</v>
      </c>
      <c r="T413" s="38" t="s">
        <v>4</v>
      </c>
      <c r="U413" s="43" t="s">
        <v>366</v>
      </c>
      <c r="V413" s="38" t="s">
        <v>2</v>
      </c>
      <c r="W413" s="38" t="s">
        <v>1313</v>
      </c>
      <c r="X413" s="39" t="s">
        <v>370</v>
      </c>
      <c r="Y413" s="34" t="s">
        <v>370</v>
      </c>
      <c r="Z413" s="32"/>
      <c r="AA413" s="38"/>
      <c r="AB413" s="38"/>
    </row>
    <row r="414" spans="1:28" hidden="1" x14ac:dyDescent="0.35">
      <c r="A414" s="269"/>
      <c r="B414" s="159" t="s">
        <v>382</v>
      </c>
      <c r="C414" s="162" t="str">
        <f t="shared" si="41"/>
        <v/>
      </c>
      <c r="D414" s="159"/>
      <c r="E414" s="159" t="s">
        <v>2801</v>
      </c>
      <c r="F414" s="161" t="str">
        <f t="shared" si="34"/>
        <v>?</v>
      </c>
      <c r="G414" s="161" t="str">
        <f t="shared" si="35"/>
        <v>?</v>
      </c>
      <c r="H414" s="159"/>
      <c r="I414" s="161" t="str">
        <f t="shared" si="36"/>
        <v>cal</v>
      </c>
      <c r="J414" s="34"/>
      <c r="K414" s="34" t="str">
        <f>IFERROR(VLOOKUP(B414,LOINC!A:B,2,FALSE),"")</f>
        <v/>
      </c>
      <c r="L414" s="34" t="str">
        <f>IFERROR(VLOOKUP(B414,'Sequence nummers'!A:B,2,FALSE),"")</f>
        <v/>
      </c>
      <c r="M414" s="159"/>
      <c r="N414" s="159"/>
      <c r="O414" s="159"/>
      <c r="P414" s="159"/>
      <c r="Q414" s="38"/>
      <c r="R414" s="53"/>
      <c r="S414" s="161" t="str">
        <f t="shared" si="42"/>
        <v>Keuzelijst</v>
      </c>
      <c r="T414" s="38" t="s">
        <v>4</v>
      </c>
      <c r="U414" s="43" t="s">
        <v>366</v>
      </c>
      <c r="V414" s="38" t="s">
        <v>2</v>
      </c>
      <c r="W414" s="38" t="s">
        <v>1313</v>
      </c>
      <c r="X414" s="39" t="s">
        <v>370</v>
      </c>
      <c r="Y414" s="34" t="s">
        <v>370</v>
      </c>
      <c r="Z414" s="32"/>
      <c r="AA414" s="38"/>
      <c r="AB414" s="38"/>
    </row>
    <row r="415" spans="1:28" hidden="1" x14ac:dyDescent="0.35">
      <c r="A415" s="269"/>
      <c r="B415" s="159" t="s">
        <v>383</v>
      </c>
      <c r="C415" s="162" t="str">
        <f t="shared" si="41"/>
        <v/>
      </c>
      <c r="D415" s="159"/>
      <c r="E415" s="159" t="s">
        <v>2801</v>
      </c>
      <c r="F415" s="161" t="str">
        <f t="shared" si="34"/>
        <v>?</v>
      </c>
      <c r="G415" s="161" t="str">
        <f t="shared" si="35"/>
        <v>?</v>
      </c>
      <c r="H415" s="159"/>
      <c r="I415" s="161" t="str">
        <f t="shared" si="36"/>
        <v>cam</v>
      </c>
      <c r="J415" s="34"/>
      <c r="K415" s="34" t="str">
        <f>IFERROR(VLOOKUP(B415,LOINC!A:B,2,FALSE),"")</f>
        <v/>
      </c>
      <c r="L415" s="34" t="str">
        <f>IFERROR(VLOOKUP(B415,'Sequence nummers'!A:B,2,FALSE),"")</f>
        <v/>
      </c>
      <c r="M415" s="159"/>
      <c r="N415" s="159"/>
      <c r="O415" s="159"/>
      <c r="P415" s="159"/>
      <c r="Q415" s="38"/>
      <c r="R415" s="53"/>
      <c r="S415" s="161" t="str">
        <f t="shared" si="42"/>
        <v>Keuzelijst</v>
      </c>
      <c r="T415" s="38" t="s">
        <v>4</v>
      </c>
      <c r="U415" s="43" t="s">
        <v>366</v>
      </c>
      <c r="V415" s="38" t="s">
        <v>2</v>
      </c>
      <c r="W415" s="38" t="s">
        <v>1313</v>
      </c>
      <c r="X415" s="39" t="s">
        <v>370</v>
      </c>
      <c r="Y415" s="34" t="s">
        <v>370</v>
      </c>
      <c r="Z415" s="32"/>
      <c r="AA415" s="38"/>
      <c r="AB415" s="38"/>
    </row>
    <row r="416" spans="1:28" hidden="1" x14ac:dyDescent="0.35">
      <c r="A416" s="269"/>
      <c r="B416" s="159" t="s">
        <v>384</v>
      </c>
      <c r="C416" s="162" t="str">
        <f t="shared" si="41"/>
        <v/>
      </c>
      <c r="D416" s="159"/>
      <c r="E416" s="159" t="s">
        <v>2801</v>
      </c>
      <c r="F416" s="161" t="str">
        <f t="shared" si="34"/>
        <v>?</v>
      </c>
      <c r="G416" s="161" t="str">
        <f t="shared" si="35"/>
        <v>?</v>
      </c>
      <c r="H416" s="159"/>
      <c r="I416" s="161" t="str">
        <f t="shared" si="36"/>
        <v>can</v>
      </c>
      <c r="J416" s="34"/>
      <c r="K416" s="34" t="str">
        <f>IFERROR(VLOOKUP(B416,LOINC!A:B,2,FALSE),"")</f>
        <v/>
      </c>
      <c r="L416" s="34" t="str">
        <f>IFERROR(VLOOKUP(B416,'Sequence nummers'!A:B,2,FALSE),"")</f>
        <v/>
      </c>
      <c r="M416" s="159"/>
      <c r="N416" s="159"/>
      <c r="O416" s="159"/>
      <c r="P416" s="159"/>
      <c r="Q416" s="38"/>
      <c r="R416" s="53"/>
      <c r="S416" s="161" t="str">
        <f t="shared" si="42"/>
        <v>Keuzelijst</v>
      </c>
      <c r="T416" s="38" t="s">
        <v>4</v>
      </c>
      <c r="U416" s="43" t="s">
        <v>366</v>
      </c>
      <c r="V416" s="38" t="s">
        <v>2</v>
      </c>
      <c r="W416" s="38" t="s">
        <v>1313</v>
      </c>
      <c r="X416" s="39" t="s">
        <v>370</v>
      </c>
      <c r="Y416" s="34" t="s">
        <v>370</v>
      </c>
      <c r="Z416" s="32"/>
      <c r="AA416" s="38"/>
      <c r="AB416" s="38"/>
    </row>
    <row r="417" spans="1:28" hidden="1" x14ac:dyDescent="0.35">
      <c r="A417" s="269"/>
      <c r="B417" s="159" t="s">
        <v>385</v>
      </c>
      <c r="C417" s="162" t="str">
        <f t="shared" si="41"/>
        <v/>
      </c>
      <c r="D417" s="159"/>
      <c r="E417" s="159" t="s">
        <v>2801</v>
      </c>
      <c r="F417" s="161" t="str">
        <f t="shared" si="34"/>
        <v>?</v>
      </c>
      <c r="G417" s="161" t="str">
        <f t="shared" si="35"/>
        <v>?</v>
      </c>
      <c r="H417" s="159"/>
      <c r="I417" s="161" t="str">
        <f t="shared" si="36"/>
        <v>cao</v>
      </c>
      <c r="J417" s="34"/>
      <c r="K417" s="34" t="str">
        <f>IFERROR(VLOOKUP(B417,LOINC!A:B,2,FALSE),"")</f>
        <v/>
      </c>
      <c r="L417" s="34" t="str">
        <f>IFERROR(VLOOKUP(B417,'Sequence nummers'!A:B,2,FALSE),"")</f>
        <v/>
      </c>
      <c r="M417" s="159"/>
      <c r="N417" s="159"/>
      <c r="O417" s="159"/>
      <c r="P417" s="159"/>
      <c r="Q417" s="38"/>
      <c r="R417" s="53"/>
      <c r="S417" s="161" t="str">
        <f t="shared" si="42"/>
        <v>Keuzelijst</v>
      </c>
      <c r="T417" s="38" t="s">
        <v>4</v>
      </c>
      <c r="U417" s="43" t="s">
        <v>366</v>
      </c>
      <c r="V417" s="38" t="s">
        <v>2</v>
      </c>
      <c r="W417" s="38" t="s">
        <v>1313</v>
      </c>
      <c r="X417" s="39" t="s">
        <v>370</v>
      </c>
      <c r="Y417" s="34" t="s">
        <v>370</v>
      </c>
      <c r="Z417" s="32"/>
      <c r="AA417" s="38"/>
      <c r="AB417" s="38"/>
    </row>
    <row r="418" spans="1:28" hidden="1" x14ac:dyDescent="0.35">
      <c r="A418" s="269"/>
      <c r="B418" s="159" t="s">
        <v>74</v>
      </c>
      <c r="C418" s="162" t="str">
        <f t="shared" si="41"/>
        <v/>
      </c>
      <c r="D418" s="159"/>
      <c r="E418" s="159" t="s">
        <v>2801</v>
      </c>
      <c r="F418" s="161" t="str">
        <f t="shared" si="34"/>
        <v>?</v>
      </c>
      <c r="G418" s="161" t="str">
        <f t="shared" si="35"/>
        <v>?</v>
      </c>
      <c r="H418" s="159"/>
      <c r="I418" s="161" t="str">
        <f t="shared" si="36"/>
        <v>cap</v>
      </c>
      <c r="J418" s="34"/>
      <c r="K418" s="34" t="str">
        <f>IFERROR(VLOOKUP(B418,LOINC!A:B,2,FALSE),"")</f>
        <v/>
      </c>
      <c r="L418" s="34" t="str">
        <f>IFERROR(VLOOKUP(B418,'Sequence nummers'!A:B,2,FALSE),"")</f>
        <v/>
      </c>
      <c r="M418" s="159"/>
      <c r="N418" s="52"/>
      <c r="O418" s="52"/>
      <c r="P418" s="159"/>
      <c r="Q418" s="38"/>
      <c r="R418" s="53"/>
      <c r="S418" s="161" t="str">
        <f t="shared" si="42"/>
        <v>Numeriek</v>
      </c>
      <c r="T418" s="38" t="s">
        <v>1236</v>
      </c>
      <c r="U418" s="43" t="s">
        <v>366</v>
      </c>
      <c r="V418" s="38" t="s">
        <v>1313</v>
      </c>
      <c r="W418" s="38" t="s">
        <v>1313</v>
      </c>
      <c r="X418" s="39" t="s">
        <v>370</v>
      </c>
      <c r="Y418" s="34" t="s">
        <v>370</v>
      </c>
      <c r="Z418" s="32"/>
      <c r="AA418" s="38"/>
      <c r="AB418" s="38"/>
    </row>
    <row r="419" spans="1:28" hidden="1" x14ac:dyDescent="0.35">
      <c r="A419" s="269"/>
      <c r="B419" s="159" t="s">
        <v>72</v>
      </c>
      <c r="C419" s="162" t="str">
        <f t="shared" si="41"/>
        <v/>
      </c>
      <c r="D419" s="159"/>
      <c r="E419" s="159" t="s">
        <v>2801</v>
      </c>
      <c r="F419" s="161" t="str">
        <f t="shared" si="34"/>
        <v>?</v>
      </c>
      <c r="G419" s="161" t="str">
        <f t="shared" si="35"/>
        <v>?</v>
      </c>
      <c r="H419" s="159"/>
      <c r="I419" s="161" t="str">
        <f t="shared" si="36"/>
        <v>caq</v>
      </c>
      <c r="J419" s="34"/>
      <c r="K419" s="34" t="str">
        <f>IFERROR(VLOOKUP(B419,LOINC!A:B,2,FALSE),"")</f>
        <v/>
      </c>
      <c r="L419" s="34" t="str">
        <f>IFERROR(VLOOKUP(B419,'Sequence nummers'!A:B,2,FALSE),"")</f>
        <v/>
      </c>
      <c r="M419" s="159"/>
      <c r="N419" s="52"/>
      <c r="O419" s="52"/>
      <c r="P419" s="159"/>
      <c r="Q419" s="38"/>
      <c r="R419" s="53"/>
      <c r="S419" s="161" t="str">
        <f t="shared" si="42"/>
        <v>Numeriek</v>
      </c>
      <c r="T419" s="38" t="s">
        <v>1236</v>
      </c>
      <c r="U419" s="43" t="s">
        <v>366</v>
      </c>
      <c r="V419" s="38" t="s">
        <v>1313</v>
      </c>
      <c r="W419" s="38" t="s">
        <v>1313</v>
      </c>
      <c r="X419" s="39" t="s">
        <v>370</v>
      </c>
      <c r="Y419" s="34" t="s">
        <v>370</v>
      </c>
      <c r="Z419" s="32"/>
      <c r="AA419" s="38"/>
      <c r="AB419" s="38"/>
    </row>
    <row r="420" spans="1:28" x14ac:dyDescent="0.35">
      <c r="A420" s="269"/>
      <c r="B420" s="159" t="s">
        <v>73</v>
      </c>
      <c r="C420" s="162" t="str">
        <f t="shared" si="41"/>
        <v>Ab tegen granulocyten</v>
      </c>
      <c r="D420" s="159"/>
      <c r="E420" s="159" t="s">
        <v>2798</v>
      </c>
      <c r="F420" s="161" t="str">
        <f t="shared" si="34"/>
        <v>no</v>
      </c>
      <c r="G420" s="161" t="str">
        <f t="shared" si="35"/>
        <v>no</v>
      </c>
      <c r="H420" s="159" t="s">
        <v>2238</v>
      </c>
      <c r="I420" s="161" t="str">
        <f t="shared" si="36"/>
        <v>car</v>
      </c>
      <c r="J420" s="34"/>
      <c r="K420" s="34">
        <f>IFERROR(VLOOKUP(B420,LOINC!A:B,2,FALSE),"")</f>
        <v>221</v>
      </c>
      <c r="L420" s="34">
        <f>IFERROR(VLOOKUP(B420,'Sequence nummers'!A:B,2,FALSE),"")</f>
        <v>1300010</v>
      </c>
      <c r="M420" s="159" t="s">
        <v>1287</v>
      </c>
      <c r="N420" s="159" t="s">
        <v>1615</v>
      </c>
      <c r="O420" s="159" t="s">
        <v>1616</v>
      </c>
      <c r="P420" s="159" t="s">
        <v>2726</v>
      </c>
      <c r="Q420" s="38" t="s">
        <v>386</v>
      </c>
      <c r="R420" s="53"/>
      <c r="S420" s="161" t="str">
        <f t="shared" si="42"/>
        <v>Keuzelijst</v>
      </c>
      <c r="T420" s="38" t="s">
        <v>1236</v>
      </c>
      <c r="U420" s="43" t="s">
        <v>366</v>
      </c>
      <c r="V420" s="38" t="s">
        <v>1313</v>
      </c>
      <c r="W420" s="38" t="s">
        <v>2758</v>
      </c>
      <c r="X420" s="39" t="s">
        <v>370</v>
      </c>
      <c r="Y420" s="34" t="s">
        <v>370</v>
      </c>
      <c r="Z420" s="32"/>
      <c r="AA420" s="38" t="s">
        <v>2107</v>
      </c>
      <c r="AB420" s="38" t="s">
        <v>2255</v>
      </c>
    </row>
    <row r="421" spans="1:28" x14ac:dyDescent="0.35">
      <c r="A421" s="35"/>
      <c r="B421" s="35"/>
      <c r="C421" s="35" t="s">
        <v>1228</v>
      </c>
      <c r="D421" s="35"/>
      <c r="E421" s="35" t="s">
        <v>2798</v>
      </c>
      <c r="F421" s="35"/>
      <c r="G421" s="35"/>
      <c r="H421" s="35"/>
      <c r="I421" s="35"/>
      <c r="J421" s="36"/>
      <c r="K421" s="35"/>
      <c r="L421" s="35"/>
      <c r="M421" s="35"/>
      <c r="N421" s="35"/>
      <c r="O421" s="35"/>
      <c r="P421" s="35"/>
      <c r="Q421" s="46"/>
      <c r="R421" s="46"/>
      <c r="S421" s="46"/>
      <c r="T421" s="46"/>
      <c r="U421" s="126"/>
      <c r="V421" s="46"/>
      <c r="W421" s="46"/>
      <c r="X421" s="47"/>
      <c r="Y421" s="48"/>
      <c r="Z421" s="48"/>
      <c r="AA421" s="46"/>
      <c r="AB421" s="46"/>
    </row>
    <row r="422" spans="1:28" ht="28" x14ac:dyDescent="0.35">
      <c r="A422" s="269" t="s">
        <v>354</v>
      </c>
      <c r="B422" s="159" t="s">
        <v>258</v>
      </c>
      <c r="C422" s="162" t="str">
        <f t="shared" ref="C422:C431" si="43">IF(E422="JA",VLOOKUP(B422,Bepalingen,3,FALSE),"")</f>
        <v>HPA-1a (PlA1)</v>
      </c>
      <c r="D422" s="159"/>
      <c r="E422" s="159" t="s">
        <v>2798</v>
      </c>
      <c r="F422" s="161" t="str">
        <f t="shared" si="34"/>
        <v>no</v>
      </c>
      <c r="G422" s="161" t="str">
        <f t="shared" si="35"/>
        <v>yes</v>
      </c>
      <c r="H422" s="159" t="s">
        <v>2240</v>
      </c>
      <c r="I422" s="161" t="str">
        <f t="shared" si="36"/>
        <v>cas</v>
      </c>
      <c r="J422" s="34" t="s">
        <v>370</v>
      </c>
      <c r="K422" s="34" t="str">
        <f>IFERROR(VLOOKUP(B422,LOINC!A:B,2,FALSE),"")</f>
        <v>53950-2</v>
      </c>
      <c r="L422" s="34">
        <f>IFERROR(VLOOKUP(B422,'Sequence nummers'!A:B,2,FALSE),"")</f>
        <v>1400010</v>
      </c>
      <c r="M422" s="159" t="s">
        <v>1203</v>
      </c>
      <c r="N422" s="159" t="s">
        <v>1610</v>
      </c>
      <c r="O422" s="159" t="s">
        <v>1354</v>
      </c>
      <c r="P422" s="159" t="s">
        <v>175</v>
      </c>
      <c r="Q422" s="38" t="s">
        <v>175</v>
      </c>
      <c r="R422" s="53"/>
      <c r="S422" s="161" t="str">
        <f t="shared" ref="S422:S431" si="44">VLOOKUP($B422,Bepalingen,4,FALSE)</f>
        <v>Keuzelijst</v>
      </c>
      <c r="T422" s="38" t="s">
        <v>4</v>
      </c>
      <c r="U422" s="43" t="s">
        <v>366</v>
      </c>
      <c r="V422" s="38" t="s">
        <v>2</v>
      </c>
      <c r="W422" s="38" t="s">
        <v>2758</v>
      </c>
      <c r="X422" s="39" t="s">
        <v>370</v>
      </c>
      <c r="Y422" s="34" t="s">
        <v>370</v>
      </c>
      <c r="Z422" s="32"/>
      <c r="AA422" s="38" t="s">
        <v>2104</v>
      </c>
      <c r="AB422" s="38" t="s">
        <v>2257</v>
      </c>
    </row>
    <row r="423" spans="1:28" x14ac:dyDescent="0.35">
      <c r="A423" s="269"/>
      <c r="B423" s="159" t="s">
        <v>259</v>
      </c>
      <c r="C423" s="162" t="str">
        <f t="shared" si="43"/>
        <v>HPA-1b (PlA2)</v>
      </c>
      <c r="D423" s="159"/>
      <c r="E423" s="159" t="s">
        <v>2798</v>
      </c>
      <c r="F423" s="161" t="str">
        <f t="shared" si="34"/>
        <v>no</v>
      </c>
      <c r="G423" s="161" t="str">
        <f t="shared" si="35"/>
        <v>yes</v>
      </c>
      <c r="H423" s="159"/>
      <c r="I423" s="161" t="str">
        <f t="shared" si="36"/>
        <v>cat</v>
      </c>
      <c r="J423" s="34" t="s">
        <v>370</v>
      </c>
      <c r="K423" s="34" t="str">
        <f>IFERROR(VLOOKUP(B423,LOINC!A:B,2,FALSE),"")</f>
        <v>53952-8</v>
      </c>
      <c r="L423" s="34">
        <f>IFERROR(VLOOKUP(B423,'Sequence nummers'!A:B,2,FALSE),"")</f>
        <v>1400020</v>
      </c>
      <c r="M423" s="159" t="s">
        <v>1203</v>
      </c>
      <c r="N423" s="159" t="s">
        <v>1610</v>
      </c>
      <c r="O423" s="159" t="s">
        <v>1354</v>
      </c>
      <c r="P423" s="159" t="s">
        <v>175</v>
      </c>
      <c r="Q423" s="38" t="s">
        <v>175</v>
      </c>
      <c r="R423" s="53"/>
      <c r="S423" s="161" t="str">
        <f t="shared" si="44"/>
        <v>Keuzelijst</v>
      </c>
      <c r="T423" s="38" t="s">
        <v>4</v>
      </c>
      <c r="U423" s="43" t="s">
        <v>366</v>
      </c>
      <c r="V423" s="38" t="s">
        <v>2</v>
      </c>
      <c r="W423" s="38" t="s">
        <v>2758</v>
      </c>
      <c r="X423" s="39" t="s">
        <v>370</v>
      </c>
      <c r="Y423" s="34" t="s">
        <v>370</v>
      </c>
      <c r="Z423" s="32"/>
      <c r="AA423" s="38" t="s">
        <v>2103</v>
      </c>
      <c r="AB423" s="38" t="s">
        <v>2258</v>
      </c>
    </row>
    <row r="424" spans="1:28" x14ac:dyDescent="0.35">
      <c r="A424" s="269"/>
      <c r="B424" s="159" t="s">
        <v>260</v>
      </c>
      <c r="C424" s="162" t="str">
        <f t="shared" si="43"/>
        <v>HPA-2a (Ko b)</v>
      </c>
      <c r="D424" s="159"/>
      <c r="E424" s="159" t="s">
        <v>2798</v>
      </c>
      <c r="F424" s="161" t="str">
        <f t="shared" si="34"/>
        <v>no</v>
      </c>
      <c r="G424" s="161" t="str">
        <f t="shared" si="35"/>
        <v>yes</v>
      </c>
      <c r="H424" s="159"/>
      <c r="I424" s="161" t="str">
        <f t="shared" si="36"/>
        <v>cau</v>
      </c>
      <c r="J424" s="34" t="s">
        <v>370</v>
      </c>
      <c r="K424" s="34">
        <f>IFERROR(VLOOKUP(B424,LOINC!A:B,2,FALSE),"")</f>
        <v>6638</v>
      </c>
      <c r="L424" s="34">
        <f>IFERROR(VLOOKUP(B424,'Sequence nummers'!A:B,2,FALSE),"")</f>
        <v>1400040</v>
      </c>
      <c r="M424" s="159" t="s">
        <v>1203</v>
      </c>
      <c r="N424" s="159" t="s">
        <v>1610</v>
      </c>
      <c r="O424" s="159" t="s">
        <v>1354</v>
      </c>
      <c r="P424" s="159" t="s">
        <v>175</v>
      </c>
      <c r="Q424" s="38" t="s">
        <v>175</v>
      </c>
      <c r="R424" s="53"/>
      <c r="S424" s="161" t="str">
        <f t="shared" si="44"/>
        <v>Keuzelijst</v>
      </c>
      <c r="T424" s="38" t="s">
        <v>4</v>
      </c>
      <c r="U424" s="43" t="s">
        <v>366</v>
      </c>
      <c r="V424" s="38" t="s">
        <v>2</v>
      </c>
      <c r="W424" s="38" t="s">
        <v>2758</v>
      </c>
      <c r="X424" s="39" t="s">
        <v>370</v>
      </c>
      <c r="Y424" s="34" t="s">
        <v>370</v>
      </c>
      <c r="Z424" s="32"/>
      <c r="AA424" s="38" t="s">
        <v>2103</v>
      </c>
      <c r="AB424" s="38" t="s">
        <v>2258</v>
      </c>
    </row>
    <row r="425" spans="1:28" x14ac:dyDescent="0.35">
      <c r="A425" s="269"/>
      <c r="B425" s="159" t="s">
        <v>261</v>
      </c>
      <c r="C425" s="162" t="str">
        <f t="shared" si="43"/>
        <v>HPA-2b (Ko a)</v>
      </c>
      <c r="D425" s="159"/>
      <c r="E425" s="159" t="s">
        <v>2798</v>
      </c>
      <c r="F425" s="161" t="str">
        <f t="shared" si="34"/>
        <v>no</v>
      </c>
      <c r="G425" s="161" t="str">
        <f t="shared" si="35"/>
        <v>yes</v>
      </c>
      <c r="H425" s="159"/>
      <c r="I425" s="161" t="str">
        <f t="shared" si="36"/>
        <v>cav</v>
      </c>
      <c r="J425" s="34" t="s">
        <v>370</v>
      </c>
      <c r="K425" s="34">
        <f>IFERROR(VLOOKUP(B425,LOINC!A:B,2,FALSE),"")</f>
        <v>6639</v>
      </c>
      <c r="L425" s="34">
        <f>IFERROR(VLOOKUP(B425,'Sequence nummers'!A:B,2,FALSE),"")</f>
        <v>1400050</v>
      </c>
      <c r="M425" s="159" t="s">
        <v>1203</v>
      </c>
      <c r="N425" s="159" t="s">
        <v>1610</v>
      </c>
      <c r="O425" s="159" t="s">
        <v>1354</v>
      </c>
      <c r="P425" s="159" t="s">
        <v>175</v>
      </c>
      <c r="Q425" s="38" t="s">
        <v>175</v>
      </c>
      <c r="R425" s="53"/>
      <c r="S425" s="161" t="str">
        <f t="shared" si="44"/>
        <v>Keuzelijst</v>
      </c>
      <c r="T425" s="38" t="s">
        <v>4</v>
      </c>
      <c r="U425" s="43" t="s">
        <v>366</v>
      </c>
      <c r="V425" s="38" t="s">
        <v>2</v>
      </c>
      <c r="W425" s="38" t="s">
        <v>2758</v>
      </c>
      <c r="X425" s="39" t="s">
        <v>370</v>
      </c>
      <c r="Y425" s="34" t="s">
        <v>370</v>
      </c>
      <c r="Z425" s="32"/>
      <c r="AA425" s="38" t="s">
        <v>2103</v>
      </c>
      <c r="AB425" s="38" t="s">
        <v>2258</v>
      </c>
    </row>
    <row r="426" spans="1:28" x14ac:dyDescent="0.35">
      <c r="A426" s="269"/>
      <c r="B426" s="159" t="s">
        <v>262</v>
      </c>
      <c r="C426" s="162" t="str">
        <f t="shared" si="43"/>
        <v>HPA-3a (Bak a)</v>
      </c>
      <c r="D426" s="159"/>
      <c r="E426" s="159" t="s">
        <v>2798</v>
      </c>
      <c r="F426" s="161" t="str">
        <f t="shared" si="34"/>
        <v>no</v>
      </c>
      <c r="G426" s="161" t="str">
        <f t="shared" si="35"/>
        <v>yes</v>
      </c>
      <c r="H426" s="159"/>
      <c r="I426" s="161" t="str">
        <f t="shared" si="36"/>
        <v>caw</v>
      </c>
      <c r="J426" s="34" t="s">
        <v>370</v>
      </c>
      <c r="K426" s="34">
        <f>IFERROR(VLOOKUP(B426,LOINC!A:B,2,FALSE),"")</f>
        <v>6641</v>
      </c>
      <c r="L426" s="34">
        <f>IFERROR(VLOOKUP(B426,'Sequence nummers'!A:B,2,FALSE),"")</f>
        <v>1400065</v>
      </c>
      <c r="M426" s="159" t="s">
        <v>1203</v>
      </c>
      <c r="N426" s="159" t="s">
        <v>1610</v>
      </c>
      <c r="O426" s="159" t="s">
        <v>1354</v>
      </c>
      <c r="P426" s="159" t="s">
        <v>175</v>
      </c>
      <c r="Q426" s="38" t="s">
        <v>175</v>
      </c>
      <c r="R426" s="53"/>
      <c r="S426" s="161" t="str">
        <f t="shared" si="44"/>
        <v>Keuzelijst</v>
      </c>
      <c r="T426" s="38" t="s">
        <v>4</v>
      </c>
      <c r="U426" s="43" t="s">
        <v>366</v>
      </c>
      <c r="V426" s="38" t="s">
        <v>2</v>
      </c>
      <c r="W426" s="38" t="s">
        <v>2758</v>
      </c>
      <c r="X426" s="39" t="s">
        <v>370</v>
      </c>
      <c r="Y426" s="34" t="s">
        <v>370</v>
      </c>
      <c r="Z426" s="32"/>
      <c r="AA426" s="38" t="s">
        <v>2103</v>
      </c>
      <c r="AB426" s="38" t="s">
        <v>2258</v>
      </c>
    </row>
    <row r="427" spans="1:28" x14ac:dyDescent="0.35">
      <c r="A427" s="269"/>
      <c r="B427" s="159" t="s">
        <v>263</v>
      </c>
      <c r="C427" s="162" t="str">
        <f t="shared" si="43"/>
        <v>HPA-3b (Bak b)</v>
      </c>
      <c r="D427" s="159"/>
      <c r="E427" s="159" t="s">
        <v>2798</v>
      </c>
      <c r="F427" s="161" t="str">
        <f t="shared" si="34"/>
        <v>no</v>
      </c>
      <c r="G427" s="161" t="str">
        <f t="shared" si="35"/>
        <v>yes</v>
      </c>
      <c r="H427" s="159"/>
      <c r="I427" s="161" t="str">
        <f t="shared" si="36"/>
        <v>cax</v>
      </c>
      <c r="J427" s="34" t="s">
        <v>370</v>
      </c>
      <c r="K427" s="34">
        <f>IFERROR(VLOOKUP(B427,LOINC!A:B,2,FALSE),"")</f>
        <v>6644</v>
      </c>
      <c r="L427" s="34">
        <f>IFERROR(VLOOKUP(B427,'Sequence nummers'!A:B,2,FALSE),"")</f>
        <v>1400067</v>
      </c>
      <c r="M427" s="159" t="s">
        <v>1203</v>
      </c>
      <c r="N427" s="159" t="s">
        <v>1610</v>
      </c>
      <c r="O427" s="159" t="s">
        <v>1354</v>
      </c>
      <c r="P427" s="159" t="s">
        <v>175</v>
      </c>
      <c r="Q427" s="38" t="s">
        <v>175</v>
      </c>
      <c r="R427" s="53"/>
      <c r="S427" s="161" t="str">
        <f t="shared" si="44"/>
        <v>Keuzelijst</v>
      </c>
      <c r="T427" s="38" t="s">
        <v>4</v>
      </c>
      <c r="U427" s="43" t="s">
        <v>366</v>
      </c>
      <c r="V427" s="38" t="s">
        <v>2</v>
      </c>
      <c r="W427" s="38" t="s">
        <v>2758</v>
      </c>
      <c r="X427" s="39" t="s">
        <v>370</v>
      </c>
      <c r="Y427" s="34" t="s">
        <v>370</v>
      </c>
      <c r="Z427" s="32"/>
      <c r="AA427" s="38" t="s">
        <v>2103</v>
      </c>
      <c r="AB427" s="38" t="s">
        <v>2258</v>
      </c>
    </row>
    <row r="428" spans="1:28" x14ac:dyDescent="0.35">
      <c r="A428" s="269"/>
      <c r="B428" s="159" t="s">
        <v>264</v>
      </c>
      <c r="C428" s="162" t="str">
        <f t="shared" si="43"/>
        <v>HPA-5a (Br b)</v>
      </c>
      <c r="D428" s="159"/>
      <c r="E428" s="159" t="s">
        <v>2798</v>
      </c>
      <c r="F428" s="161" t="str">
        <f t="shared" si="34"/>
        <v>no</v>
      </c>
      <c r="G428" s="161" t="str">
        <f t="shared" si="35"/>
        <v>yes</v>
      </c>
      <c r="H428" s="159"/>
      <c r="I428" s="161" t="str">
        <f t="shared" si="36"/>
        <v>cay</v>
      </c>
      <c r="J428" s="34" t="s">
        <v>370</v>
      </c>
      <c r="K428" s="34">
        <f>IFERROR(VLOOKUP(B428,LOINC!A:B,2,FALSE),"")</f>
        <v>6646</v>
      </c>
      <c r="L428" s="34">
        <f>IFERROR(VLOOKUP(B428,'Sequence nummers'!A:B,2,FALSE),"")</f>
        <v>1400075</v>
      </c>
      <c r="M428" s="159" t="s">
        <v>1203</v>
      </c>
      <c r="N428" s="159" t="s">
        <v>1610</v>
      </c>
      <c r="O428" s="159" t="s">
        <v>1354</v>
      </c>
      <c r="P428" s="159" t="s">
        <v>175</v>
      </c>
      <c r="Q428" s="38" t="s">
        <v>175</v>
      </c>
      <c r="R428" s="53"/>
      <c r="S428" s="161" t="str">
        <f t="shared" si="44"/>
        <v>Keuzelijst</v>
      </c>
      <c r="T428" s="38" t="s">
        <v>4</v>
      </c>
      <c r="U428" s="43" t="s">
        <v>366</v>
      </c>
      <c r="V428" s="38" t="s">
        <v>2</v>
      </c>
      <c r="W428" s="38" t="s">
        <v>2758</v>
      </c>
      <c r="X428" s="39" t="s">
        <v>370</v>
      </c>
      <c r="Y428" s="34" t="s">
        <v>370</v>
      </c>
      <c r="Z428" s="32"/>
      <c r="AA428" s="38" t="s">
        <v>2103</v>
      </c>
      <c r="AB428" s="38" t="s">
        <v>2258</v>
      </c>
    </row>
    <row r="429" spans="1:28" x14ac:dyDescent="0.35">
      <c r="A429" s="269"/>
      <c r="B429" s="159" t="s">
        <v>265</v>
      </c>
      <c r="C429" s="162" t="str">
        <f t="shared" si="43"/>
        <v>HPA-5b (Br a)</v>
      </c>
      <c r="D429" s="159"/>
      <c r="E429" s="159" t="s">
        <v>2798</v>
      </c>
      <c r="F429" s="161" t="str">
        <f t="shared" si="34"/>
        <v>no</v>
      </c>
      <c r="G429" s="161" t="str">
        <f t="shared" si="35"/>
        <v>yes</v>
      </c>
      <c r="H429" s="159"/>
      <c r="I429" s="161" t="str">
        <f t="shared" si="36"/>
        <v>caz</v>
      </c>
      <c r="J429" s="34" t="s">
        <v>370</v>
      </c>
      <c r="K429" s="34">
        <f>IFERROR(VLOOKUP(B429,LOINC!A:B,2,FALSE),"")</f>
        <v>6648</v>
      </c>
      <c r="L429" s="34">
        <f>IFERROR(VLOOKUP(B429,'Sequence nummers'!A:B,2,FALSE),"")</f>
        <v>1400077</v>
      </c>
      <c r="M429" s="159" t="s">
        <v>1203</v>
      </c>
      <c r="N429" s="159" t="s">
        <v>1610</v>
      </c>
      <c r="O429" s="159" t="s">
        <v>1354</v>
      </c>
      <c r="P429" s="159" t="s">
        <v>175</v>
      </c>
      <c r="Q429" s="38" t="s">
        <v>175</v>
      </c>
      <c r="R429" s="53"/>
      <c r="S429" s="161" t="str">
        <f t="shared" si="44"/>
        <v>Keuzelijst</v>
      </c>
      <c r="T429" s="38" t="s">
        <v>4</v>
      </c>
      <c r="U429" s="43" t="s">
        <v>366</v>
      </c>
      <c r="V429" s="38" t="s">
        <v>2</v>
      </c>
      <c r="W429" s="38" t="s">
        <v>2758</v>
      </c>
      <c r="X429" s="39" t="s">
        <v>370</v>
      </c>
      <c r="Y429" s="34" t="s">
        <v>370</v>
      </c>
      <c r="Z429" s="32"/>
      <c r="AA429" s="38" t="s">
        <v>2103</v>
      </c>
      <c r="AB429" s="38" t="s">
        <v>2258</v>
      </c>
    </row>
    <row r="430" spans="1:28" x14ac:dyDescent="0.35">
      <c r="A430" s="269"/>
      <c r="B430" s="159" t="s">
        <v>266</v>
      </c>
      <c r="C430" s="162" t="str">
        <f t="shared" si="43"/>
        <v>HPA-15a</v>
      </c>
      <c r="D430" s="159"/>
      <c r="E430" s="159" t="s">
        <v>2798</v>
      </c>
      <c r="F430" s="161" t="str">
        <f t="shared" si="34"/>
        <v>no</v>
      </c>
      <c r="G430" s="161" t="str">
        <f t="shared" si="35"/>
        <v>yes</v>
      </c>
      <c r="H430" s="159"/>
      <c r="I430" s="161" t="str">
        <f t="shared" si="36"/>
        <v>cba</v>
      </c>
      <c r="J430" s="34" t="s">
        <v>370</v>
      </c>
      <c r="K430" s="34">
        <f>IFERROR(VLOOKUP(B430,LOINC!A:B,2,FALSE),"")</f>
        <v>6650</v>
      </c>
      <c r="L430" s="34">
        <f>IFERROR(VLOOKUP(B430,'Sequence nummers'!A:B,2,FALSE),"")</f>
        <v>1400085</v>
      </c>
      <c r="M430" s="159" t="s">
        <v>1203</v>
      </c>
      <c r="N430" s="159" t="s">
        <v>1610</v>
      </c>
      <c r="O430" s="159" t="s">
        <v>1354</v>
      </c>
      <c r="P430" s="159" t="s">
        <v>175</v>
      </c>
      <c r="Q430" s="38" t="s">
        <v>175</v>
      </c>
      <c r="R430" s="53"/>
      <c r="S430" s="161" t="str">
        <f t="shared" si="44"/>
        <v>Keuzelijst</v>
      </c>
      <c r="T430" s="38" t="s">
        <v>4</v>
      </c>
      <c r="U430" s="43" t="s">
        <v>366</v>
      </c>
      <c r="V430" s="38" t="s">
        <v>2</v>
      </c>
      <c r="W430" s="38" t="s">
        <v>2758</v>
      </c>
      <c r="X430" s="39" t="s">
        <v>370</v>
      </c>
      <c r="Y430" s="34" t="s">
        <v>370</v>
      </c>
      <c r="Z430" s="32"/>
      <c r="AA430" s="38" t="s">
        <v>2103</v>
      </c>
      <c r="AB430" s="38" t="s">
        <v>2258</v>
      </c>
    </row>
    <row r="431" spans="1:28" x14ac:dyDescent="0.35">
      <c r="A431" s="269"/>
      <c r="B431" s="159" t="s">
        <v>267</v>
      </c>
      <c r="C431" s="162" t="str">
        <f t="shared" si="43"/>
        <v>HPA-15b</v>
      </c>
      <c r="D431" s="159"/>
      <c r="E431" s="159" t="s">
        <v>2798</v>
      </c>
      <c r="F431" s="161" t="str">
        <f t="shared" si="34"/>
        <v>no</v>
      </c>
      <c r="G431" s="161" t="str">
        <f t="shared" si="35"/>
        <v>yes</v>
      </c>
      <c r="H431" s="159"/>
      <c r="I431" s="161" t="str">
        <f t="shared" si="36"/>
        <v>cbb</v>
      </c>
      <c r="J431" s="34" t="s">
        <v>370</v>
      </c>
      <c r="K431" s="34">
        <f>IFERROR(VLOOKUP(B431,LOINC!A:B,2,FALSE),"")</f>
        <v>6652</v>
      </c>
      <c r="L431" s="34">
        <f>IFERROR(VLOOKUP(B431,'Sequence nummers'!A:B,2,FALSE),"")</f>
        <v>1400087</v>
      </c>
      <c r="M431" s="159" t="s">
        <v>1203</v>
      </c>
      <c r="N431" s="159" t="s">
        <v>1610</v>
      </c>
      <c r="O431" s="159" t="s">
        <v>1354</v>
      </c>
      <c r="P431" s="159" t="s">
        <v>175</v>
      </c>
      <c r="Q431" s="38" t="s">
        <v>175</v>
      </c>
      <c r="R431" s="53"/>
      <c r="S431" s="161" t="str">
        <f t="shared" si="44"/>
        <v>Keuzelijst</v>
      </c>
      <c r="T431" s="38" t="s">
        <v>4</v>
      </c>
      <c r="U431" s="43" t="s">
        <v>366</v>
      </c>
      <c r="V431" s="38" t="s">
        <v>2</v>
      </c>
      <c r="W431" s="38" t="s">
        <v>2758</v>
      </c>
      <c r="X431" s="39" t="s">
        <v>370</v>
      </c>
      <c r="Y431" s="34" t="s">
        <v>370</v>
      </c>
      <c r="Z431" s="32"/>
      <c r="AA431" s="38" t="s">
        <v>2103</v>
      </c>
      <c r="AB431" s="38" t="s">
        <v>2258</v>
      </c>
    </row>
    <row r="432" spans="1:28" x14ac:dyDescent="0.35">
      <c r="A432" s="35"/>
      <c r="B432" s="35"/>
      <c r="C432" s="35" t="s">
        <v>1229</v>
      </c>
      <c r="D432" s="35"/>
      <c r="E432" s="35" t="s">
        <v>2798</v>
      </c>
      <c r="F432" s="35"/>
      <c r="G432" s="35"/>
      <c r="H432" s="35"/>
      <c r="I432" s="35"/>
      <c r="J432" s="36"/>
      <c r="K432" s="35"/>
      <c r="L432" s="35"/>
      <c r="M432" s="35"/>
      <c r="N432" s="35"/>
      <c r="O432" s="35"/>
      <c r="P432" s="35"/>
      <c r="Q432" s="35"/>
      <c r="R432" s="35"/>
      <c r="S432" s="35"/>
      <c r="T432" s="46"/>
      <c r="U432" s="126"/>
      <c r="V432" s="46"/>
      <c r="W432" s="46"/>
      <c r="X432" s="47"/>
      <c r="Y432" s="48"/>
      <c r="Z432" s="48"/>
      <c r="AA432" s="46"/>
      <c r="AB432" s="46"/>
    </row>
    <row r="433" spans="1:28" ht="16.5" hidden="1" customHeight="1" x14ac:dyDescent="0.35">
      <c r="A433" s="269" t="s">
        <v>355</v>
      </c>
      <c r="B433" s="159" t="s">
        <v>64</v>
      </c>
      <c r="C433" s="162" t="str">
        <f t="shared" ref="C433:C440" si="45">IF(E433="JA",VLOOKUP(B433,Bepalingen,3,FALSE),"")</f>
        <v/>
      </c>
      <c r="D433" s="159"/>
      <c r="E433" s="159" t="s">
        <v>2801</v>
      </c>
      <c r="F433" s="161" t="str">
        <f t="shared" ref="F433:F490" si="46">VLOOKUP($B433,Bepalingen,8,FALSE)</f>
        <v>?</v>
      </c>
      <c r="G433" s="161" t="str">
        <f t="shared" ref="G433:G495" si="47">VLOOKUP($B433,Bepalingen,9,FALSE)</f>
        <v>?</v>
      </c>
      <c r="H433" s="159"/>
      <c r="I433" s="161" t="str">
        <f t="shared" ref="I433:I495" si="48">VLOOKUP($B433,Bepalingen,10,FALSE)</f>
        <v>dab</v>
      </c>
      <c r="J433" s="34"/>
      <c r="K433" s="34" t="str">
        <f>IFERROR(VLOOKUP(B433,LOINC!A:B,2,FALSE),"")</f>
        <v/>
      </c>
      <c r="L433" s="34" t="str">
        <f>IFERROR(VLOOKUP(B433,'Sequence nummers'!A:B,2,FALSE),"")</f>
        <v/>
      </c>
      <c r="M433" s="159"/>
      <c r="N433" s="159"/>
      <c r="O433" s="159"/>
      <c r="P433" s="159"/>
      <c r="Q433" s="38"/>
      <c r="R433" s="53"/>
      <c r="S433" s="161" t="str">
        <f t="shared" ref="S433:S463" si="49">VLOOKUP($B433,Bepalingen,4,FALSE)</f>
        <v>Keuzelijst</v>
      </c>
      <c r="T433" s="38" t="s">
        <v>4</v>
      </c>
      <c r="U433" s="43" t="s">
        <v>366</v>
      </c>
      <c r="V433" s="38" t="s">
        <v>2</v>
      </c>
      <c r="W433" s="38" t="s">
        <v>1313</v>
      </c>
      <c r="X433" s="39" t="s">
        <v>370</v>
      </c>
      <c r="Y433" s="34" t="s">
        <v>370</v>
      </c>
      <c r="Z433" s="32"/>
      <c r="AA433" s="38"/>
      <c r="AB433" s="38"/>
    </row>
    <row r="434" spans="1:28" hidden="1" x14ac:dyDescent="0.35">
      <c r="A434" s="269"/>
      <c r="B434" s="159" t="s">
        <v>63</v>
      </c>
      <c r="C434" s="162" t="str">
        <f t="shared" si="45"/>
        <v/>
      </c>
      <c r="D434" s="159"/>
      <c r="E434" s="159" t="s">
        <v>2801</v>
      </c>
      <c r="F434" s="161" t="str">
        <f t="shared" si="46"/>
        <v>?</v>
      </c>
      <c r="G434" s="161" t="str">
        <f t="shared" si="47"/>
        <v>?</v>
      </c>
      <c r="H434" s="159"/>
      <c r="I434" s="161" t="str">
        <f t="shared" si="48"/>
        <v>dac</v>
      </c>
      <c r="J434" s="34"/>
      <c r="K434" s="34" t="str">
        <f>IFERROR(VLOOKUP(B434,LOINC!A:B,2,FALSE),"")</f>
        <v/>
      </c>
      <c r="L434" s="34" t="str">
        <f>IFERROR(VLOOKUP(B434,'Sequence nummers'!A:B,2,FALSE),"")</f>
        <v/>
      </c>
      <c r="M434" s="159"/>
      <c r="N434" s="159"/>
      <c r="O434" s="159"/>
      <c r="P434" s="159"/>
      <c r="Q434" s="38"/>
      <c r="R434" s="53"/>
      <c r="S434" s="161" t="str">
        <f t="shared" si="49"/>
        <v>Keuzelijst</v>
      </c>
      <c r="T434" s="38" t="s">
        <v>4</v>
      </c>
      <c r="U434" s="43" t="s">
        <v>366</v>
      </c>
      <c r="V434" s="38" t="s">
        <v>2</v>
      </c>
      <c r="W434" s="38" t="s">
        <v>1313</v>
      </c>
      <c r="X434" s="39" t="s">
        <v>370</v>
      </c>
      <c r="Y434" s="34" t="s">
        <v>370</v>
      </c>
      <c r="Z434" s="32"/>
      <c r="AA434" s="38"/>
      <c r="AB434" s="38"/>
    </row>
    <row r="435" spans="1:28" hidden="1" x14ac:dyDescent="0.35">
      <c r="A435" s="269"/>
      <c r="B435" s="159" t="s">
        <v>66</v>
      </c>
      <c r="C435" s="162" t="str">
        <f t="shared" si="45"/>
        <v/>
      </c>
      <c r="D435" s="159"/>
      <c r="E435" s="159" t="s">
        <v>2801</v>
      </c>
      <c r="F435" s="161" t="str">
        <f t="shared" si="46"/>
        <v>?</v>
      </c>
      <c r="G435" s="161" t="str">
        <f t="shared" si="47"/>
        <v>?</v>
      </c>
      <c r="H435" s="159"/>
      <c r="I435" s="161" t="str">
        <f t="shared" si="48"/>
        <v>dae</v>
      </c>
      <c r="J435" s="34"/>
      <c r="K435" s="34" t="str">
        <f>IFERROR(VLOOKUP(B435,LOINC!A:B,2,FALSE),"")</f>
        <v/>
      </c>
      <c r="L435" s="34" t="str">
        <f>IFERROR(VLOOKUP(B435,'Sequence nummers'!A:B,2,FALSE),"")</f>
        <v/>
      </c>
      <c r="M435" s="159"/>
      <c r="N435" s="159"/>
      <c r="O435" s="159"/>
      <c r="P435" s="159"/>
      <c r="Q435" s="38"/>
      <c r="R435" s="53"/>
      <c r="S435" s="161" t="str">
        <f t="shared" si="49"/>
        <v>Keuzelijst</v>
      </c>
      <c r="T435" s="38" t="s">
        <v>4</v>
      </c>
      <c r="U435" s="43" t="s">
        <v>366</v>
      </c>
      <c r="V435" s="38" t="s">
        <v>2</v>
      </c>
      <c r="W435" s="38" t="s">
        <v>1313</v>
      </c>
      <c r="X435" s="39" t="s">
        <v>370</v>
      </c>
      <c r="Y435" s="34" t="s">
        <v>370</v>
      </c>
      <c r="Z435" s="32"/>
      <c r="AA435" s="38"/>
      <c r="AB435" s="38"/>
    </row>
    <row r="436" spans="1:28" hidden="1" x14ac:dyDescent="0.35">
      <c r="A436" s="269"/>
      <c r="B436" s="159" t="s">
        <v>65</v>
      </c>
      <c r="C436" s="162" t="str">
        <f t="shared" si="45"/>
        <v/>
      </c>
      <c r="D436" s="159"/>
      <c r="E436" s="159" t="s">
        <v>2801</v>
      </c>
      <c r="F436" s="161" t="str">
        <f t="shared" si="46"/>
        <v>?</v>
      </c>
      <c r="G436" s="161" t="str">
        <f t="shared" si="47"/>
        <v>?</v>
      </c>
      <c r="H436" s="159"/>
      <c r="I436" s="161" t="str">
        <f t="shared" si="48"/>
        <v>daf</v>
      </c>
      <c r="J436" s="34"/>
      <c r="K436" s="34" t="str">
        <f>IFERROR(VLOOKUP(B436,LOINC!A:B,2,FALSE),"")</f>
        <v/>
      </c>
      <c r="L436" s="34" t="str">
        <f>IFERROR(VLOOKUP(B436,'Sequence nummers'!A:B,2,FALSE),"")</f>
        <v/>
      </c>
      <c r="M436" s="159"/>
      <c r="N436" s="159"/>
      <c r="O436" s="159"/>
      <c r="P436" s="159"/>
      <c r="Q436" s="38"/>
      <c r="R436" s="53"/>
      <c r="S436" s="161" t="str">
        <f t="shared" si="49"/>
        <v>Keuzelijst</v>
      </c>
      <c r="T436" s="38" t="s">
        <v>4</v>
      </c>
      <c r="U436" s="43" t="s">
        <v>366</v>
      </c>
      <c r="V436" s="38" t="s">
        <v>2</v>
      </c>
      <c r="W436" s="38" t="s">
        <v>1313</v>
      </c>
      <c r="X436" s="39" t="s">
        <v>370</v>
      </c>
      <c r="Y436" s="34" t="s">
        <v>370</v>
      </c>
      <c r="Z436" s="32"/>
      <c r="AA436" s="38"/>
      <c r="AB436" s="38"/>
    </row>
    <row r="437" spans="1:28" hidden="1" x14ac:dyDescent="0.35">
      <c r="A437" s="269"/>
      <c r="B437" s="159" t="s">
        <v>67</v>
      </c>
      <c r="C437" s="170" t="s">
        <v>1233</v>
      </c>
      <c r="D437" s="159"/>
      <c r="E437" s="170" t="s">
        <v>2801</v>
      </c>
      <c r="F437" s="161" t="str">
        <f t="shared" si="46"/>
        <v>?</v>
      </c>
      <c r="G437" s="161" t="str">
        <f t="shared" si="47"/>
        <v>?</v>
      </c>
      <c r="H437" s="159"/>
      <c r="I437" s="161" t="str">
        <f t="shared" si="48"/>
        <v>dag</v>
      </c>
      <c r="J437" s="34"/>
      <c r="K437" s="34" t="str">
        <f>IFERROR(VLOOKUP(B437,LOINC!A:B,2,FALSE),"")</f>
        <v/>
      </c>
      <c r="L437" s="34" t="str">
        <f>IFERROR(VLOOKUP(B437,'Sequence nummers'!A:B,2,FALSE),"")</f>
        <v/>
      </c>
      <c r="M437" s="159" t="s">
        <v>1348</v>
      </c>
      <c r="N437" s="159" t="s">
        <v>1610</v>
      </c>
      <c r="O437" s="159" t="s">
        <v>1353</v>
      </c>
      <c r="P437" s="159" t="s">
        <v>2722</v>
      </c>
      <c r="Q437" s="53"/>
      <c r="R437" s="53"/>
      <c r="S437" s="161" t="str">
        <f t="shared" si="49"/>
        <v>Keuzelijst</v>
      </c>
      <c r="T437" s="38" t="s">
        <v>1236</v>
      </c>
      <c r="U437" s="43" t="s">
        <v>366</v>
      </c>
      <c r="V437" s="38" t="s">
        <v>1313</v>
      </c>
      <c r="W437" s="38" t="s">
        <v>2758</v>
      </c>
      <c r="X437" s="39" t="s">
        <v>370</v>
      </c>
      <c r="Y437" s="34" t="s">
        <v>370</v>
      </c>
      <c r="Z437" s="32"/>
      <c r="AA437" s="38">
        <v>556636</v>
      </c>
      <c r="AB437" s="38">
        <v>1</v>
      </c>
    </row>
    <row r="438" spans="1:28" x14ac:dyDescent="0.35">
      <c r="A438" s="269"/>
      <c r="B438" s="159" t="s">
        <v>68</v>
      </c>
      <c r="C438" s="162" t="str">
        <f t="shared" si="45"/>
        <v>Identificatie orgaandonor</v>
      </c>
      <c r="D438" s="159"/>
      <c r="E438" s="159" t="s">
        <v>2798</v>
      </c>
      <c r="F438" s="161" t="s">
        <v>9287</v>
      </c>
      <c r="G438" s="161" t="str">
        <f t="shared" si="47"/>
        <v>?</v>
      </c>
      <c r="H438" s="159"/>
      <c r="I438" s="161" t="str">
        <f t="shared" si="48"/>
        <v>dah</v>
      </c>
      <c r="J438" s="34"/>
      <c r="K438" s="34">
        <f>IFERROR(VLOOKUP(B438,LOINC!A:B,2,FALSE),"")</f>
        <v>223</v>
      </c>
      <c r="L438" s="34">
        <f>IFERROR(VLOOKUP(B438,'Sequence nummers'!A:B,2,FALSE),"")</f>
        <v>1500010</v>
      </c>
      <c r="M438" s="159" t="s">
        <v>1348</v>
      </c>
      <c r="N438" s="159" t="s">
        <v>1610</v>
      </c>
      <c r="O438" s="159" t="s">
        <v>1353</v>
      </c>
      <c r="P438" s="159" t="s">
        <v>2722</v>
      </c>
      <c r="Q438" s="53"/>
      <c r="R438" s="53"/>
      <c r="S438" s="161" t="str">
        <f t="shared" si="49"/>
        <v>String</v>
      </c>
      <c r="T438" s="38" t="s">
        <v>4</v>
      </c>
      <c r="U438" s="43" t="s">
        <v>366</v>
      </c>
      <c r="V438" s="38" t="s">
        <v>1313</v>
      </c>
      <c r="W438" s="38" t="s">
        <v>1313</v>
      </c>
      <c r="X438" s="39" t="s">
        <v>370</v>
      </c>
      <c r="Y438" s="34" t="s">
        <v>370</v>
      </c>
      <c r="Z438" s="32"/>
      <c r="AA438" s="38"/>
      <c r="AB438" s="38"/>
    </row>
    <row r="439" spans="1:28" ht="42" x14ac:dyDescent="0.35">
      <c r="A439" s="269"/>
      <c r="B439" s="159" t="s">
        <v>171</v>
      </c>
      <c r="C439" s="162" t="str">
        <f t="shared" si="45"/>
        <v>CDC kruisproef</v>
      </c>
      <c r="D439" s="159"/>
      <c r="E439" s="159" t="s">
        <v>2798</v>
      </c>
      <c r="F439" s="161" t="str">
        <f t="shared" si="46"/>
        <v>yes</v>
      </c>
      <c r="G439" s="161" t="str">
        <f t="shared" si="47"/>
        <v>yes</v>
      </c>
      <c r="H439" s="159" t="s">
        <v>2241</v>
      </c>
      <c r="I439" s="161" t="str">
        <f t="shared" si="48"/>
        <v>dai</v>
      </c>
      <c r="J439" s="34"/>
      <c r="K439" s="34">
        <f>IFERROR(VLOOKUP(B439,LOINC!A:B,2,FALSE),"")</f>
        <v>232</v>
      </c>
      <c r="L439" s="34">
        <f>IFERROR(VLOOKUP(B439,'Sequence nummers'!A:B,2,FALSE),"")</f>
        <v>1500020</v>
      </c>
      <c r="M439" s="159" t="s">
        <v>1348</v>
      </c>
      <c r="N439" s="159" t="s">
        <v>1610</v>
      </c>
      <c r="O439" s="159" t="s">
        <v>1353</v>
      </c>
      <c r="P439" s="159" t="s">
        <v>2722</v>
      </c>
      <c r="Q439" s="38" t="s">
        <v>405</v>
      </c>
      <c r="R439" s="53"/>
      <c r="S439" s="161" t="str">
        <f t="shared" si="49"/>
        <v>Keuzelijst</v>
      </c>
      <c r="T439" s="38" t="s">
        <v>4</v>
      </c>
      <c r="U439" s="43" t="s">
        <v>366</v>
      </c>
      <c r="V439" s="38" t="s">
        <v>1313</v>
      </c>
      <c r="W439" s="38" t="s">
        <v>2758</v>
      </c>
      <c r="X439" s="39" t="s">
        <v>370</v>
      </c>
      <c r="Y439" s="34" t="s">
        <v>370</v>
      </c>
      <c r="Z439" s="32"/>
      <c r="AA439" s="38"/>
      <c r="AB439" s="38"/>
    </row>
    <row r="440" spans="1:28" hidden="1" x14ac:dyDescent="0.35">
      <c r="A440" s="269"/>
      <c r="B440" s="159" t="s">
        <v>69</v>
      </c>
      <c r="C440" s="162" t="str">
        <f t="shared" si="45"/>
        <v/>
      </c>
      <c r="D440" s="159"/>
      <c r="E440" s="159" t="s">
        <v>2801</v>
      </c>
      <c r="F440" s="161" t="str">
        <f t="shared" si="46"/>
        <v>?</v>
      </c>
      <c r="G440" s="161" t="str">
        <f t="shared" si="47"/>
        <v>?</v>
      </c>
      <c r="H440" s="159"/>
      <c r="I440" s="161" t="str">
        <f t="shared" si="48"/>
        <v>daj</v>
      </c>
      <c r="J440" s="34"/>
      <c r="K440" s="34">
        <f>IFERROR(VLOOKUP(B440,LOINC!A:B,2,FALSE),"")</f>
        <v>225</v>
      </c>
      <c r="L440" s="34">
        <f>IFERROR(VLOOKUP(B440,'Sequence nummers'!A:B,2,FALSE),"")</f>
        <v>1500050</v>
      </c>
      <c r="M440" s="52"/>
      <c r="N440" s="159"/>
      <c r="O440" s="159"/>
      <c r="P440" s="159"/>
      <c r="Q440" s="53"/>
      <c r="R440" s="53"/>
      <c r="S440" s="161" t="str">
        <f t="shared" si="49"/>
        <v>String</v>
      </c>
      <c r="T440" s="38" t="s">
        <v>4</v>
      </c>
      <c r="U440" s="43" t="s">
        <v>366</v>
      </c>
      <c r="V440" s="38" t="s">
        <v>1313</v>
      </c>
      <c r="W440" s="38" t="s">
        <v>1313</v>
      </c>
      <c r="X440" s="39" t="s">
        <v>370</v>
      </c>
      <c r="Y440" s="34" t="s">
        <v>370</v>
      </c>
      <c r="Z440" s="32"/>
      <c r="AA440" s="38"/>
      <c r="AB440" s="38"/>
    </row>
    <row r="441" spans="1:28" hidden="1" x14ac:dyDescent="0.35">
      <c r="A441" s="269"/>
      <c r="B441" s="159" t="s">
        <v>317</v>
      </c>
      <c r="C441" s="162" t="s">
        <v>1346</v>
      </c>
      <c r="D441" s="162"/>
      <c r="E441" s="159" t="s">
        <v>2801</v>
      </c>
      <c r="F441" s="161" t="str">
        <f t="shared" si="46"/>
        <v>?</v>
      </c>
      <c r="G441" s="161" t="str">
        <f t="shared" si="47"/>
        <v>?</v>
      </c>
      <c r="H441" s="159"/>
      <c r="I441" s="161" t="str">
        <f t="shared" si="48"/>
        <v>dak</v>
      </c>
      <c r="J441" s="34"/>
      <c r="K441" s="34" t="str">
        <f>IFERROR(VLOOKUP(B441,LOINC!A:B,2,FALSE),"")</f>
        <v/>
      </c>
      <c r="L441" s="34" t="str">
        <f>IFERROR(VLOOKUP(B441,'Sequence nummers'!A:B,2,FALSE),"")</f>
        <v/>
      </c>
      <c r="M441" s="159" t="s">
        <v>1348</v>
      </c>
      <c r="N441" s="159" t="s">
        <v>1610</v>
      </c>
      <c r="O441" s="159" t="s">
        <v>1353</v>
      </c>
      <c r="P441" s="159" t="s">
        <v>2722</v>
      </c>
      <c r="Q441" s="53"/>
      <c r="R441" s="53"/>
      <c r="S441" s="161" t="str">
        <f t="shared" si="49"/>
        <v>Keuzelijst</v>
      </c>
      <c r="T441" s="38" t="s">
        <v>225</v>
      </c>
      <c r="U441" s="43" t="s">
        <v>366</v>
      </c>
      <c r="V441" s="38" t="s">
        <v>1313</v>
      </c>
      <c r="W441" s="38" t="s">
        <v>1313</v>
      </c>
      <c r="X441" s="39" t="s">
        <v>370</v>
      </c>
      <c r="Y441" s="34" t="s">
        <v>370</v>
      </c>
      <c r="Z441" s="32"/>
      <c r="AA441" s="38"/>
      <c r="AB441" s="38"/>
    </row>
    <row r="442" spans="1:28" ht="16.5" hidden="1" customHeight="1" x14ac:dyDescent="0.35">
      <c r="A442" s="269" t="s">
        <v>8604</v>
      </c>
      <c r="B442" s="159" t="s">
        <v>8605</v>
      </c>
      <c r="C442" s="162" t="str">
        <f>IF(E442="JA",VLOOKUP(B442,Bepalingen,3,FALSE),"")</f>
        <v/>
      </c>
      <c r="D442" s="159"/>
      <c r="E442" s="159" t="s">
        <v>2801</v>
      </c>
      <c r="F442" s="161" t="str">
        <f t="shared" si="46"/>
        <v>?</v>
      </c>
      <c r="G442" s="161" t="str">
        <f t="shared" si="47"/>
        <v>?</v>
      </c>
      <c r="H442" s="159"/>
      <c r="I442" s="161" t="str">
        <f t="shared" si="48"/>
        <v>daka</v>
      </c>
      <c r="J442" s="34"/>
      <c r="K442" s="34" t="str">
        <f>IFERROR(VLOOKUP(B442,LOINC!A:B,2,FALSE),"")</f>
        <v/>
      </c>
      <c r="L442" s="34" t="str">
        <f>IFERROR(VLOOKUP(B442,'Sequence nummers'!A:B,2,FALSE),"")</f>
        <v/>
      </c>
      <c r="M442" s="159"/>
      <c r="N442" s="159"/>
      <c r="O442" s="159"/>
      <c r="P442" s="159"/>
      <c r="Q442" s="38"/>
      <c r="R442" s="53"/>
      <c r="S442" s="161" t="str">
        <f t="shared" si="49"/>
        <v>Keuzelijst</v>
      </c>
      <c r="T442" s="38" t="s">
        <v>4</v>
      </c>
      <c r="U442" s="43" t="s">
        <v>366</v>
      </c>
      <c r="V442" s="38" t="s">
        <v>2</v>
      </c>
      <c r="W442" s="38" t="s">
        <v>1313</v>
      </c>
      <c r="X442" s="39" t="s">
        <v>370</v>
      </c>
      <c r="Y442" s="34" t="s">
        <v>370</v>
      </c>
      <c r="Z442" s="32"/>
      <c r="AA442" s="38"/>
      <c r="AB442" s="38"/>
    </row>
    <row r="443" spans="1:28" hidden="1" x14ac:dyDescent="0.35">
      <c r="A443" s="269"/>
      <c r="B443" s="159" t="s">
        <v>8606</v>
      </c>
      <c r="C443" s="162" t="str">
        <f>IF(E443="JA",VLOOKUP(B443,Bepalingen,3,FALSE),"")</f>
        <v/>
      </c>
      <c r="D443" s="159"/>
      <c r="E443" s="159" t="s">
        <v>2801</v>
      </c>
      <c r="F443" s="161" t="str">
        <f t="shared" si="46"/>
        <v>?</v>
      </c>
      <c r="G443" s="161" t="str">
        <f t="shared" si="47"/>
        <v>?</v>
      </c>
      <c r="H443" s="159"/>
      <c r="I443" s="161" t="str">
        <f t="shared" si="48"/>
        <v>dakb</v>
      </c>
      <c r="J443" s="34"/>
      <c r="K443" s="34" t="str">
        <f>IFERROR(VLOOKUP(B443,LOINC!A:B,2,FALSE),"")</f>
        <v/>
      </c>
      <c r="L443" s="34" t="str">
        <f>IFERROR(VLOOKUP(B443,'Sequence nummers'!A:B,2,FALSE),"")</f>
        <v/>
      </c>
      <c r="M443" s="159"/>
      <c r="N443" s="159"/>
      <c r="O443" s="159"/>
      <c r="P443" s="159"/>
      <c r="Q443" s="38"/>
      <c r="R443" s="53"/>
      <c r="S443" s="161" t="str">
        <f t="shared" si="49"/>
        <v>Keuzelijst</v>
      </c>
      <c r="T443" s="38" t="s">
        <v>4</v>
      </c>
      <c r="U443" s="43" t="s">
        <v>366</v>
      </c>
      <c r="V443" s="38" t="s">
        <v>2</v>
      </c>
      <c r="W443" s="38" t="s">
        <v>1313</v>
      </c>
      <c r="X443" s="39" t="s">
        <v>370</v>
      </c>
      <c r="Y443" s="34" t="s">
        <v>370</v>
      </c>
      <c r="Z443" s="32"/>
      <c r="AA443" s="38"/>
      <c r="AB443" s="38"/>
    </row>
    <row r="444" spans="1:28" hidden="1" x14ac:dyDescent="0.35">
      <c r="A444" s="269"/>
      <c r="B444" s="159" t="s">
        <v>8607</v>
      </c>
      <c r="C444" s="162" t="s">
        <v>8609</v>
      </c>
      <c r="D444" s="162"/>
      <c r="E444" s="170" t="s">
        <v>2801</v>
      </c>
      <c r="F444" s="161" t="str">
        <f t="shared" si="46"/>
        <v>?</v>
      </c>
      <c r="G444" s="161" t="str">
        <f t="shared" si="47"/>
        <v>?</v>
      </c>
      <c r="H444" s="159"/>
      <c r="I444" s="161" t="str">
        <f t="shared" si="48"/>
        <v>dakc</v>
      </c>
      <c r="J444" s="34"/>
      <c r="K444" s="34" t="str">
        <f>IFERROR(VLOOKUP(B444,LOINC!A:B,2,FALSE),"")</f>
        <v/>
      </c>
      <c r="L444" s="34" t="str">
        <f>IFERROR(VLOOKUP(B444,'Sequence nummers'!A:B,2,FALSE),"")</f>
        <v/>
      </c>
      <c r="M444" s="159" t="s">
        <v>1348</v>
      </c>
      <c r="N444" s="159" t="s">
        <v>1610</v>
      </c>
      <c r="O444" s="159" t="s">
        <v>1353</v>
      </c>
      <c r="P444" s="159" t="s">
        <v>2722</v>
      </c>
      <c r="Q444" s="53"/>
      <c r="R444" s="53"/>
      <c r="S444" s="161" t="str">
        <f t="shared" si="49"/>
        <v>Keuzelijst</v>
      </c>
      <c r="T444" s="38" t="s">
        <v>1236</v>
      </c>
      <c r="U444" s="43" t="s">
        <v>366</v>
      </c>
      <c r="V444" s="38" t="s">
        <v>1313</v>
      </c>
      <c r="W444" s="38" t="s">
        <v>2758</v>
      </c>
      <c r="X444" s="39" t="s">
        <v>370</v>
      </c>
      <c r="Y444" s="34" t="s">
        <v>370</v>
      </c>
      <c r="Z444" s="32"/>
      <c r="AA444" s="38">
        <v>556636</v>
      </c>
      <c r="AB444" s="38">
        <v>1</v>
      </c>
    </row>
    <row r="445" spans="1:28" x14ac:dyDescent="0.35">
      <c r="A445" s="269"/>
      <c r="B445" s="159" t="s">
        <v>68</v>
      </c>
      <c r="C445" s="162" t="str">
        <f>IF(E445="JA",VLOOKUP(B445,Bepalingen,3,FALSE),"")</f>
        <v>Identificatie orgaandonor</v>
      </c>
      <c r="D445" s="159"/>
      <c r="E445" s="159" t="s">
        <v>2798</v>
      </c>
      <c r="F445" s="161" t="s">
        <v>9287</v>
      </c>
      <c r="G445" s="161" t="str">
        <f t="shared" si="47"/>
        <v>?</v>
      </c>
      <c r="H445" s="159"/>
      <c r="I445" s="161" t="str">
        <f t="shared" si="48"/>
        <v>dah</v>
      </c>
      <c r="J445" s="34"/>
      <c r="K445" s="34">
        <f>IFERROR(VLOOKUP(B445,LOINC!A:B,2,FALSE),"")</f>
        <v>223</v>
      </c>
      <c r="L445" s="34">
        <f>IFERROR(VLOOKUP(B445,'Sequence nummers'!A:B,2,FALSE),"")</f>
        <v>1500010</v>
      </c>
      <c r="M445" s="159" t="s">
        <v>1348</v>
      </c>
      <c r="N445" s="159" t="s">
        <v>1610</v>
      </c>
      <c r="O445" s="159" t="s">
        <v>1353</v>
      </c>
      <c r="P445" s="159" t="s">
        <v>2722</v>
      </c>
      <c r="Q445" s="53"/>
      <c r="R445" s="53"/>
      <c r="S445" s="161" t="str">
        <f t="shared" si="49"/>
        <v>String</v>
      </c>
      <c r="T445" s="38" t="s">
        <v>4</v>
      </c>
      <c r="U445" s="43" t="s">
        <v>366</v>
      </c>
      <c r="V445" s="38" t="s">
        <v>1313</v>
      </c>
      <c r="W445" s="38" t="s">
        <v>1313</v>
      </c>
      <c r="X445" s="39" t="s">
        <v>370</v>
      </c>
      <c r="Y445" s="34" t="s">
        <v>370</v>
      </c>
      <c r="Z445" s="32"/>
      <c r="AA445" s="38"/>
      <c r="AB445" s="38"/>
    </row>
    <row r="446" spans="1:28" ht="42" x14ac:dyDescent="0.35">
      <c r="A446" s="269"/>
      <c r="B446" s="159" t="s">
        <v>8608</v>
      </c>
      <c r="C446" s="162" t="str">
        <f>IF(E446="JA",VLOOKUP(B446,Bepalingen,3,FALSE),"")</f>
        <v>Flowcytometrische kruisproef</v>
      </c>
      <c r="D446" s="159"/>
      <c r="E446" s="159" t="s">
        <v>2798</v>
      </c>
      <c r="F446" s="161" t="str">
        <f t="shared" si="46"/>
        <v>yes</v>
      </c>
      <c r="G446" s="161" t="str">
        <f t="shared" si="47"/>
        <v>yes</v>
      </c>
      <c r="H446" s="159" t="s">
        <v>8610</v>
      </c>
      <c r="I446" s="161" t="str">
        <f t="shared" si="48"/>
        <v>dakd</v>
      </c>
      <c r="J446" s="34"/>
      <c r="K446" s="34">
        <f>IFERROR(VLOOKUP(B446,LOINC!A:B,2,FALSE),"")</f>
        <v>16276</v>
      </c>
      <c r="L446" s="34">
        <f>IFERROR(VLOOKUP(B446,'Sequence nummers'!A:B,2,FALSE),"")</f>
        <v>1500035</v>
      </c>
      <c r="M446" s="159" t="s">
        <v>1348</v>
      </c>
      <c r="N446" s="159" t="s">
        <v>1610</v>
      </c>
      <c r="O446" s="159" t="s">
        <v>1353</v>
      </c>
      <c r="P446" s="159" t="s">
        <v>2722</v>
      </c>
      <c r="Q446" s="38" t="s">
        <v>8611</v>
      </c>
      <c r="R446" s="53"/>
      <c r="S446" s="161" t="str">
        <f t="shared" si="49"/>
        <v>Keuzelijst</v>
      </c>
      <c r="T446" s="38" t="s">
        <v>4</v>
      </c>
      <c r="U446" s="43" t="s">
        <v>366</v>
      </c>
      <c r="V446" s="38" t="s">
        <v>1313</v>
      </c>
      <c r="W446" s="38" t="s">
        <v>2758</v>
      </c>
      <c r="X446" s="39" t="s">
        <v>370</v>
      </c>
      <c r="Y446" s="34" t="s">
        <v>370</v>
      </c>
      <c r="Z446" s="32"/>
      <c r="AA446" s="38"/>
      <c r="AB446" s="38"/>
    </row>
    <row r="447" spans="1:28" hidden="1" x14ac:dyDescent="0.35">
      <c r="A447" s="269"/>
      <c r="B447" s="159" t="s">
        <v>69</v>
      </c>
      <c r="C447" s="162" t="str">
        <f>IF(E447="JA",VLOOKUP(B447,Bepalingen,3,FALSE),"")</f>
        <v/>
      </c>
      <c r="D447" s="159"/>
      <c r="E447" s="159" t="s">
        <v>2801</v>
      </c>
      <c r="F447" s="161" t="str">
        <f t="shared" si="46"/>
        <v>?</v>
      </c>
      <c r="G447" s="161" t="str">
        <f t="shared" si="47"/>
        <v>?</v>
      </c>
      <c r="H447" s="159"/>
      <c r="I447" s="161" t="str">
        <f t="shared" si="48"/>
        <v>daj</v>
      </c>
      <c r="J447" s="34"/>
      <c r="K447" s="34">
        <f>IFERROR(VLOOKUP(B447,LOINC!A:B,2,FALSE),"")</f>
        <v>225</v>
      </c>
      <c r="L447" s="34">
        <f>IFERROR(VLOOKUP(B447,'Sequence nummers'!A:B,2,FALSE),"")</f>
        <v>1500050</v>
      </c>
      <c r="M447" s="52"/>
      <c r="N447" s="159"/>
      <c r="O447" s="159"/>
      <c r="P447" s="159"/>
      <c r="Q447" s="53"/>
      <c r="R447" s="53"/>
      <c r="S447" s="161" t="str">
        <f t="shared" si="49"/>
        <v>String</v>
      </c>
      <c r="T447" s="38" t="s">
        <v>4</v>
      </c>
      <c r="U447" s="43" t="s">
        <v>366</v>
      </c>
      <c r="V447" s="38" t="s">
        <v>1313</v>
      </c>
      <c r="W447" s="38" t="s">
        <v>1313</v>
      </c>
      <c r="X447" s="39" t="s">
        <v>370</v>
      </c>
      <c r="Y447" s="34" t="s">
        <v>370</v>
      </c>
      <c r="Z447" s="32"/>
      <c r="AA447" s="38"/>
      <c r="AB447" s="38"/>
    </row>
    <row r="448" spans="1:28" hidden="1" x14ac:dyDescent="0.35">
      <c r="A448" s="269"/>
      <c r="B448" s="159" t="s">
        <v>317</v>
      </c>
      <c r="C448" s="162" t="s">
        <v>1346</v>
      </c>
      <c r="D448" s="162"/>
      <c r="E448" s="170" t="s">
        <v>2801</v>
      </c>
      <c r="F448" s="161" t="str">
        <f t="shared" si="46"/>
        <v>?</v>
      </c>
      <c r="G448" s="161" t="str">
        <f t="shared" si="47"/>
        <v>?</v>
      </c>
      <c r="H448" s="159"/>
      <c r="I448" s="161" t="str">
        <f t="shared" si="48"/>
        <v>dak</v>
      </c>
      <c r="J448" s="34"/>
      <c r="K448" s="34" t="str">
        <f>IFERROR(VLOOKUP(B448,LOINC!A:B,2,FALSE),"")</f>
        <v/>
      </c>
      <c r="L448" s="34" t="str">
        <f>IFERROR(VLOOKUP(B448,'Sequence nummers'!A:B,2,FALSE),"")</f>
        <v/>
      </c>
      <c r="M448" s="159" t="s">
        <v>1348</v>
      </c>
      <c r="N448" s="159" t="s">
        <v>1610</v>
      </c>
      <c r="O448" s="159" t="s">
        <v>1353</v>
      </c>
      <c r="P448" s="159" t="s">
        <v>2722</v>
      </c>
      <c r="Q448" s="53"/>
      <c r="R448" s="53"/>
      <c r="S448" s="161" t="str">
        <f t="shared" si="49"/>
        <v>Keuzelijst</v>
      </c>
      <c r="T448" s="38" t="s">
        <v>225</v>
      </c>
      <c r="U448" s="43" t="s">
        <v>366</v>
      </c>
      <c r="V448" s="38" t="s">
        <v>1313</v>
      </c>
      <c r="W448" s="38" t="s">
        <v>1313</v>
      </c>
      <c r="X448" s="39" t="s">
        <v>370</v>
      </c>
      <c r="Y448" s="34" t="s">
        <v>370</v>
      </c>
      <c r="Z448" s="32"/>
      <c r="AA448" s="38"/>
      <c r="AB448" s="38"/>
    </row>
    <row r="449" spans="1:28" hidden="1" x14ac:dyDescent="0.35">
      <c r="A449" s="269" t="s">
        <v>412</v>
      </c>
      <c r="B449" s="159" t="s">
        <v>64</v>
      </c>
      <c r="C449" s="162" t="str">
        <f>IF(E449="JA",VLOOKUP(B449,Bepalingen,3,FALSE),"")</f>
        <v/>
      </c>
      <c r="D449" s="159"/>
      <c r="E449" s="159" t="s">
        <v>2801</v>
      </c>
      <c r="F449" s="161" t="str">
        <f t="shared" si="46"/>
        <v>?</v>
      </c>
      <c r="G449" s="161" t="str">
        <f t="shared" si="47"/>
        <v>?</v>
      </c>
      <c r="H449" s="159"/>
      <c r="I449" s="161" t="str">
        <f t="shared" si="48"/>
        <v>dab</v>
      </c>
      <c r="J449" s="34"/>
      <c r="K449" s="34" t="str">
        <f>IFERROR(VLOOKUP(B449,LOINC!A:B,2,FALSE),"")</f>
        <v/>
      </c>
      <c r="L449" s="34" t="str">
        <f>IFERROR(VLOOKUP(B449,'Sequence nummers'!A:B,2,FALSE),"")</f>
        <v/>
      </c>
      <c r="M449" s="159"/>
      <c r="N449" s="159"/>
      <c r="O449" s="159"/>
      <c r="P449" s="159"/>
      <c r="Q449" s="38"/>
      <c r="R449" s="53"/>
      <c r="S449" s="161" t="str">
        <f t="shared" si="49"/>
        <v>Keuzelijst</v>
      </c>
      <c r="T449" s="38" t="s">
        <v>4</v>
      </c>
      <c r="U449" s="43" t="s">
        <v>366</v>
      </c>
      <c r="V449" s="38" t="s">
        <v>2</v>
      </c>
      <c r="W449" s="38" t="s">
        <v>1313</v>
      </c>
      <c r="X449" s="39" t="s">
        <v>370</v>
      </c>
      <c r="Y449" s="34" t="s">
        <v>370</v>
      </c>
      <c r="Z449" s="32"/>
      <c r="AA449" s="38"/>
      <c r="AB449" s="38"/>
    </row>
    <row r="450" spans="1:28" hidden="1" x14ac:dyDescent="0.35">
      <c r="A450" s="269"/>
      <c r="B450" s="159" t="s">
        <v>63</v>
      </c>
      <c r="C450" s="162" t="str">
        <f>IF(E450="JA",VLOOKUP(B450,Bepalingen,3,FALSE),"")</f>
        <v/>
      </c>
      <c r="D450" s="159"/>
      <c r="E450" s="159" t="s">
        <v>2801</v>
      </c>
      <c r="F450" s="161" t="str">
        <f t="shared" si="46"/>
        <v>?</v>
      </c>
      <c r="G450" s="161" t="str">
        <f t="shared" si="47"/>
        <v>?</v>
      </c>
      <c r="H450" s="159"/>
      <c r="I450" s="161" t="str">
        <f t="shared" si="48"/>
        <v>dac</v>
      </c>
      <c r="J450" s="34"/>
      <c r="K450" s="34" t="str">
        <f>IFERROR(VLOOKUP(B450,LOINC!A:B,2,FALSE),"")</f>
        <v/>
      </c>
      <c r="L450" s="34" t="str">
        <f>IFERROR(VLOOKUP(B450,'Sequence nummers'!A:B,2,FALSE),"")</f>
        <v/>
      </c>
      <c r="M450" s="159"/>
      <c r="N450" s="159"/>
      <c r="O450" s="159"/>
      <c r="P450" s="159"/>
      <c r="Q450" s="38"/>
      <c r="R450" s="53"/>
      <c r="S450" s="161" t="str">
        <f t="shared" si="49"/>
        <v>Keuzelijst</v>
      </c>
      <c r="T450" s="38" t="s">
        <v>4</v>
      </c>
      <c r="U450" s="43" t="s">
        <v>366</v>
      </c>
      <c r="V450" s="38" t="s">
        <v>2</v>
      </c>
      <c r="W450" s="38" t="s">
        <v>1313</v>
      </c>
      <c r="X450" s="39" t="s">
        <v>370</v>
      </c>
      <c r="Y450" s="34" t="s">
        <v>370</v>
      </c>
      <c r="Z450" s="32"/>
      <c r="AA450" s="38"/>
      <c r="AB450" s="38"/>
    </row>
    <row r="451" spans="1:28" hidden="1" x14ac:dyDescent="0.35">
      <c r="A451" s="269"/>
      <c r="B451" s="159" t="s">
        <v>66</v>
      </c>
      <c r="C451" s="162" t="str">
        <f>IF(E451="JA",VLOOKUP(B451,Bepalingen,3,FALSE),"")</f>
        <v/>
      </c>
      <c r="D451" s="159"/>
      <c r="E451" s="159" t="s">
        <v>2801</v>
      </c>
      <c r="F451" s="161" t="str">
        <f t="shared" si="46"/>
        <v>?</v>
      </c>
      <c r="G451" s="161" t="str">
        <f t="shared" si="47"/>
        <v>?</v>
      </c>
      <c r="H451" s="159"/>
      <c r="I451" s="161" t="str">
        <f t="shared" si="48"/>
        <v>dae</v>
      </c>
      <c r="J451" s="34"/>
      <c r="K451" s="34" t="str">
        <f>IFERROR(VLOOKUP(B451,LOINC!A:B,2,FALSE),"")</f>
        <v/>
      </c>
      <c r="L451" s="34" t="str">
        <f>IFERROR(VLOOKUP(B451,'Sequence nummers'!A:B,2,FALSE),"")</f>
        <v/>
      </c>
      <c r="M451" s="159"/>
      <c r="N451" s="159"/>
      <c r="O451" s="159"/>
      <c r="P451" s="159"/>
      <c r="Q451" s="38"/>
      <c r="R451" s="53"/>
      <c r="S451" s="161" t="str">
        <f t="shared" si="49"/>
        <v>Keuzelijst</v>
      </c>
      <c r="T451" s="38" t="s">
        <v>4</v>
      </c>
      <c r="U451" s="43" t="s">
        <v>366</v>
      </c>
      <c r="V451" s="38" t="s">
        <v>2</v>
      </c>
      <c r="W451" s="38" t="s">
        <v>1313</v>
      </c>
      <c r="X451" s="39" t="s">
        <v>370</v>
      </c>
      <c r="Y451" s="34" t="s">
        <v>370</v>
      </c>
      <c r="Z451" s="32"/>
      <c r="AA451" s="38"/>
      <c r="AB451" s="38"/>
    </row>
    <row r="452" spans="1:28" hidden="1" x14ac:dyDescent="0.35">
      <c r="A452" s="269"/>
      <c r="B452" s="159" t="s">
        <v>65</v>
      </c>
      <c r="C452" s="162" t="str">
        <f>IF(E452="JA",VLOOKUP(B452,Bepalingen,3,FALSE),"")</f>
        <v/>
      </c>
      <c r="D452" s="159"/>
      <c r="E452" s="159" t="s">
        <v>2801</v>
      </c>
      <c r="F452" s="161" t="str">
        <f t="shared" si="46"/>
        <v>?</v>
      </c>
      <c r="G452" s="161" t="str">
        <f t="shared" si="47"/>
        <v>?</v>
      </c>
      <c r="H452" s="159"/>
      <c r="I452" s="161" t="str">
        <f t="shared" si="48"/>
        <v>daf</v>
      </c>
      <c r="J452" s="34"/>
      <c r="K452" s="34" t="str">
        <f>IFERROR(VLOOKUP(B452,LOINC!A:B,2,FALSE),"")</f>
        <v/>
      </c>
      <c r="L452" s="34" t="str">
        <f>IFERROR(VLOOKUP(B452,'Sequence nummers'!A:B,2,FALSE),"")</f>
        <v/>
      </c>
      <c r="M452" s="159"/>
      <c r="N452" s="159"/>
      <c r="O452" s="159"/>
      <c r="P452" s="159"/>
      <c r="Q452" s="38"/>
      <c r="R452" s="53"/>
      <c r="S452" s="161" t="str">
        <f t="shared" si="49"/>
        <v>Keuzelijst</v>
      </c>
      <c r="T452" s="38" t="s">
        <v>4</v>
      </c>
      <c r="U452" s="43" t="s">
        <v>366</v>
      </c>
      <c r="V452" s="38" t="s">
        <v>2</v>
      </c>
      <c r="W452" s="38" t="s">
        <v>1313</v>
      </c>
      <c r="X452" s="39" t="s">
        <v>370</v>
      </c>
      <c r="Y452" s="34" t="s">
        <v>370</v>
      </c>
      <c r="Z452" s="32"/>
      <c r="AA452" s="38"/>
      <c r="AB452" s="38"/>
    </row>
    <row r="453" spans="1:28" hidden="1" x14ac:dyDescent="0.35">
      <c r="A453" s="269"/>
      <c r="B453" s="159" t="s">
        <v>67</v>
      </c>
      <c r="C453" s="162" t="s">
        <v>1233</v>
      </c>
      <c r="D453" s="162"/>
      <c r="E453" s="170" t="s">
        <v>2801</v>
      </c>
      <c r="F453" s="161" t="str">
        <f t="shared" si="46"/>
        <v>?</v>
      </c>
      <c r="G453" s="161" t="str">
        <f t="shared" si="47"/>
        <v>?</v>
      </c>
      <c r="H453" s="159"/>
      <c r="I453" s="161" t="str">
        <f t="shared" si="48"/>
        <v>dag</v>
      </c>
      <c r="J453" s="34"/>
      <c r="K453" s="34" t="str">
        <f>IFERROR(VLOOKUP(B453,LOINC!A:B,2,FALSE),"")</f>
        <v/>
      </c>
      <c r="L453" s="34" t="str">
        <f>IFERROR(VLOOKUP(B453,'Sequence nummers'!A:B,2,FALSE),"")</f>
        <v/>
      </c>
      <c r="M453" s="159" t="s">
        <v>1348</v>
      </c>
      <c r="N453" s="159" t="s">
        <v>1610</v>
      </c>
      <c r="O453" s="159" t="s">
        <v>1353</v>
      </c>
      <c r="P453" s="159" t="s">
        <v>2722</v>
      </c>
      <c r="Q453" s="53"/>
      <c r="R453" s="53"/>
      <c r="S453" s="161" t="str">
        <f t="shared" si="49"/>
        <v>Keuzelijst</v>
      </c>
      <c r="T453" s="38" t="s">
        <v>1236</v>
      </c>
      <c r="U453" s="43" t="s">
        <v>366</v>
      </c>
      <c r="V453" s="38" t="s">
        <v>1313</v>
      </c>
      <c r="W453" s="38" t="s">
        <v>2758</v>
      </c>
      <c r="X453" s="39" t="s">
        <v>370</v>
      </c>
      <c r="Y453" s="34" t="s">
        <v>370</v>
      </c>
      <c r="Z453" s="32"/>
      <c r="AA453" s="38">
        <v>556636</v>
      </c>
      <c r="AB453" s="38">
        <v>1</v>
      </c>
    </row>
    <row r="454" spans="1:28" s="132" customFormat="1" x14ac:dyDescent="0.35">
      <c r="A454" s="269"/>
      <c r="B454" s="159" t="s">
        <v>68</v>
      </c>
      <c r="C454" s="162" t="str">
        <f>IF(E454="JA",VLOOKUP(B454,Bepalingen,3,FALSE),"")</f>
        <v>Identificatie orgaandonor</v>
      </c>
      <c r="D454" s="159"/>
      <c r="E454" s="159" t="s">
        <v>2798</v>
      </c>
      <c r="F454" s="161" t="s">
        <v>9287</v>
      </c>
      <c r="G454" s="161" t="str">
        <f t="shared" si="47"/>
        <v>?</v>
      </c>
      <c r="H454" s="159"/>
      <c r="I454" s="161" t="str">
        <f t="shared" si="48"/>
        <v>dah</v>
      </c>
      <c r="J454" s="34"/>
      <c r="K454" s="34">
        <f>IFERROR(VLOOKUP(B454,LOINC!A:B,2,FALSE),"")</f>
        <v>223</v>
      </c>
      <c r="L454" s="34">
        <f>IFERROR(VLOOKUP(B454,'Sequence nummers'!A:B,2,FALSE),"")</f>
        <v>1500010</v>
      </c>
      <c r="M454" s="159" t="s">
        <v>1348</v>
      </c>
      <c r="N454" s="159" t="s">
        <v>1610</v>
      </c>
      <c r="O454" s="159" t="s">
        <v>1353</v>
      </c>
      <c r="P454" s="159" t="s">
        <v>2722</v>
      </c>
      <c r="Q454" s="53"/>
      <c r="R454" s="53"/>
      <c r="S454" s="161" t="str">
        <f t="shared" si="49"/>
        <v>String</v>
      </c>
      <c r="T454" s="38" t="s">
        <v>4</v>
      </c>
      <c r="U454" s="43" t="s">
        <v>366</v>
      </c>
      <c r="V454" s="38" t="s">
        <v>1313</v>
      </c>
      <c r="W454" s="38" t="s">
        <v>1313</v>
      </c>
      <c r="X454" s="39" t="s">
        <v>370</v>
      </c>
      <c r="Y454" s="34" t="s">
        <v>370</v>
      </c>
      <c r="Z454" s="32"/>
      <c r="AA454" s="38"/>
      <c r="AB454" s="38"/>
    </row>
    <row r="455" spans="1:28" s="132" customFormat="1" ht="16.5" customHeight="1" x14ac:dyDescent="0.35">
      <c r="A455" s="269"/>
      <c r="B455" s="159" t="s">
        <v>171</v>
      </c>
      <c r="C455" s="162" t="str">
        <f>IF(E455="JA",VLOOKUP(B455,Bepalingen,3,FALSE),"")</f>
        <v>CDC kruisproef</v>
      </c>
      <c r="D455" s="159"/>
      <c r="E455" s="159" t="s">
        <v>2798</v>
      </c>
      <c r="F455" s="161" t="str">
        <f t="shared" si="46"/>
        <v>yes</v>
      </c>
      <c r="G455" s="161" t="str">
        <f t="shared" si="47"/>
        <v>yes</v>
      </c>
      <c r="H455" s="159" t="s">
        <v>2242</v>
      </c>
      <c r="I455" s="161" t="str">
        <f t="shared" si="48"/>
        <v>dai</v>
      </c>
      <c r="J455" s="34"/>
      <c r="K455" s="34">
        <f>IFERROR(VLOOKUP(B455,LOINC!A:B,2,FALSE),"")</f>
        <v>232</v>
      </c>
      <c r="L455" s="34">
        <f>IFERROR(VLOOKUP(B455,'Sequence nummers'!A:B,2,FALSE),"")</f>
        <v>1500020</v>
      </c>
      <c r="M455" s="159" t="s">
        <v>1348</v>
      </c>
      <c r="N455" s="159" t="s">
        <v>1610</v>
      </c>
      <c r="O455" s="159" t="s">
        <v>1353</v>
      </c>
      <c r="P455" s="159" t="s">
        <v>2722</v>
      </c>
      <c r="Q455" s="38" t="s">
        <v>405</v>
      </c>
      <c r="R455" s="53"/>
      <c r="S455" s="161" t="str">
        <f t="shared" si="49"/>
        <v>Keuzelijst</v>
      </c>
      <c r="T455" s="38" t="s">
        <v>4</v>
      </c>
      <c r="U455" s="43" t="s">
        <v>366</v>
      </c>
      <c r="V455" s="38" t="s">
        <v>1313</v>
      </c>
      <c r="W455" s="38" t="s">
        <v>2758</v>
      </c>
      <c r="X455" s="39" t="s">
        <v>370</v>
      </c>
      <c r="Y455" s="34" t="s">
        <v>370</v>
      </c>
      <c r="Z455" s="32"/>
      <c r="AA455" s="38"/>
      <c r="AB455" s="38"/>
    </row>
    <row r="456" spans="1:28" hidden="1" x14ac:dyDescent="0.35">
      <c r="A456" s="269"/>
      <c r="B456" s="159" t="s">
        <v>69</v>
      </c>
      <c r="C456" s="162" t="str">
        <f>IF(E456="JA",VLOOKUP(B456,Bepalingen,3,FALSE),"")</f>
        <v/>
      </c>
      <c r="D456" s="159"/>
      <c r="E456" s="159" t="s">
        <v>2801</v>
      </c>
      <c r="F456" s="161" t="str">
        <f t="shared" si="46"/>
        <v>?</v>
      </c>
      <c r="G456" s="161" t="str">
        <f t="shared" si="47"/>
        <v>?</v>
      </c>
      <c r="H456" s="159"/>
      <c r="I456" s="161" t="str">
        <f t="shared" si="48"/>
        <v>daj</v>
      </c>
      <c r="J456" s="34"/>
      <c r="K456" s="34">
        <f>IFERROR(VLOOKUP(B456,LOINC!A:B,2,FALSE),"")</f>
        <v>225</v>
      </c>
      <c r="L456" s="34">
        <f>IFERROR(VLOOKUP(B456,'Sequence nummers'!A:B,2,FALSE),"")</f>
        <v>1500050</v>
      </c>
      <c r="M456" s="52"/>
      <c r="N456" s="159"/>
      <c r="O456" s="159"/>
      <c r="P456" s="159"/>
      <c r="Q456" s="53"/>
      <c r="R456" s="53"/>
      <c r="S456" s="161" t="str">
        <f t="shared" si="49"/>
        <v>String</v>
      </c>
      <c r="T456" s="38" t="s">
        <v>4</v>
      </c>
      <c r="U456" s="43" t="s">
        <v>366</v>
      </c>
      <c r="V456" s="38" t="s">
        <v>1313</v>
      </c>
      <c r="W456" s="38" t="s">
        <v>1313</v>
      </c>
      <c r="X456" s="39" t="s">
        <v>370</v>
      </c>
      <c r="Y456" s="34" t="s">
        <v>370</v>
      </c>
      <c r="Z456" s="32"/>
      <c r="AA456" s="38"/>
      <c r="AB456" s="38"/>
    </row>
    <row r="457" spans="1:28" hidden="1" x14ac:dyDescent="0.35">
      <c r="A457" s="269"/>
      <c r="B457" s="159" t="s">
        <v>317</v>
      </c>
      <c r="C457" s="162" t="s">
        <v>1346</v>
      </c>
      <c r="D457" s="162"/>
      <c r="E457" s="170" t="s">
        <v>2801</v>
      </c>
      <c r="F457" s="161" t="str">
        <f t="shared" si="46"/>
        <v>?</v>
      </c>
      <c r="G457" s="161" t="str">
        <f t="shared" si="47"/>
        <v>?</v>
      </c>
      <c r="H457" s="159"/>
      <c r="I457" s="161" t="str">
        <f t="shared" si="48"/>
        <v>dak</v>
      </c>
      <c r="J457" s="34"/>
      <c r="K457" s="34" t="str">
        <f>IFERROR(VLOOKUP(B457,LOINC!A:B,2,FALSE),"")</f>
        <v/>
      </c>
      <c r="L457" s="34" t="str">
        <f>IFERROR(VLOOKUP(B457,'Sequence nummers'!A:B,2,FALSE),"")</f>
        <v/>
      </c>
      <c r="M457" s="159" t="s">
        <v>1348</v>
      </c>
      <c r="N457" s="159" t="s">
        <v>1610</v>
      </c>
      <c r="O457" s="159" t="s">
        <v>1353</v>
      </c>
      <c r="P457" s="159" t="s">
        <v>2722</v>
      </c>
      <c r="Q457" s="53"/>
      <c r="R457" s="53"/>
      <c r="S457" s="161" t="str">
        <f t="shared" si="49"/>
        <v>Keuzelijst</v>
      </c>
      <c r="T457" s="38" t="s">
        <v>225</v>
      </c>
      <c r="U457" s="43" t="s">
        <v>366</v>
      </c>
      <c r="V457" s="38" t="s">
        <v>1313</v>
      </c>
      <c r="W457" s="38" t="s">
        <v>1313</v>
      </c>
      <c r="X457" s="39" t="s">
        <v>370</v>
      </c>
      <c r="Y457" s="34" t="s">
        <v>370</v>
      </c>
      <c r="Z457" s="32"/>
      <c r="AA457" s="38"/>
      <c r="AB457" s="38"/>
    </row>
    <row r="458" spans="1:28" hidden="1" x14ac:dyDescent="0.35">
      <c r="A458" s="269" t="s">
        <v>8612</v>
      </c>
      <c r="B458" s="159" t="s">
        <v>64</v>
      </c>
      <c r="C458" s="162" t="str">
        <f>IF(E458="JA",VLOOKUP(B458,Bepalingen,3,FALSE),"")</f>
        <v/>
      </c>
      <c r="D458" s="52"/>
      <c r="E458" s="159" t="s">
        <v>2801</v>
      </c>
      <c r="F458" s="161" t="str">
        <f t="shared" si="46"/>
        <v>?</v>
      </c>
      <c r="G458" s="161" t="str">
        <f t="shared" si="47"/>
        <v>?</v>
      </c>
      <c r="H458" s="159"/>
      <c r="I458" s="161" t="str">
        <f t="shared" si="48"/>
        <v>dab</v>
      </c>
      <c r="J458" s="34"/>
      <c r="K458" s="34" t="str">
        <f>IFERROR(VLOOKUP(B458,LOINC!A:B,2,FALSE),"")</f>
        <v/>
      </c>
      <c r="L458" s="34" t="str">
        <f>IFERROR(VLOOKUP(B458,'Sequence nummers'!A:B,2,FALSE),"")</f>
        <v/>
      </c>
      <c r="M458" s="159"/>
      <c r="N458" s="159"/>
      <c r="O458" s="159"/>
      <c r="P458" s="159"/>
      <c r="Q458" s="38"/>
      <c r="R458" s="53"/>
      <c r="S458" s="161" t="str">
        <f t="shared" si="49"/>
        <v>Keuzelijst</v>
      </c>
      <c r="T458" s="38" t="s">
        <v>4</v>
      </c>
      <c r="U458" s="43" t="s">
        <v>366</v>
      </c>
      <c r="V458" s="38" t="s">
        <v>2</v>
      </c>
      <c r="W458" s="38" t="s">
        <v>1313</v>
      </c>
      <c r="X458" s="39" t="s">
        <v>370</v>
      </c>
      <c r="Y458" s="34" t="s">
        <v>370</v>
      </c>
      <c r="Z458" s="32"/>
      <c r="AA458" s="38"/>
      <c r="AB458" s="38"/>
    </row>
    <row r="459" spans="1:28" hidden="1" x14ac:dyDescent="0.35">
      <c r="A459" s="269"/>
      <c r="B459" s="159" t="s">
        <v>63</v>
      </c>
      <c r="C459" s="162" t="str">
        <f>IF(E459="JA",VLOOKUP(B459,Bepalingen,3,FALSE),"")</f>
        <v/>
      </c>
      <c r="D459" s="52"/>
      <c r="E459" s="159" t="s">
        <v>2801</v>
      </c>
      <c r="F459" s="161" t="str">
        <f t="shared" si="46"/>
        <v>?</v>
      </c>
      <c r="G459" s="161" t="str">
        <f t="shared" si="47"/>
        <v>?</v>
      </c>
      <c r="H459" s="159"/>
      <c r="I459" s="161" t="str">
        <f t="shared" si="48"/>
        <v>dac</v>
      </c>
      <c r="J459" s="34"/>
      <c r="K459" s="34" t="str">
        <f>IFERROR(VLOOKUP(B459,LOINC!A:B,2,FALSE),"")</f>
        <v/>
      </c>
      <c r="L459" s="34" t="str">
        <f>IFERROR(VLOOKUP(B459,'Sequence nummers'!A:B,2,FALSE),"")</f>
        <v/>
      </c>
      <c r="M459" s="159"/>
      <c r="N459" s="159"/>
      <c r="O459" s="159"/>
      <c r="P459" s="159"/>
      <c r="Q459" s="38"/>
      <c r="R459" s="53"/>
      <c r="S459" s="161" t="str">
        <f t="shared" si="49"/>
        <v>Keuzelijst</v>
      </c>
      <c r="T459" s="38" t="s">
        <v>4</v>
      </c>
      <c r="U459" s="43" t="s">
        <v>366</v>
      </c>
      <c r="V459" s="38" t="s">
        <v>2</v>
      </c>
      <c r="W459" s="38" t="s">
        <v>1313</v>
      </c>
      <c r="X459" s="39" t="s">
        <v>370</v>
      </c>
      <c r="Y459" s="34" t="s">
        <v>370</v>
      </c>
      <c r="Z459" s="32"/>
      <c r="AA459" s="38"/>
      <c r="AB459" s="38"/>
    </row>
    <row r="460" spans="1:28" hidden="1" x14ac:dyDescent="0.35">
      <c r="A460" s="269"/>
      <c r="B460" s="159" t="s">
        <v>8607</v>
      </c>
      <c r="C460" s="162" t="s">
        <v>1233</v>
      </c>
      <c r="D460" s="162"/>
      <c r="E460" s="170" t="s">
        <v>2801</v>
      </c>
      <c r="F460" s="161" t="str">
        <f t="shared" si="46"/>
        <v>?</v>
      </c>
      <c r="G460" s="161" t="str">
        <f t="shared" si="47"/>
        <v>?</v>
      </c>
      <c r="H460" s="159"/>
      <c r="I460" s="161" t="str">
        <f t="shared" si="48"/>
        <v>dakc</v>
      </c>
      <c r="J460" s="34"/>
      <c r="K460" s="34" t="str">
        <f>IFERROR(VLOOKUP(B460,LOINC!A:B,2,FALSE),"")</f>
        <v/>
      </c>
      <c r="L460" s="34" t="str">
        <f>IFERROR(VLOOKUP(B460,'Sequence nummers'!A:B,2,FALSE),"")</f>
        <v/>
      </c>
      <c r="M460" s="159" t="s">
        <v>1348</v>
      </c>
      <c r="N460" s="159" t="s">
        <v>1610</v>
      </c>
      <c r="O460" s="159" t="s">
        <v>1353</v>
      </c>
      <c r="P460" s="159" t="s">
        <v>2722</v>
      </c>
      <c r="Q460" s="53"/>
      <c r="R460" s="53"/>
      <c r="S460" s="161" t="str">
        <f t="shared" si="49"/>
        <v>Keuzelijst</v>
      </c>
      <c r="T460" s="38" t="s">
        <v>1236</v>
      </c>
      <c r="U460" s="43" t="s">
        <v>366</v>
      </c>
      <c r="V460" s="38" t="s">
        <v>1313</v>
      </c>
      <c r="W460" s="38" t="s">
        <v>2758</v>
      </c>
      <c r="X460" s="39" t="s">
        <v>370</v>
      </c>
      <c r="Y460" s="34" t="s">
        <v>370</v>
      </c>
      <c r="Z460" s="32"/>
      <c r="AA460" s="38">
        <v>556636</v>
      </c>
      <c r="AB460" s="38">
        <v>1</v>
      </c>
    </row>
    <row r="461" spans="1:28" s="132" customFormat="1" x14ac:dyDescent="0.35">
      <c r="A461" s="269"/>
      <c r="B461" s="159" t="s">
        <v>68</v>
      </c>
      <c r="C461" s="162" t="str">
        <f>IF(E461="JA",VLOOKUP(B461,Bepalingen,3,FALSE),"")</f>
        <v>Identificatie orgaandonor</v>
      </c>
      <c r="D461" s="159"/>
      <c r="E461" s="159" t="s">
        <v>2798</v>
      </c>
      <c r="F461" s="161" t="s">
        <v>9287</v>
      </c>
      <c r="G461" s="161" t="str">
        <f t="shared" si="47"/>
        <v>?</v>
      </c>
      <c r="H461" s="159"/>
      <c r="I461" s="161" t="str">
        <f t="shared" si="48"/>
        <v>dah</v>
      </c>
      <c r="J461" s="34"/>
      <c r="K461" s="34">
        <f>IFERROR(VLOOKUP(B461,LOINC!A:B,2,FALSE),"")</f>
        <v>223</v>
      </c>
      <c r="L461" s="34">
        <f>IFERROR(VLOOKUP(B461,'Sequence nummers'!A:B,2,FALSE),"")</f>
        <v>1500010</v>
      </c>
      <c r="M461" s="159" t="s">
        <v>1348</v>
      </c>
      <c r="N461" s="159" t="s">
        <v>1610</v>
      </c>
      <c r="O461" s="159" t="s">
        <v>1353</v>
      </c>
      <c r="P461" s="159" t="s">
        <v>2722</v>
      </c>
      <c r="Q461" s="53"/>
      <c r="R461" s="53"/>
      <c r="S461" s="161" t="str">
        <f t="shared" si="49"/>
        <v>String</v>
      </c>
      <c r="T461" s="38" t="s">
        <v>4</v>
      </c>
      <c r="U461" s="43" t="s">
        <v>366</v>
      </c>
      <c r="V461" s="38" t="s">
        <v>1313</v>
      </c>
      <c r="W461" s="38" t="s">
        <v>1313</v>
      </c>
      <c r="X461" s="39" t="s">
        <v>370</v>
      </c>
      <c r="Y461" s="34" t="s">
        <v>370</v>
      </c>
      <c r="Z461" s="32"/>
      <c r="AA461" s="38"/>
      <c r="AB461" s="38"/>
    </row>
    <row r="462" spans="1:28" s="132" customFormat="1" ht="16.5" customHeight="1" x14ac:dyDescent="0.35">
      <c r="A462" s="269"/>
      <c r="B462" s="159" t="s">
        <v>8608</v>
      </c>
      <c r="C462" s="162" t="str">
        <f>IF(E462="JA",VLOOKUP(B462,Bepalingen,3,FALSE),"")</f>
        <v>Flowcytometrische kruisproef</v>
      </c>
      <c r="D462" s="159"/>
      <c r="E462" s="159" t="s">
        <v>2798</v>
      </c>
      <c r="F462" s="161" t="str">
        <f t="shared" si="46"/>
        <v>yes</v>
      </c>
      <c r="G462" s="161" t="str">
        <f t="shared" si="47"/>
        <v>yes</v>
      </c>
      <c r="H462" s="159" t="s">
        <v>8613</v>
      </c>
      <c r="I462" s="161" t="str">
        <f t="shared" si="48"/>
        <v>dakd</v>
      </c>
      <c r="J462" s="34"/>
      <c r="K462" s="34">
        <f>IFERROR(VLOOKUP(B462,LOINC!A:B,2,FALSE),"")</f>
        <v>16276</v>
      </c>
      <c r="L462" s="34">
        <f>IFERROR(VLOOKUP(B462,'Sequence nummers'!A:B,2,FALSE),"")</f>
        <v>1500035</v>
      </c>
      <c r="M462" s="159" t="s">
        <v>1348</v>
      </c>
      <c r="N462" s="159" t="s">
        <v>1610</v>
      </c>
      <c r="O462" s="159" t="s">
        <v>1353</v>
      </c>
      <c r="P462" s="159" t="s">
        <v>2722</v>
      </c>
      <c r="Q462" s="38" t="s">
        <v>8611</v>
      </c>
      <c r="R462" s="53"/>
      <c r="S462" s="161" t="str">
        <f t="shared" si="49"/>
        <v>Keuzelijst</v>
      </c>
      <c r="T462" s="38" t="s">
        <v>4</v>
      </c>
      <c r="U462" s="43" t="s">
        <v>366</v>
      </c>
      <c r="V462" s="38" t="s">
        <v>1313</v>
      </c>
      <c r="W462" s="38" t="s">
        <v>2758</v>
      </c>
      <c r="X462" s="39" t="s">
        <v>370</v>
      </c>
      <c r="Y462" s="34" t="s">
        <v>370</v>
      </c>
      <c r="Z462" s="32"/>
      <c r="AA462" s="38"/>
      <c r="AB462" s="38"/>
    </row>
    <row r="463" spans="1:28" hidden="1" x14ac:dyDescent="0.35">
      <c r="A463" s="269"/>
      <c r="B463" s="159" t="s">
        <v>69</v>
      </c>
      <c r="C463" s="162" t="str">
        <f>IF(E463="JA",VLOOKUP(B463,Bepalingen,3,FALSE),"")</f>
        <v/>
      </c>
      <c r="D463" s="159"/>
      <c r="E463" s="159" t="s">
        <v>2801</v>
      </c>
      <c r="F463" s="161" t="str">
        <f t="shared" si="46"/>
        <v>?</v>
      </c>
      <c r="G463" s="161" t="str">
        <f t="shared" si="47"/>
        <v>?</v>
      </c>
      <c r="H463" s="159"/>
      <c r="I463" s="161" t="str">
        <f t="shared" si="48"/>
        <v>daj</v>
      </c>
      <c r="J463" s="34"/>
      <c r="K463" s="34">
        <f>IFERROR(VLOOKUP(B463,LOINC!A:B,2,FALSE),"")</f>
        <v>225</v>
      </c>
      <c r="L463" s="34">
        <f>IFERROR(VLOOKUP(B463,'Sequence nummers'!A:B,2,FALSE),"")</f>
        <v>1500050</v>
      </c>
      <c r="M463" s="52"/>
      <c r="N463" s="159"/>
      <c r="O463" s="159"/>
      <c r="P463" s="159"/>
      <c r="Q463" s="53"/>
      <c r="R463" s="53"/>
      <c r="S463" s="161" t="str">
        <f t="shared" si="49"/>
        <v>String</v>
      </c>
      <c r="T463" s="38" t="s">
        <v>4</v>
      </c>
      <c r="U463" s="43" t="s">
        <v>366</v>
      </c>
      <c r="V463" s="38" t="s">
        <v>1313</v>
      </c>
      <c r="W463" s="38" t="s">
        <v>1313</v>
      </c>
      <c r="X463" s="39" t="s">
        <v>370</v>
      </c>
      <c r="Y463" s="34" t="s">
        <v>370</v>
      </c>
      <c r="Z463" s="32"/>
      <c r="AA463" s="38"/>
      <c r="AB463" s="38"/>
    </row>
    <row r="464" spans="1:28" hidden="1" x14ac:dyDescent="0.35">
      <c r="A464" s="269"/>
      <c r="B464" s="159" t="s">
        <v>317</v>
      </c>
      <c r="C464" s="162" t="s">
        <v>1346</v>
      </c>
      <c r="D464" s="162"/>
      <c r="E464" s="170" t="s">
        <v>2801</v>
      </c>
      <c r="F464" s="161" t="str">
        <f t="shared" si="46"/>
        <v>?</v>
      </c>
      <c r="G464" s="161" t="str">
        <f t="shared" si="47"/>
        <v>?</v>
      </c>
      <c r="H464" s="159"/>
      <c r="I464" s="161" t="str">
        <f t="shared" si="48"/>
        <v>dak</v>
      </c>
      <c r="J464" s="34"/>
      <c r="K464" s="34" t="str">
        <f>IFERROR(VLOOKUP(B464,LOINC!A:B,2,FALSE),"")</f>
        <v/>
      </c>
      <c r="L464" s="34" t="str">
        <f>IFERROR(VLOOKUP(B464,'Sequence nummers'!A:B,2,FALSE),"")</f>
        <v/>
      </c>
      <c r="M464" s="159" t="s">
        <v>1348</v>
      </c>
      <c r="N464" s="159" t="s">
        <v>1610</v>
      </c>
      <c r="O464" s="159" t="s">
        <v>1353</v>
      </c>
      <c r="P464" s="159" t="s">
        <v>2722</v>
      </c>
      <c r="Q464" s="53"/>
      <c r="R464" s="53"/>
      <c r="S464" s="161" t="str">
        <f t="shared" ref="S464:S487" si="50">VLOOKUP($B464,Bepalingen,4,FALSE)</f>
        <v>Keuzelijst</v>
      </c>
      <c r="T464" s="38" t="s">
        <v>225</v>
      </c>
      <c r="U464" s="43" t="s">
        <v>366</v>
      </c>
      <c r="V464" s="38" t="s">
        <v>1313</v>
      </c>
      <c r="W464" s="38" t="s">
        <v>1313</v>
      </c>
      <c r="X464" s="39" t="s">
        <v>370</v>
      </c>
      <c r="Y464" s="34" t="s">
        <v>370</v>
      </c>
      <c r="Z464" s="32"/>
      <c r="AA464" s="38"/>
      <c r="AB464" s="38"/>
    </row>
    <row r="465" spans="1:28" ht="16.5" hidden="1" customHeight="1" x14ac:dyDescent="0.35">
      <c r="A465" s="269" t="s">
        <v>356</v>
      </c>
      <c r="B465" s="159" t="s">
        <v>322</v>
      </c>
      <c r="C465" s="162" t="str">
        <f>IF(E465="JA",VLOOKUP(B465,Bepalingen,3,FALSE),"")</f>
        <v/>
      </c>
      <c r="D465" s="159"/>
      <c r="E465" s="159" t="s">
        <v>2801</v>
      </c>
      <c r="F465" s="161" t="str">
        <f t="shared" si="46"/>
        <v>?</v>
      </c>
      <c r="G465" s="161" t="str">
        <f t="shared" si="47"/>
        <v>?</v>
      </c>
      <c r="H465" s="159"/>
      <c r="I465" s="161" t="str">
        <f t="shared" si="48"/>
        <v>dau</v>
      </c>
      <c r="J465" s="34"/>
      <c r="K465" s="34" t="str">
        <f>IFERROR(VLOOKUP(B465,LOINC!A:B,2,FALSE),"")</f>
        <v/>
      </c>
      <c r="L465" s="34" t="str">
        <f>IFERROR(VLOOKUP(B465,'Sequence nummers'!A:B,2,FALSE),"")</f>
        <v/>
      </c>
      <c r="M465" s="52"/>
      <c r="N465" s="159"/>
      <c r="O465" s="159"/>
      <c r="P465" s="159"/>
      <c r="Q465" s="38"/>
      <c r="R465" s="53"/>
      <c r="S465" s="161" t="str">
        <f t="shared" si="50"/>
        <v>Keuzelijst</v>
      </c>
      <c r="T465" s="38" t="s">
        <v>4</v>
      </c>
      <c r="U465" s="43" t="s">
        <v>366</v>
      </c>
      <c r="V465" s="38" t="s">
        <v>2</v>
      </c>
      <c r="W465" s="38" t="s">
        <v>1313</v>
      </c>
      <c r="X465" s="39" t="s">
        <v>370</v>
      </c>
      <c r="Y465" s="34" t="s">
        <v>370</v>
      </c>
      <c r="Z465" s="32"/>
      <c r="AA465" s="38"/>
      <c r="AB465" s="38"/>
    </row>
    <row r="466" spans="1:28" hidden="1" x14ac:dyDescent="0.35">
      <c r="A466" s="269"/>
      <c r="B466" s="159" t="s">
        <v>323</v>
      </c>
      <c r="C466" s="162" t="str">
        <f>IF(E466="JA",VLOOKUP(B466,Bepalingen,3,FALSE),"")</f>
        <v/>
      </c>
      <c r="D466" s="159"/>
      <c r="E466" s="159" t="s">
        <v>2801</v>
      </c>
      <c r="F466" s="161" t="str">
        <f t="shared" si="46"/>
        <v>?</v>
      </c>
      <c r="G466" s="161" t="str">
        <f t="shared" si="47"/>
        <v>?</v>
      </c>
      <c r="H466" s="159"/>
      <c r="I466" s="161" t="str">
        <f t="shared" si="48"/>
        <v>dav</v>
      </c>
      <c r="J466" s="34"/>
      <c r="K466" s="34" t="str">
        <f>IFERROR(VLOOKUP(B466,LOINC!A:B,2,FALSE),"")</f>
        <v/>
      </c>
      <c r="L466" s="34" t="str">
        <f>IFERROR(VLOOKUP(B466,'Sequence nummers'!A:B,2,FALSE),"")</f>
        <v/>
      </c>
      <c r="M466" s="52"/>
      <c r="N466" s="159"/>
      <c r="O466" s="159"/>
      <c r="P466" s="159"/>
      <c r="Q466" s="38"/>
      <c r="R466" s="53"/>
      <c r="S466" s="161" t="str">
        <f t="shared" si="50"/>
        <v>Keuzelijst</v>
      </c>
      <c r="T466" s="38" t="s">
        <v>4</v>
      </c>
      <c r="U466" s="43" t="s">
        <v>366</v>
      </c>
      <c r="V466" s="38" t="s">
        <v>2</v>
      </c>
      <c r="W466" s="38" t="s">
        <v>1313</v>
      </c>
      <c r="X466" s="39" t="s">
        <v>370</v>
      </c>
      <c r="Y466" s="34" t="s">
        <v>370</v>
      </c>
      <c r="Z466" s="32"/>
      <c r="AA466" s="38"/>
      <c r="AB466" s="38"/>
    </row>
    <row r="467" spans="1:28" hidden="1" x14ac:dyDescent="0.35">
      <c r="A467" s="269"/>
      <c r="B467" s="159" t="s">
        <v>324</v>
      </c>
      <c r="C467" s="162" t="str">
        <f>IF(E467="JA",VLOOKUP(B467,Bepalingen,3,FALSE),"")</f>
        <v/>
      </c>
      <c r="D467" s="159"/>
      <c r="E467" s="159" t="s">
        <v>2801</v>
      </c>
      <c r="F467" s="161" t="str">
        <f t="shared" si="46"/>
        <v>?</v>
      </c>
      <c r="G467" s="161" t="str">
        <f t="shared" si="47"/>
        <v>?</v>
      </c>
      <c r="H467" s="159"/>
      <c r="I467" s="161" t="str">
        <f t="shared" si="48"/>
        <v>daw</v>
      </c>
      <c r="J467" s="34"/>
      <c r="K467" s="34" t="str">
        <f>IFERROR(VLOOKUP(B467,LOINC!A:B,2,FALSE),"")</f>
        <v/>
      </c>
      <c r="L467" s="34" t="str">
        <f>IFERROR(VLOOKUP(B467,'Sequence nummers'!A:B,2,FALSE),"")</f>
        <v/>
      </c>
      <c r="M467" s="52"/>
      <c r="N467" s="159"/>
      <c r="O467" s="159"/>
      <c r="P467" s="159"/>
      <c r="Q467" s="38"/>
      <c r="R467" s="53"/>
      <c r="S467" s="161" t="str">
        <f t="shared" si="50"/>
        <v>Keuzelijst</v>
      </c>
      <c r="T467" s="38" t="s">
        <v>4</v>
      </c>
      <c r="U467" s="43" t="s">
        <v>366</v>
      </c>
      <c r="V467" s="38" t="s">
        <v>2</v>
      </c>
      <c r="W467" s="38" t="s">
        <v>1313</v>
      </c>
      <c r="X467" s="39" t="s">
        <v>370</v>
      </c>
      <c r="Y467" s="34" t="s">
        <v>370</v>
      </c>
      <c r="Z467" s="32"/>
      <c r="AA467" s="38"/>
      <c r="AB467" s="38"/>
    </row>
    <row r="468" spans="1:28" hidden="1" x14ac:dyDescent="0.35">
      <c r="A468" s="269"/>
      <c r="B468" s="159" t="s">
        <v>325</v>
      </c>
      <c r="C468" s="162" t="str">
        <f>IF(E468="JA",VLOOKUP(B468,Bepalingen,3,FALSE),"")</f>
        <v/>
      </c>
      <c r="D468" s="159"/>
      <c r="E468" s="159" t="s">
        <v>2801</v>
      </c>
      <c r="F468" s="161" t="str">
        <f t="shared" si="46"/>
        <v>?</v>
      </c>
      <c r="G468" s="161" t="str">
        <f t="shared" si="47"/>
        <v>?</v>
      </c>
      <c r="H468" s="159"/>
      <c r="I468" s="161" t="str">
        <f t="shared" si="48"/>
        <v>dax</v>
      </c>
      <c r="J468" s="34"/>
      <c r="K468" s="34" t="str">
        <f>IFERROR(VLOOKUP(B468,LOINC!A:B,2,FALSE),"")</f>
        <v/>
      </c>
      <c r="L468" s="34" t="str">
        <f>IFERROR(VLOOKUP(B468,'Sequence nummers'!A:B,2,FALSE),"")</f>
        <v/>
      </c>
      <c r="M468" s="52"/>
      <c r="N468" s="159"/>
      <c r="O468" s="159"/>
      <c r="P468" s="159"/>
      <c r="Q468" s="38"/>
      <c r="R468" s="53"/>
      <c r="S468" s="161" t="str">
        <f t="shared" si="50"/>
        <v>Keuzelijst</v>
      </c>
      <c r="T468" s="38" t="s">
        <v>4</v>
      </c>
      <c r="U468" s="43" t="s">
        <v>366</v>
      </c>
      <c r="V468" s="38" t="s">
        <v>2</v>
      </c>
      <c r="W468" s="38" t="s">
        <v>1313</v>
      </c>
      <c r="X468" s="39" t="s">
        <v>370</v>
      </c>
      <c r="Y468" s="34" t="s">
        <v>370</v>
      </c>
      <c r="Z468" s="32"/>
      <c r="AA468" s="38"/>
      <c r="AB468" s="38"/>
    </row>
    <row r="469" spans="1:28" hidden="1" x14ac:dyDescent="0.35">
      <c r="A469" s="269"/>
      <c r="B469" s="159" t="s">
        <v>71</v>
      </c>
      <c r="C469" s="162" t="s">
        <v>1234</v>
      </c>
      <c r="D469" s="162"/>
      <c r="E469" s="170" t="s">
        <v>2801</v>
      </c>
      <c r="F469" s="161" t="str">
        <f t="shared" si="46"/>
        <v>?</v>
      </c>
      <c r="G469" s="161" t="str">
        <f t="shared" si="47"/>
        <v>?</v>
      </c>
      <c r="H469" s="159"/>
      <c r="I469" s="161" t="str">
        <f t="shared" si="48"/>
        <v>day</v>
      </c>
      <c r="J469" s="34"/>
      <c r="K469" s="34" t="str">
        <f>IFERROR(VLOOKUP(B469,LOINC!A:B,2,FALSE),"")</f>
        <v/>
      </c>
      <c r="L469" s="34" t="str">
        <f>IFERROR(VLOOKUP(B469,'Sequence nummers'!A:B,2,FALSE),"")</f>
        <v/>
      </c>
      <c r="M469" s="159" t="s">
        <v>1348</v>
      </c>
      <c r="N469" s="159" t="s">
        <v>1610</v>
      </c>
      <c r="O469" s="159" t="s">
        <v>1353</v>
      </c>
      <c r="P469" s="159" t="s">
        <v>2722</v>
      </c>
      <c r="Q469" s="53"/>
      <c r="R469" s="53"/>
      <c r="S469" s="161" t="str">
        <f t="shared" si="50"/>
        <v>Keuzelijst</v>
      </c>
      <c r="T469" s="38" t="s">
        <v>1236</v>
      </c>
      <c r="U469" s="43" t="s">
        <v>366</v>
      </c>
      <c r="V469" s="38" t="s">
        <v>1313</v>
      </c>
      <c r="W469" s="38" t="s">
        <v>2758</v>
      </c>
      <c r="X469" s="39" t="s">
        <v>370</v>
      </c>
      <c r="Y469" s="34" t="s">
        <v>370</v>
      </c>
      <c r="Z469" s="32"/>
      <c r="AA469" s="38">
        <v>556636</v>
      </c>
      <c r="AB469" s="38">
        <v>1</v>
      </c>
    </row>
    <row r="470" spans="1:28" x14ac:dyDescent="0.35">
      <c r="A470" s="269"/>
      <c r="B470" s="159" t="s">
        <v>170</v>
      </c>
      <c r="C470" s="162" t="str">
        <f>IF(E470="JA",VLOOKUP(B470,Bepalingen,3,FALSE),"")</f>
        <v>Auto CDC kruisproef</v>
      </c>
      <c r="D470" s="159"/>
      <c r="E470" s="159" t="s">
        <v>2798</v>
      </c>
      <c r="F470" s="161" t="str">
        <f t="shared" si="46"/>
        <v>yes</v>
      </c>
      <c r="G470" s="161" t="str">
        <f t="shared" si="47"/>
        <v>yes</v>
      </c>
      <c r="H470" s="159" t="s">
        <v>2242</v>
      </c>
      <c r="I470" s="161" t="str">
        <f t="shared" si="48"/>
        <v>daz</v>
      </c>
      <c r="J470" s="34"/>
      <c r="K470" s="34">
        <f>IFERROR(VLOOKUP(B470,LOINC!A:B,2,FALSE),"")</f>
        <v>227</v>
      </c>
      <c r="L470" s="34">
        <f>IFERROR(VLOOKUP(B470,'Sequence nummers'!A:B,2,FALSE),"")</f>
        <v>1500030</v>
      </c>
      <c r="M470" s="159" t="s">
        <v>1348</v>
      </c>
      <c r="N470" s="159" t="s">
        <v>1610</v>
      </c>
      <c r="O470" s="159" t="s">
        <v>1353</v>
      </c>
      <c r="P470" s="159" t="s">
        <v>2722</v>
      </c>
      <c r="Q470" s="38" t="s">
        <v>405</v>
      </c>
      <c r="R470" s="53"/>
      <c r="S470" s="161" t="str">
        <f t="shared" si="50"/>
        <v>Keuzelijst</v>
      </c>
      <c r="T470" s="38" t="s">
        <v>4</v>
      </c>
      <c r="U470" s="43" t="s">
        <v>366</v>
      </c>
      <c r="V470" s="38" t="s">
        <v>1313</v>
      </c>
      <c r="W470" s="38" t="s">
        <v>2758</v>
      </c>
      <c r="X470" s="39" t="s">
        <v>370</v>
      </c>
      <c r="Y470" s="34" t="s">
        <v>370</v>
      </c>
      <c r="Z470" s="32"/>
      <c r="AA470" s="38"/>
      <c r="AB470" s="38"/>
    </row>
    <row r="471" spans="1:28" ht="16.5" hidden="1" customHeight="1" x14ac:dyDescent="0.35">
      <c r="A471" s="269" t="s">
        <v>8614</v>
      </c>
      <c r="B471" s="159" t="s">
        <v>8615</v>
      </c>
      <c r="C471" s="162" t="str">
        <f>IF(E471="JA",VLOOKUP(B471,Bepalingen,3,FALSE),"")</f>
        <v/>
      </c>
      <c r="D471" s="159"/>
      <c r="E471" s="159" t="s">
        <v>2801</v>
      </c>
      <c r="F471" s="161" t="str">
        <f t="shared" si="46"/>
        <v>?</v>
      </c>
      <c r="G471" s="161" t="str">
        <f t="shared" si="47"/>
        <v>?</v>
      </c>
      <c r="H471" s="159"/>
      <c r="I471" s="161" t="str">
        <f t="shared" si="48"/>
        <v>daza</v>
      </c>
      <c r="J471" s="34"/>
      <c r="K471" s="34" t="str">
        <f>IFERROR(VLOOKUP(B471,LOINC!A:B,2,FALSE),"")</f>
        <v/>
      </c>
      <c r="L471" s="34" t="str">
        <f>IFERROR(VLOOKUP(B471,'Sequence nummers'!A:B,2,FALSE),"")</f>
        <v/>
      </c>
      <c r="M471" s="52"/>
      <c r="N471" s="159"/>
      <c r="O471" s="159"/>
      <c r="P471" s="159"/>
      <c r="Q471" s="38"/>
      <c r="R471" s="53"/>
      <c r="S471" s="161" t="str">
        <f t="shared" si="50"/>
        <v>Keuzelijst</v>
      </c>
      <c r="T471" s="38" t="s">
        <v>4</v>
      </c>
      <c r="U471" s="43" t="s">
        <v>366</v>
      </c>
      <c r="V471" s="38" t="s">
        <v>2</v>
      </c>
      <c r="W471" s="38" t="s">
        <v>1313</v>
      </c>
      <c r="X471" s="39" t="s">
        <v>370</v>
      </c>
      <c r="Y471" s="34" t="s">
        <v>370</v>
      </c>
      <c r="Z471" s="32"/>
      <c r="AA471" s="38"/>
      <c r="AB471" s="38"/>
    </row>
    <row r="472" spans="1:28" hidden="1" x14ac:dyDescent="0.35">
      <c r="A472" s="269"/>
      <c r="B472" s="159" t="s">
        <v>8616</v>
      </c>
      <c r="C472" s="162" t="str">
        <f>IF(E472="JA",VLOOKUP(B472,Bepalingen,3,FALSE),"")</f>
        <v/>
      </c>
      <c r="D472" s="159"/>
      <c r="E472" s="159" t="s">
        <v>2801</v>
      </c>
      <c r="F472" s="161" t="str">
        <f t="shared" si="46"/>
        <v>?</v>
      </c>
      <c r="G472" s="161" t="str">
        <f t="shared" si="47"/>
        <v>?</v>
      </c>
      <c r="H472" s="159"/>
      <c r="I472" s="161" t="str">
        <f t="shared" si="48"/>
        <v>dazb</v>
      </c>
      <c r="J472" s="34"/>
      <c r="K472" s="34" t="str">
        <f>IFERROR(VLOOKUP(B472,LOINC!A:B,2,FALSE),"")</f>
        <v/>
      </c>
      <c r="L472" s="34" t="str">
        <f>IFERROR(VLOOKUP(B472,'Sequence nummers'!A:B,2,FALSE),"")</f>
        <v/>
      </c>
      <c r="M472" s="52"/>
      <c r="N472" s="159"/>
      <c r="O472" s="159"/>
      <c r="P472" s="159"/>
      <c r="Q472" s="38"/>
      <c r="R472" s="53"/>
      <c r="S472" s="161" t="str">
        <f t="shared" si="50"/>
        <v>Keuzelijst</v>
      </c>
      <c r="T472" s="38" t="s">
        <v>4</v>
      </c>
      <c r="U472" s="43" t="s">
        <v>366</v>
      </c>
      <c r="V472" s="38" t="s">
        <v>2</v>
      </c>
      <c r="W472" s="38" t="s">
        <v>1313</v>
      </c>
      <c r="X472" s="39" t="s">
        <v>370</v>
      </c>
      <c r="Y472" s="34" t="s">
        <v>370</v>
      </c>
      <c r="Z472" s="32"/>
      <c r="AA472" s="38"/>
      <c r="AB472" s="38"/>
    </row>
    <row r="473" spans="1:28" hidden="1" x14ac:dyDescent="0.35">
      <c r="A473" s="269"/>
      <c r="B473" s="159" t="s">
        <v>8617</v>
      </c>
      <c r="C473" s="162" t="s">
        <v>8619</v>
      </c>
      <c r="D473" s="162"/>
      <c r="E473" s="170" t="s">
        <v>2801</v>
      </c>
      <c r="F473" s="161" t="str">
        <f t="shared" si="46"/>
        <v>?</v>
      </c>
      <c r="G473" s="161" t="str">
        <f t="shared" si="47"/>
        <v>?</v>
      </c>
      <c r="H473" s="159"/>
      <c r="I473" s="161" t="str">
        <f t="shared" si="48"/>
        <v>dazc</v>
      </c>
      <c r="J473" s="34"/>
      <c r="K473" s="34" t="str">
        <f>IFERROR(VLOOKUP(B473,LOINC!A:B,2,FALSE),"")</f>
        <v/>
      </c>
      <c r="L473" s="34" t="str">
        <f>IFERROR(VLOOKUP(B473,'Sequence nummers'!A:B,2,FALSE),"")</f>
        <v/>
      </c>
      <c r="M473" s="159" t="s">
        <v>1348</v>
      </c>
      <c r="N473" s="159" t="s">
        <v>1610</v>
      </c>
      <c r="O473" s="159" t="s">
        <v>1353</v>
      </c>
      <c r="P473" s="159" t="s">
        <v>2722</v>
      </c>
      <c r="Q473" s="53"/>
      <c r="R473" s="53"/>
      <c r="S473" s="161" t="str">
        <f t="shared" si="50"/>
        <v>Keuzelijst</v>
      </c>
      <c r="T473" s="38" t="s">
        <v>1236</v>
      </c>
      <c r="U473" s="43" t="s">
        <v>366</v>
      </c>
      <c r="V473" s="38" t="s">
        <v>1313</v>
      </c>
      <c r="W473" s="38" t="s">
        <v>2758</v>
      </c>
      <c r="X473" s="39" t="s">
        <v>370</v>
      </c>
      <c r="Y473" s="34" t="s">
        <v>370</v>
      </c>
      <c r="Z473" s="32"/>
      <c r="AA473" s="38">
        <v>556636</v>
      </c>
      <c r="AB473" s="38">
        <v>1</v>
      </c>
    </row>
    <row r="474" spans="1:28" x14ac:dyDescent="0.35">
      <c r="A474" s="269"/>
      <c r="B474" s="159" t="s">
        <v>8618</v>
      </c>
      <c r="C474" s="162" t="str">
        <f>IF(E474="JA",VLOOKUP(B474,Bepalingen,3,FALSE),"")</f>
        <v>Auto flowcytometrische kruisproef</v>
      </c>
      <c r="D474" s="159"/>
      <c r="E474" s="159" t="s">
        <v>2798</v>
      </c>
      <c r="F474" s="161" t="str">
        <f t="shared" si="46"/>
        <v>yes</v>
      </c>
      <c r="G474" s="161" t="str">
        <f t="shared" si="47"/>
        <v>yes</v>
      </c>
      <c r="H474" s="159" t="s">
        <v>8613</v>
      </c>
      <c r="I474" s="161" t="str">
        <f t="shared" si="48"/>
        <v>dazd</v>
      </c>
      <c r="J474" s="34"/>
      <c r="K474" s="34">
        <f>IFERROR(VLOOKUP(B474,LOINC!A:B,2,FALSE),"")</f>
        <v>16277</v>
      </c>
      <c r="L474" s="34">
        <f>IFERROR(VLOOKUP(B474,'Sequence nummers'!A:B,2,FALSE),"")</f>
        <v>1500037</v>
      </c>
      <c r="M474" s="159" t="s">
        <v>1348</v>
      </c>
      <c r="N474" s="159" t="s">
        <v>1610</v>
      </c>
      <c r="O474" s="159" t="s">
        <v>1353</v>
      </c>
      <c r="P474" s="159" t="s">
        <v>2722</v>
      </c>
      <c r="Q474" s="38" t="s">
        <v>8611</v>
      </c>
      <c r="R474" s="53"/>
      <c r="S474" s="161" t="str">
        <f t="shared" si="50"/>
        <v>Keuzelijst</v>
      </c>
      <c r="T474" s="38" t="s">
        <v>4</v>
      </c>
      <c r="U474" s="43" t="s">
        <v>366</v>
      </c>
      <c r="V474" s="38" t="s">
        <v>1313</v>
      </c>
      <c r="W474" s="38" t="s">
        <v>2758</v>
      </c>
      <c r="X474" s="39" t="s">
        <v>370</v>
      </c>
      <c r="Y474" s="34" t="s">
        <v>370</v>
      </c>
      <c r="Z474" s="32"/>
      <c r="AA474" s="38"/>
      <c r="AB474" s="38"/>
    </row>
    <row r="475" spans="1:28" ht="16.5" hidden="1" customHeight="1" x14ac:dyDescent="0.35">
      <c r="A475" s="269" t="s">
        <v>1492</v>
      </c>
      <c r="B475" s="159" t="s">
        <v>322</v>
      </c>
      <c r="C475" s="162" t="str">
        <f>IF(E475="JA",VLOOKUP(B475,Bepalingen,3,FALSE),"")</f>
        <v/>
      </c>
      <c r="D475" s="159"/>
      <c r="E475" s="159" t="s">
        <v>2801</v>
      </c>
      <c r="F475" s="161" t="str">
        <f t="shared" si="46"/>
        <v>?</v>
      </c>
      <c r="G475" s="161" t="str">
        <f t="shared" si="47"/>
        <v>?</v>
      </c>
      <c r="H475" s="159"/>
      <c r="I475" s="161" t="str">
        <f t="shared" si="48"/>
        <v>dau</v>
      </c>
      <c r="J475" s="34"/>
      <c r="K475" s="34" t="str">
        <f>IFERROR(VLOOKUP(B475,LOINC!A:B,2,FALSE),"")</f>
        <v/>
      </c>
      <c r="L475" s="34" t="str">
        <f>IFERROR(VLOOKUP(B475,'Sequence nummers'!A:B,2,FALSE),"")</f>
        <v/>
      </c>
      <c r="M475" s="52"/>
      <c r="N475" s="159"/>
      <c r="O475" s="159"/>
      <c r="P475" s="159"/>
      <c r="Q475" s="38"/>
      <c r="R475" s="53"/>
      <c r="S475" s="161" t="str">
        <f t="shared" si="50"/>
        <v>Keuzelijst</v>
      </c>
      <c r="T475" s="38" t="s">
        <v>4</v>
      </c>
      <c r="U475" s="43" t="s">
        <v>366</v>
      </c>
      <c r="V475" s="38" t="s">
        <v>2</v>
      </c>
      <c r="W475" s="38" t="s">
        <v>1313</v>
      </c>
      <c r="X475" s="39" t="s">
        <v>370</v>
      </c>
      <c r="Y475" s="34" t="s">
        <v>370</v>
      </c>
      <c r="Z475" s="32"/>
      <c r="AA475" s="38"/>
      <c r="AB475" s="38"/>
    </row>
    <row r="476" spans="1:28" hidden="1" x14ac:dyDescent="0.35">
      <c r="A476" s="269"/>
      <c r="B476" s="159" t="s">
        <v>323</v>
      </c>
      <c r="C476" s="162" t="str">
        <f>IF(E476="JA",VLOOKUP(B476,Bepalingen,3,FALSE),"")</f>
        <v/>
      </c>
      <c r="D476" s="159"/>
      <c r="E476" s="159" t="s">
        <v>2801</v>
      </c>
      <c r="F476" s="161" t="str">
        <f t="shared" si="46"/>
        <v>?</v>
      </c>
      <c r="G476" s="161" t="str">
        <f t="shared" si="47"/>
        <v>?</v>
      </c>
      <c r="H476" s="159"/>
      <c r="I476" s="161" t="str">
        <f t="shared" si="48"/>
        <v>dav</v>
      </c>
      <c r="J476" s="34"/>
      <c r="K476" s="34" t="str">
        <f>IFERROR(VLOOKUP(B476,LOINC!A:B,2,FALSE),"")</f>
        <v/>
      </c>
      <c r="L476" s="34" t="str">
        <f>IFERROR(VLOOKUP(B476,'Sequence nummers'!A:B,2,FALSE),"")</f>
        <v/>
      </c>
      <c r="M476" s="52"/>
      <c r="N476" s="159"/>
      <c r="O476" s="159"/>
      <c r="P476" s="159"/>
      <c r="Q476" s="38"/>
      <c r="R476" s="53"/>
      <c r="S476" s="161" t="str">
        <f t="shared" si="50"/>
        <v>Keuzelijst</v>
      </c>
      <c r="T476" s="38" t="s">
        <v>4</v>
      </c>
      <c r="U476" s="43" t="s">
        <v>366</v>
      </c>
      <c r="V476" s="38" t="s">
        <v>2</v>
      </c>
      <c r="W476" s="38" t="s">
        <v>1313</v>
      </c>
      <c r="X476" s="39" t="s">
        <v>370</v>
      </c>
      <c r="Y476" s="34" t="s">
        <v>370</v>
      </c>
      <c r="Z476" s="32"/>
      <c r="AA476" s="38"/>
      <c r="AB476" s="38"/>
    </row>
    <row r="477" spans="1:28" hidden="1" x14ac:dyDescent="0.35">
      <c r="A477" s="269"/>
      <c r="B477" s="159" t="s">
        <v>324</v>
      </c>
      <c r="C477" s="162" t="str">
        <f>IF(E477="JA",VLOOKUP(B477,Bepalingen,3,FALSE),"")</f>
        <v/>
      </c>
      <c r="D477" s="159"/>
      <c r="E477" s="159" t="s">
        <v>2801</v>
      </c>
      <c r="F477" s="161" t="str">
        <f t="shared" si="46"/>
        <v>?</v>
      </c>
      <c r="G477" s="161" t="str">
        <f t="shared" si="47"/>
        <v>?</v>
      </c>
      <c r="H477" s="159"/>
      <c r="I477" s="161" t="str">
        <f t="shared" si="48"/>
        <v>daw</v>
      </c>
      <c r="J477" s="34"/>
      <c r="K477" s="34" t="str">
        <f>IFERROR(VLOOKUP(B477,LOINC!A:B,2,FALSE),"")</f>
        <v/>
      </c>
      <c r="L477" s="34" t="str">
        <f>IFERROR(VLOOKUP(B477,'Sequence nummers'!A:B,2,FALSE),"")</f>
        <v/>
      </c>
      <c r="M477" s="52"/>
      <c r="N477" s="159"/>
      <c r="O477" s="159"/>
      <c r="P477" s="159"/>
      <c r="Q477" s="38"/>
      <c r="R477" s="53"/>
      <c r="S477" s="161" t="str">
        <f t="shared" si="50"/>
        <v>Keuzelijst</v>
      </c>
      <c r="T477" s="38" t="s">
        <v>4</v>
      </c>
      <c r="U477" s="43" t="s">
        <v>366</v>
      </c>
      <c r="V477" s="38" t="s">
        <v>2</v>
      </c>
      <c r="W477" s="38" t="s">
        <v>1313</v>
      </c>
      <c r="X477" s="39" t="s">
        <v>370</v>
      </c>
      <c r="Y477" s="34" t="s">
        <v>370</v>
      </c>
      <c r="Z477" s="32"/>
      <c r="AA477" s="38"/>
      <c r="AB477" s="38"/>
    </row>
    <row r="478" spans="1:28" hidden="1" x14ac:dyDescent="0.35">
      <c r="A478" s="269"/>
      <c r="B478" s="159" t="s">
        <v>325</v>
      </c>
      <c r="C478" s="162" t="str">
        <f>IF(E478="JA",VLOOKUP(B478,Bepalingen,3,FALSE),"")</f>
        <v/>
      </c>
      <c r="D478" s="159"/>
      <c r="E478" s="159" t="s">
        <v>2801</v>
      </c>
      <c r="F478" s="161" t="str">
        <f t="shared" si="46"/>
        <v>?</v>
      </c>
      <c r="G478" s="161" t="str">
        <f t="shared" si="47"/>
        <v>?</v>
      </c>
      <c r="H478" s="159"/>
      <c r="I478" s="161" t="str">
        <f t="shared" si="48"/>
        <v>dax</v>
      </c>
      <c r="J478" s="34"/>
      <c r="K478" s="34" t="str">
        <f>IFERROR(VLOOKUP(B478,LOINC!A:B,2,FALSE),"")</f>
        <v/>
      </c>
      <c r="L478" s="34" t="str">
        <f>IFERROR(VLOOKUP(B478,'Sequence nummers'!A:B,2,FALSE),"")</f>
        <v/>
      </c>
      <c r="M478" s="52"/>
      <c r="N478" s="159"/>
      <c r="O478" s="159"/>
      <c r="P478" s="159"/>
      <c r="Q478" s="38"/>
      <c r="R478" s="53"/>
      <c r="S478" s="161" t="str">
        <f t="shared" si="50"/>
        <v>Keuzelijst</v>
      </c>
      <c r="T478" s="38" t="s">
        <v>4</v>
      </c>
      <c r="U478" s="43" t="s">
        <v>366</v>
      </c>
      <c r="V478" s="38" t="s">
        <v>2</v>
      </c>
      <c r="W478" s="38" t="s">
        <v>1313</v>
      </c>
      <c r="X478" s="39" t="s">
        <v>370</v>
      </c>
      <c r="Y478" s="34" t="s">
        <v>370</v>
      </c>
      <c r="Z478" s="32"/>
      <c r="AA478" s="38"/>
      <c r="AB478" s="38"/>
    </row>
    <row r="479" spans="1:28" hidden="1" x14ac:dyDescent="0.35">
      <c r="A479" s="269"/>
      <c r="B479" s="159" t="s">
        <v>71</v>
      </c>
      <c r="C479" s="162" t="s">
        <v>1234</v>
      </c>
      <c r="D479" s="162"/>
      <c r="E479" s="170" t="s">
        <v>2801</v>
      </c>
      <c r="F479" s="161" t="str">
        <f t="shared" si="46"/>
        <v>?</v>
      </c>
      <c r="G479" s="161" t="str">
        <f t="shared" si="47"/>
        <v>?</v>
      </c>
      <c r="H479" s="159"/>
      <c r="I479" s="161" t="str">
        <f t="shared" si="48"/>
        <v>day</v>
      </c>
      <c r="J479" s="34"/>
      <c r="K479" s="34" t="str">
        <f>IFERROR(VLOOKUP(B479,LOINC!A:B,2,FALSE),"")</f>
        <v/>
      </c>
      <c r="L479" s="34" t="str">
        <f>IFERROR(VLOOKUP(B479,'Sequence nummers'!A:B,2,FALSE),"")</f>
        <v/>
      </c>
      <c r="M479" s="159" t="s">
        <v>1348</v>
      </c>
      <c r="N479" s="159" t="s">
        <v>1610</v>
      </c>
      <c r="O479" s="159" t="s">
        <v>1353</v>
      </c>
      <c r="P479" s="159" t="s">
        <v>2722</v>
      </c>
      <c r="Q479" s="53"/>
      <c r="R479" s="53"/>
      <c r="S479" s="161" t="str">
        <f t="shared" si="50"/>
        <v>Keuzelijst</v>
      </c>
      <c r="T479" s="38" t="s">
        <v>1236</v>
      </c>
      <c r="U479" s="43" t="s">
        <v>366</v>
      </c>
      <c r="V479" s="38" t="s">
        <v>1313</v>
      </c>
      <c r="W479" s="38" t="s">
        <v>2758</v>
      </c>
      <c r="X479" s="39" t="s">
        <v>370</v>
      </c>
      <c r="Y479" s="34" t="s">
        <v>370</v>
      </c>
      <c r="Z479" s="32"/>
      <c r="AA479" s="38">
        <v>556636</v>
      </c>
      <c r="AB479" s="38">
        <v>1</v>
      </c>
    </row>
    <row r="480" spans="1:28" x14ac:dyDescent="0.35">
      <c r="A480" s="269"/>
      <c r="B480" s="159" t="s">
        <v>170</v>
      </c>
      <c r="C480" s="162" t="str">
        <f>IF(E480="JA",VLOOKUP(B480,Bepalingen,3,FALSE),"")</f>
        <v>Auto CDC kruisproef</v>
      </c>
      <c r="D480" s="159"/>
      <c r="E480" s="159" t="s">
        <v>2798</v>
      </c>
      <c r="F480" s="161" t="str">
        <f t="shared" si="46"/>
        <v>yes</v>
      </c>
      <c r="G480" s="161" t="str">
        <f t="shared" si="47"/>
        <v>yes</v>
      </c>
      <c r="H480" s="159" t="s">
        <v>2242</v>
      </c>
      <c r="I480" s="161" t="str">
        <f t="shared" si="48"/>
        <v>daz</v>
      </c>
      <c r="J480" s="34"/>
      <c r="K480" s="34">
        <f>IFERROR(VLOOKUP(B480,LOINC!A:B,2,FALSE),"")</f>
        <v>227</v>
      </c>
      <c r="L480" s="34">
        <f>IFERROR(VLOOKUP(B480,'Sequence nummers'!A:B,2,FALSE),"")</f>
        <v>1500030</v>
      </c>
      <c r="M480" s="159" t="s">
        <v>1348</v>
      </c>
      <c r="N480" s="159" t="s">
        <v>1610</v>
      </c>
      <c r="O480" s="159" t="s">
        <v>1353</v>
      </c>
      <c r="P480" s="159" t="s">
        <v>2722</v>
      </c>
      <c r="Q480" s="38" t="s">
        <v>405</v>
      </c>
      <c r="R480" s="53"/>
      <c r="S480" s="161" t="str">
        <f t="shared" si="50"/>
        <v>Keuzelijst</v>
      </c>
      <c r="T480" s="38" t="s">
        <v>4</v>
      </c>
      <c r="U480" s="43" t="s">
        <v>366</v>
      </c>
      <c r="V480" s="38" t="s">
        <v>1313</v>
      </c>
      <c r="W480" s="38" t="s">
        <v>2758</v>
      </c>
      <c r="X480" s="39" t="s">
        <v>370</v>
      </c>
      <c r="Y480" s="34" t="s">
        <v>370</v>
      </c>
      <c r="Z480" s="32"/>
      <c r="AA480" s="38"/>
      <c r="AB480" s="38"/>
    </row>
    <row r="481" spans="1:28" ht="16.5" hidden="1" customHeight="1" x14ac:dyDescent="0.35">
      <c r="A481" s="269" t="s">
        <v>1492</v>
      </c>
      <c r="B481" s="159" t="s">
        <v>8615</v>
      </c>
      <c r="C481" s="162" t="str">
        <f>IF(E481="JA",VLOOKUP(B481,Bepalingen,3,FALSE),"")</f>
        <v/>
      </c>
      <c r="D481" s="159"/>
      <c r="E481" s="159" t="s">
        <v>2801</v>
      </c>
      <c r="F481" s="161" t="str">
        <f t="shared" si="46"/>
        <v>?</v>
      </c>
      <c r="G481" s="161" t="str">
        <f t="shared" si="47"/>
        <v>?</v>
      </c>
      <c r="H481" s="159"/>
      <c r="I481" s="161" t="str">
        <f t="shared" si="48"/>
        <v>daza</v>
      </c>
      <c r="J481" s="34"/>
      <c r="K481" s="34" t="str">
        <f>IFERROR(VLOOKUP(B481,LOINC!A:B,2,FALSE),"")</f>
        <v/>
      </c>
      <c r="L481" s="34" t="str">
        <f>IFERROR(VLOOKUP(B481,'Sequence nummers'!A:B,2,FALSE),"")</f>
        <v/>
      </c>
      <c r="M481" s="52"/>
      <c r="N481" s="159"/>
      <c r="O481" s="159"/>
      <c r="P481" s="159"/>
      <c r="Q481" s="38"/>
      <c r="R481" s="53"/>
      <c r="S481" s="161" t="str">
        <f t="shared" si="50"/>
        <v>Keuzelijst</v>
      </c>
      <c r="T481" s="38" t="s">
        <v>4</v>
      </c>
      <c r="U481" s="43" t="s">
        <v>366</v>
      </c>
      <c r="V481" s="38" t="s">
        <v>2</v>
      </c>
      <c r="W481" s="38" t="s">
        <v>1313</v>
      </c>
      <c r="X481" s="39" t="s">
        <v>370</v>
      </c>
      <c r="Y481" s="34" t="s">
        <v>370</v>
      </c>
      <c r="Z481" s="32"/>
      <c r="AA481" s="38"/>
      <c r="AB481" s="38"/>
    </row>
    <row r="482" spans="1:28" hidden="1" x14ac:dyDescent="0.35">
      <c r="A482" s="269"/>
      <c r="B482" s="159" t="s">
        <v>8616</v>
      </c>
      <c r="C482" s="162" t="str">
        <f>IF(E482="JA",VLOOKUP(B482,Bepalingen,3,FALSE),"")</f>
        <v/>
      </c>
      <c r="D482" s="159"/>
      <c r="E482" s="159" t="s">
        <v>2801</v>
      </c>
      <c r="F482" s="161" t="str">
        <f t="shared" si="46"/>
        <v>?</v>
      </c>
      <c r="G482" s="161" t="str">
        <f t="shared" si="47"/>
        <v>?</v>
      </c>
      <c r="H482" s="159"/>
      <c r="I482" s="161" t="str">
        <f t="shared" si="48"/>
        <v>dazb</v>
      </c>
      <c r="J482" s="34"/>
      <c r="K482" s="34" t="str">
        <f>IFERROR(VLOOKUP(B482,LOINC!A:B,2,FALSE),"")</f>
        <v/>
      </c>
      <c r="L482" s="34" t="str">
        <f>IFERROR(VLOOKUP(B482,'Sequence nummers'!A:B,2,FALSE),"")</f>
        <v/>
      </c>
      <c r="M482" s="52"/>
      <c r="N482" s="159"/>
      <c r="O482" s="159"/>
      <c r="P482" s="159"/>
      <c r="Q482" s="38"/>
      <c r="R482" s="53"/>
      <c r="S482" s="161" t="str">
        <f t="shared" si="50"/>
        <v>Keuzelijst</v>
      </c>
      <c r="T482" s="38" t="s">
        <v>4</v>
      </c>
      <c r="U482" s="43" t="s">
        <v>366</v>
      </c>
      <c r="V482" s="38" t="s">
        <v>2</v>
      </c>
      <c r="W482" s="38" t="s">
        <v>1313</v>
      </c>
      <c r="X482" s="39" t="s">
        <v>370</v>
      </c>
      <c r="Y482" s="34" t="s">
        <v>370</v>
      </c>
      <c r="Z482" s="32"/>
      <c r="AA482" s="38"/>
      <c r="AB482" s="38"/>
    </row>
    <row r="483" spans="1:28" hidden="1" x14ac:dyDescent="0.35">
      <c r="A483" s="269"/>
      <c r="B483" s="159" t="s">
        <v>8617</v>
      </c>
      <c r="C483" s="162" t="s">
        <v>8619</v>
      </c>
      <c r="D483" s="162"/>
      <c r="E483" s="170" t="s">
        <v>2801</v>
      </c>
      <c r="F483" s="161" t="str">
        <f t="shared" si="46"/>
        <v>?</v>
      </c>
      <c r="G483" s="161" t="str">
        <f t="shared" si="47"/>
        <v>?</v>
      </c>
      <c r="H483" s="159"/>
      <c r="I483" s="161" t="str">
        <f t="shared" si="48"/>
        <v>dazc</v>
      </c>
      <c r="J483" s="34"/>
      <c r="K483" s="34" t="str">
        <f>IFERROR(VLOOKUP(B483,LOINC!A:B,2,FALSE),"")</f>
        <v/>
      </c>
      <c r="L483" s="34" t="str">
        <f>IFERROR(VLOOKUP(B483,'Sequence nummers'!A:B,2,FALSE),"")</f>
        <v/>
      </c>
      <c r="M483" s="159" t="s">
        <v>1348</v>
      </c>
      <c r="N483" s="159" t="s">
        <v>1610</v>
      </c>
      <c r="O483" s="159" t="s">
        <v>1353</v>
      </c>
      <c r="P483" s="159" t="s">
        <v>2722</v>
      </c>
      <c r="Q483" s="53"/>
      <c r="R483" s="53"/>
      <c r="S483" s="161" t="str">
        <f t="shared" si="50"/>
        <v>Keuzelijst</v>
      </c>
      <c r="T483" s="38" t="s">
        <v>1236</v>
      </c>
      <c r="U483" s="43" t="s">
        <v>366</v>
      </c>
      <c r="V483" s="38" t="s">
        <v>1313</v>
      </c>
      <c r="W483" s="38" t="s">
        <v>2758</v>
      </c>
      <c r="X483" s="39" t="s">
        <v>370</v>
      </c>
      <c r="Y483" s="34" t="s">
        <v>370</v>
      </c>
      <c r="Z483" s="32"/>
      <c r="AA483" s="38">
        <v>556636</v>
      </c>
      <c r="AB483" s="38">
        <v>1</v>
      </c>
    </row>
    <row r="484" spans="1:28" x14ac:dyDescent="0.35">
      <c r="A484" s="269"/>
      <c r="B484" s="159" t="s">
        <v>8618</v>
      </c>
      <c r="C484" s="162" t="str">
        <f>IF(E484="JA",VLOOKUP(B484,Bepalingen,3,FALSE),"")</f>
        <v>Auto flowcytometrische kruisproef</v>
      </c>
      <c r="D484" s="159"/>
      <c r="E484" s="159" t="s">
        <v>2798</v>
      </c>
      <c r="F484" s="161" t="str">
        <f t="shared" si="46"/>
        <v>yes</v>
      </c>
      <c r="G484" s="161" t="str">
        <f t="shared" si="47"/>
        <v>yes</v>
      </c>
      <c r="H484" s="159" t="s">
        <v>8613</v>
      </c>
      <c r="I484" s="161" t="str">
        <f t="shared" si="48"/>
        <v>dazd</v>
      </c>
      <c r="J484" s="34"/>
      <c r="K484" s="34">
        <f>IFERROR(VLOOKUP(B484,LOINC!A:B,2,FALSE),"")</f>
        <v>16277</v>
      </c>
      <c r="L484" s="34">
        <f>IFERROR(VLOOKUP(B484,'Sequence nummers'!A:B,2,FALSE),"")</f>
        <v>1500037</v>
      </c>
      <c r="M484" s="159" t="s">
        <v>1348</v>
      </c>
      <c r="N484" s="159" t="s">
        <v>1610</v>
      </c>
      <c r="O484" s="159" t="s">
        <v>1353</v>
      </c>
      <c r="P484" s="159" t="s">
        <v>2722</v>
      </c>
      <c r="Q484" s="38" t="s">
        <v>8611</v>
      </c>
      <c r="R484" s="53"/>
      <c r="S484" s="161" t="str">
        <f t="shared" si="50"/>
        <v>Keuzelijst</v>
      </c>
      <c r="T484" s="38" t="s">
        <v>4</v>
      </c>
      <c r="U484" s="43" t="s">
        <v>366</v>
      </c>
      <c r="V484" s="38" t="s">
        <v>1313</v>
      </c>
      <c r="W484" s="38" t="s">
        <v>2758</v>
      </c>
      <c r="X484" s="39" t="s">
        <v>370</v>
      </c>
      <c r="Y484" s="34" t="s">
        <v>370</v>
      </c>
      <c r="Z484" s="32"/>
      <c r="AA484" s="38"/>
      <c r="AB484" s="38"/>
    </row>
    <row r="485" spans="1:28" hidden="1" x14ac:dyDescent="0.35">
      <c r="A485" s="158" t="s">
        <v>357</v>
      </c>
      <c r="B485" s="159" t="s">
        <v>79</v>
      </c>
      <c r="C485" s="162" t="str">
        <f>IF(E485="JA",VLOOKUP(B485,Bepalingen,3,FALSE),"")</f>
        <v/>
      </c>
      <c r="D485" s="159"/>
      <c r="E485" s="159" t="s">
        <v>2801</v>
      </c>
      <c r="F485" s="161" t="str">
        <f t="shared" si="46"/>
        <v>?</v>
      </c>
      <c r="G485" s="161" t="str">
        <f t="shared" si="47"/>
        <v>?</v>
      </c>
      <c r="H485" s="159"/>
      <c r="I485" s="161" t="str">
        <f t="shared" si="48"/>
        <v>dbg</v>
      </c>
      <c r="J485" s="34"/>
      <c r="K485" s="34" t="str">
        <f>IFERROR(VLOOKUP(B485,LOINC!A:B,2,FALSE),"")</f>
        <v/>
      </c>
      <c r="L485" s="34" t="str">
        <f>IFERROR(VLOOKUP(B485,'Sequence nummers'!A:B,2,FALSE),"")</f>
        <v/>
      </c>
      <c r="M485" s="52"/>
      <c r="N485" s="159"/>
      <c r="O485" s="52"/>
      <c r="P485" s="159"/>
      <c r="Q485" s="38"/>
      <c r="R485" s="53"/>
      <c r="S485" s="161" t="str">
        <f t="shared" si="50"/>
        <v>Keuzelijst</v>
      </c>
      <c r="T485" s="38" t="s">
        <v>4</v>
      </c>
      <c r="U485" s="43" t="s">
        <v>367</v>
      </c>
      <c r="V485" s="38" t="s">
        <v>2</v>
      </c>
      <c r="W485" s="38" t="s">
        <v>1313</v>
      </c>
      <c r="X485" s="39" t="s">
        <v>370</v>
      </c>
      <c r="Y485" s="34" t="s">
        <v>370</v>
      </c>
      <c r="Z485" s="33"/>
      <c r="AA485" s="159"/>
      <c r="AB485" s="159"/>
    </row>
    <row r="486" spans="1:28" hidden="1" x14ac:dyDescent="0.35">
      <c r="A486" s="158" t="s">
        <v>358</v>
      </c>
      <c r="B486" s="159" t="s">
        <v>96</v>
      </c>
      <c r="C486" s="162" t="str">
        <f>IF(E486="JA",VLOOKUP(B486,Bepalingen,3,FALSE),"")</f>
        <v/>
      </c>
      <c r="D486" s="159"/>
      <c r="E486" s="159" t="s">
        <v>2801</v>
      </c>
      <c r="F486" s="161" t="str">
        <f t="shared" si="46"/>
        <v>?</v>
      </c>
      <c r="G486" s="161" t="str">
        <f t="shared" si="47"/>
        <v>?</v>
      </c>
      <c r="H486" s="159"/>
      <c r="I486" s="161" t="str">
        <f t="shared" si="48"/>
        <v>aaaaadaa</v>
      </c>
      <c r="J486" s="34"/>
      <c r="K486" s="34">
        <f>IFERROR(VLOOKUP(B486,LOINC!A:B,2,FALSE),"")</f>
        <v>13102</v>
      </c>
      <c r="L486" s="34">
        <f>IFERROR(VLOOKUP(B486,'Sequence nummers'!A:B,2,FALSE),"")</f>
        <v>500010</v>
      </c>
      <c r="M486" s="52"/>
      <c r="N486" s="159"/>
      <c r="O486" s="52"/>
      <c r="P486" s="159"/>
      <c r="Q486" s="53"/>
      <c r="R486" s="53"/>
      <c r="S486" s="161" t="str">
        <f t="shared" si="50"/>
        <v>Keuzelijst</v>
      </c>
      <c r="T486" s="38" t="s">
        <v>4</v>
      </c>
      <c r="U486" s="43" t="s">
        <v>367</v>
      </c>
      <c r="V486" s="38" t="s">
        <v>2</v>
      </c>
      <c r="W486" s="38" t="s">
        <v>1313</v>
      </c>
      <c r="X486" s="39" t="s">
        <v>370</v>
      </c>
      <c r="Y486" s="34" t="s">
        <v>370</v>
      </c>
      <c r="Z486" s="33"/>
      <c r="AA486" s="159"/>
      <c r="AB486" s="159"/>
    </row>
    <row r="487" spans="1:28" hidden="1" x14ac:dyDescent="0.35">
      <c r="A487" s="158" t="s">
        <v>373</v>
      </c>
      <c r="B487" s="159" t="s">
        <v>80</v>
      </c>
      <c r="C487" s="162" t="str">
        <f>IF(E487="JA",VLOOKUP(B487,Bepalingen,3,FALSE),"")</f>
        <v/>
      </c>
      <c r="D487" s="159"/>
      <c r="E487" s="159" t="s">
        <v>2801</v>
      </c>
      <c r="F487" s="161" t="str">
        <f t="shared" si="46"/>
        <v>?</v>
      </c>
      <c r="G487" s="161" t="str">
        <f t="shared" si="47"/>
        <v>?</v>
      </c>
      <c r="H487" s="159" t="s">
        <v>2239</v>
      </c>
      <c r="I487" s="161" t="str">
        <f t="shared" si="48"/>
        <v>dbi</v>
      </c>
      <c r="J487" s="34" t="s">
        <v>370</v>
      </c>
      <c r="K487" s="34" t="str">
        <f>IFERROR(VLOOKUP(B487,LOINC!A:B,2,FALSE),"")</f>
        <v/>
      </c>
      <c r="L487" s="34" t="str">
        <f>IFERROR(VLOOKUP(B487,'Sequence nummers'!A:B,2,FALSE),"")</f>
        <v/>
      </c>
      <c r="M487" s="52"/>
      <c r="N487" s="52"/>
      <c r="O487" s="52"/>
      <c r="P487" s="159"/>
      <c r="Q487" s="38"/>
      <c r="R487" s="53"/>
      <c r="S487" s="161" t="str">
        <f t="shared" si="50"/>
        <v>Keuzelijst</v>
      </c>
      <c r="T487" s="38" t="s">
        <v>4</v>
      </c>
      <c r="U487" s="43" t="s">
        <v>366</v>
      </c>
      <c r="V487" s="38" t="s">
        <v>2</v>
      </c>
      <c r="W487" s="38" t="s">
        <v>2758</v>
      </c>
      <c r="X487" s="39" t="s">
        <v>370</v>
      </c>
      <c r="Y487" s="34" t="s">
        <v>370</v>
      </c>
      <c r="Z487" s="32"/>
      <c r="AA487" s="38" t="s">
        <v>2093</v>
      </c>
      <c r="AB487" s="38">
        <v>1</v>
      </c>
    </row>
    <row r="488" spans="1:28" x14ac:dyDescent="0.35">
      <c r="A488" s="35"/>
      <c r="B488" s="35"/>
      <c r="C488" s="35" t="s">
        <v>1230</v>
      </c>
      <c r="D488" s="35"/>
      <c r="E488" s="35" t="s">
        <v>2798</v>
      </c>
      <c r="F488" s="35"/>
      <c r="G488" s="35"/>
      <c r="H488" s="35"/>
      <c r="I488" s="35"/>
      <c r="J488" s="36"/>
      <c r="K488" s="35"/>
      <c r="L488" s="35"/>
      <c r="M488" s="35"/>
      <c r="N488" s="35"/>
      <c r="O488" s="35"/>
      <c r="P488" s="35"/>
      <c r="Q488" s="35"/>
      <c r="R488" s="35"/>
      <c r="S488" s="35"/>
      <c r="T488" s="46"/>
      <c r="U488" s="126"/>
      <c r="V488" s="46"/>
      <c r="W488" s="46"/>
      <c r="X488" s="47"/>
      <c r="Y488" s="48"/>
      <c r="Z488" s="48"/>
      <c r="AA488" s="46"/>
      <c r="AB488" s="46"/>
    </row>
    <row r="489" spans="1:28" ht="28" x14ac:dyDescent="0.35">
      <c r="A489" s="269" t="s">
        <v>2272</v>
      </c>
      <c r="B489" s="159" t="s">
        <v>81</v>
      </c>
      <c r="C489" s="162" t="str">
        <f>IF(E489="JA",VLOOKUP(B489,Bepalingen,3,FALSE),"")</f>
        <v>Partiele RhD moleculair</v>
      </c>
      <c r="D489" s="159"/>
      <c r="E489" s="159" t="s">
        <v>2798</v>
      </c>
      <c r="F489" s="161" t="str">
        <f t="shared" si="46"/>
        <v>yes</v>
      </c>
      <c r="G489" s="161" t="str">
        <f t="shared" si="47"/>
        <v>?</v>
      </c>
      <c r="H489" s="159" t="s">
        <v>2243</v>
      </c>
      <c r="I489" s="161" t="str">
        <f t="shared" si="48"/>
        <v>eab</v>
      </c>
      <c r="J489" s="34" t="s">
        <v>370</v>
      </c>
      <c r="K489" s="34">
        <f>IFERROR(VLOOKUP(B489,LOINC!A:B,2,FALSE),"")</f>
        <v>25</v>
      </c>
      <c r="L489" s="34">
        <f>IFERROR(VLOOKUP(B489,'Sequence nummers'!A:B,2,FALSE),"")</f>
        <v>1600010</v>
      </c>
      <c r="M489" s="159" t="s">
        <v>1203</v>
      </c>
      <c r="N489" s="159" t="s">
        <v>1609</v>
      </c>
      <c r="O489" s="159" t="s">
        <v>1354</v>
      </c>
      <c r="P489" s="159" t="s">
        <v>175</v>
      </c>
      <c r="Q489" s="38" t="s">
        <v>175</v>
      </c>
      <c r="R489" s="53"/>
      <c r="S489" s="161" t="str">
        <f>VLOOKUP($B489,Bepalingen,4,FALSE)</f>
        <v>Keuzelijst</v>
      </c>
      <c r="T489" s="38" t="s">
        <v>4</v>
      </c>
      <c r="U489" s="43" t="s">
        <v>366</v>
      </c>
      <c r="V489" s="38" t="s">
        <v>2</v>
      </c>
      <c r="W489" s="38" t="s">
        <v>2758</v>
      </c>
      <c r="X489" s="39" t="s">
        <v>370</v>
      </c>
      <c r="Y489" s="34" t="s">
        <v>370</v>
      </c>
      <c r="Z489" s="32"/>
      <c r="AA489" s="38">
        <v>587812</v>
      </c>
      <c r="AB489" s="38">
        <v>1</v>
      </c>
    </row>
    <row r="490" spans="1:28" ht="28" x14ac:dyDescent="0.35">
      <c r="A490" s="269"/>
      <c r="B490" s="159" t="s">
        <v>82</v>
      </c>
      <c r="C490" s="162" t="str">
        <f>IF(E490="JA",VLOOKUP(B490,Bepalingen,3,FALSE),"")</f>
        <v>Zwakke RhD-moleculair</v>
      </c>
      <c r="D490" s="159"/>
      <c r="E490" s="159" t="s">
        <v>2798</v>
      </c>
      <c r="F490" s="161" t="str">
        <f t="shared" si="46"/>
        <v>yes</v>
      </c>
      <c r="G490" s="161" t="str">
        <f t="shared" si="47"/>
        <v>?</v>
      </c>
      <c r="H490" s="159" t="s">
        <v>2243</v>
      </c>
      <c r="I490" s="161" t="str">
        <f t="shared" si="48"/>
        <v>eaa</v>
      </c>
      <c r="J490" s="34" t="s">
        <v>370</v>
      </c>
      <c r="K490" s="34">
        <f>IFERROR(VLOOKUP(B490,LOINC!A:B,2,FALSE),"")</f>
        <v>24</v>
      </c>
      <c r="L490" s="34">
        <f>IFERROR(VLOOKUP(B490,'Sequence nummers'!A:B,2,FALSE),"")</f>
        <v>1600020</v>
      </c>
      <c r="M490" s="159" t="s">
        <v>1203</v>
      </c>
      <c r="N490" s="159" t="s">
        <v>1609</v>
      </c>
      <c r="O490" s="159" t="s">
        <v>1354</v>
      </c>
      <c r="P490" s="159" t="s">
        <v>175</v>
      </c>
      <c r="Q490" s="38" t="s">
        <v>175</v>
      </c>
      <c r="R490" s="53"/>
      <c r="S490" s="161" t="str">
        <f>VLOOKUP($B490,Bepalingen,4,FALSE)</f>
        <v>Keuzelijst</v>
      </c>
      <c r="T490" s="38" t="s">
        <v>4</v>
      </c>
      <c r="U490" s="43" t="s">
        <v>366</v>
      </c>
      <c r="V490" s="38" t="s">
        <v>2</v>
      </c>
      <c r="W490" s="38" t="s">
        <v>2758</v>
      </c>
      <c r="X490" s="39" t="s">
        <v>370</v>
      </c>
      <c r="Y490" s="34" t="s">
        <v>370</v>
      </c>
      <c r="Z490" s="32"/>
      <c r="AA490" s="38">
        <v>587790</v>
      </c>
      <c r="AB490" s="38">
        <v>1</v>
      </c>
    </row>
    <row r="491" spans="1:28" x14ac:dyDescent="0.35">
      <c r="A491" s="35"/>
      <c r="B491" s="35"/>
      <c r="C491" s="35" t="s">
        <v>1231</v>
      </c>
      <c r="D491" s="35"/>
      <c r="E491" s="35" t="s">
        <v>2798</v>
      </c>
      <c r="F491" s="35"/>
      <c r="G491" s="35"/>
      <c r="H491" s="35"/>
      <c r="I491" s="35"/>
      <c r="J491" s="36"/>
      <c r="K491" s="35"/>
      <c r="L491" s="35"/>
      <c r="M491" s="35"/>
      <c r="N491" s="35"/>
      <c r="O491" s="35"/>
      <c r="P491" s="35"/>
      <c r="Q491" s="35"/>
      <c r="R491" s="35"/>
      <c r="S491" s="35"/>
      <c r="T491" s="46"/>
      <c r="U491" s="126"/>
      <c r="V491" s="46"/>
      <c r="W491" s="46"/>
      <c r="X491" s="47"/>
      <c r="Y491" s="47" t="s">
        <v>0</v>
      </c>
      <c r="Z491" s="48"/>
      <c r="AA491" s="46"/>
      <c r="AB491" s="46"/>
    </row>
    <row r="492" spans="1:28" s="141" customFormat="1" hidden="1" x14ac:dyDescent="0.35">
      <c r="A492" s="269" t="s">
        <v>2254</v>
      </c>
      <c r="B492" s="159" t="s">
        <v>1419</v>
      </c>
      <c r="C492" s="162" t="str">
        <f t="shared" ref="C492:C523" si="51">IF(E492="JA",VLOOKUP(B492,Bepalingen,3,FALSE),"")</f>
        <v/>
      </c>
      <c r="D492" s="49"/>
      <c r="E492" s="49" t="s">
        <v>8504</v>
      </c>
      <c r="F492" s="161" t="s">
        <v>9365</v>
      </c>
      <c r="G492" s="161" t="str">
        <f t="shared" si="47"/>
        <v>?</v>
      </c>
      <c r="H492" s="49"/>
      <c r="I492" s="161" t="str">
        <f t="shared" si="48"/>
        <v>eac</v>
      </c>
      <c r="J492" s="50" t="s">
        <v>370</v>
      </c>
      <c r="K492" s="34" t="str">
        <f>IFERROR(VLOOKUP(B492,LOINC!A:B,2,FALSE),"")</f>
        <v/>
      </c>
      <c r="L492" s="34" t="str">
        <f>IFERROR(VLOOKUP(B492,'Sequence nummers'!A:B,2,FALSE),"")</f>
        <v/>
      </c>
      <c r="M492" s="49" t="s">
        <v>1203</v>
      </c>
      <c r="N492" s="159"/>
      <c r="O492" s="159"/>
      <c r="P492" s="159"/>
      <c r="Q492" s="38"/>
      <c r="R492" s="53"/>
      <c r="S492" s="161" t="str">
        <f t="shared" ref="S492:S523" si="52">VLOOKUP($B492,Bepalingen,4,FALSE)</f>
        <v>Keuzelijst</v>
      </c>
      <c r="T492" s="38" t="s">
        <v>4</v>
      </c>
      <c r="U492" s="43" t="s">
        <v>366</v>
      </c>
      <c r="V492" s="38" t="s">
        <v>2759</v>
      </c>
      <c r="W492" s="38" t="s">
        <v>2775</v>
      </c>
      <c r="X492" s="39" t="s">
        <v>370</v>
      </c>
      <c r="Y492" s="32" t="s">
        <v>370</v>
      </c>
      <c r="Z492" s="32"/>
      <c r="AA492" s="38"/>
      <c r="AB492" s="38"/>
    </row>
    <row r="493" spans="1:28" s="141" customFormat="1" hidden="1" x14ac:dyDescent="0.35">
      <c r="A493" s="269"/>
      <c r="B493" s="159" t="s">
        <v>1420</v>
      </c>
      <c r="C493" s="162" t="str">
        <f t="shared" si="51"/>
        <v/>
      </c>
      <c r="D493" s="49"/>
      <c r="E493" s="49" t="s">
        <v>8504</v>
      </c>
      <c r="F493" s="187" t="s">
        <v>9365</v>
      </c>
      <c r="G493" s="161" t="str">
        <f t="shared" si="47"/>
        <v>?</v>
      </c>
      <c r="H493" s="49" t="s">
        <v>2244</v>
      </c>
      <c r="I493" s="161" t="str">
        <f t="shared" si="48"/>
        <v>ead</v>
      </c>
      <c r="J493" s="50"/>
      <c r="K493" s="34">
        <f>IFERROR(VLOOKUP(B493,LOINC!A:B,2,FALSE),"")</f>
        <v>6654</v>
      </c>
      <c r="L493" s="34">
        <f>IFERROR(VLOOKUP(B493,'Sequence nummers'!A:B,2,FALSE),"")</f>
        <v>1700030</v>
      </c>
      <c r="M493" s="49" t="s">
        <v>1203</v>
      </c>
      <c r="N493" s="159" t="s">
        <v>1610</v>
      </c>
      <c r="O493" s="159" t="s">
        <v>1353</v>
      </c>
      <c r="P493" s="159" t="s">
        <v>175</v>
      </c>
      <c r="Q493" s="38" t="s">
        <v>175</v>
      </c>
      <c r="R493" s="53" t="s">
        <v>2753</v>
      </c>
      <c r="S493" s="161" t="str">
        <f t="shared" si="52"/>
        <v>Keuzelijst</v>
      </c>
      <c r="T493" s="38" t="s">
        <v>4</v>
      </c>
      <c r="U493" s="43" t="s">
        <v>366</v>
      </c>
      <c r="V493" s="38" t="s">
        <v>2759</v>
      </c>
      <c r="W493" s="38" t="s">
        <v>2775</v>
      </c>
      <c r="X493" s="39" t="s">
        <v>370</v>
      </c>
      <c r="Y493" s="32" t="s">
        <v>370</v>
      </c>
      <c r="Z493" s="32"/>
      <c r="AA493" s="38">
        <v>587775</v>
      </c>
      <c r="AB493" s="38">
        <v>1</v>
      </c>
    </row>
    <row r="494" spans="1:28" s="141" customFormat="1" hidden="1" x14ac:dyDescent="0.35">
      <c r="A494" s="269"/>
      <c r="B494" s="159" t="s">
        <v>1425</v>
      </c>
      <c r="C494" s="162" t="str">
        <f t="shared" si="51"/>
        <v/>
      </c>
      <c r="D494" s="49"/>
      <c r="E494" s="49" t="s">
        <v>8504</v>
      </c>
      <c r="F494" s="187" t="s">
        <v>9365</v>
      </c>
      <c r="G494" s="161" t="str">
        <f t="shared" si="47"/>
        <v>?</v>
      </c>
      <c r="H494" s="49"/>
      <c r="I494" s="161" t="str">
        <f t="shared" si="48"/>
        <v>eae</v>
      </c>
      <c r="J494" s="50" t="s">
        <v>370</v>
      </c>
      <c r="K494" s="34" t="str">
        <f>IFERROR(VLOOKUP(B494,LOINC!A:B,2,FALSE),"")</f>
        <v/>
      </c>
      <c r="L494" s="34" t="str">
        <f>IFERROR(VLOOKUP(B494,'Sequence nummers'!A:B,2,FALSE),"")</f>
        <v/>
      </c>
      <c r="M494" s="49" t="s">
        <v>1203</v>
      </c>
      <c r="N494" s="159"/>
      <c r="O494" s="159"/>
      <c r="P494" s="159"/>
      <c r="Q494" s="38"/>
      <c r="R494" s="53"/>
      <c r="S494" s="161" t="str">
        <f t="shared" si="52"/>
        <v>Keuzelijst</v>
      </c>
      <c r="T494" s="38" t="s">
        <v>4</v>
      </c>
      <c r="U494" s="43" t="s">
        <v>366</v>
      </c>
      <c r="V494" s="38" t="s">
        <v>2759</v>
      </c>
      <c r="W494" s="38" t="s">
        <v>2775</v>
      </c>
      <c r="X494" s="39" t="s">
        <v>370</v>
      </c>
      <c r="Y494" s="32" t="s">
        <v>370</v>
      </c>
      <c r="Z494" s="32"/>
      <c r="AA494" s="38"/>
      <c r="AB494" s="38"/>
    </row>
    <row r="495" spans="1:28" s="141" customFormat="1" hidden="1" x14ac:dyDescent="0.35">
      <c r="A495" s="269"/>
      <c r="B495" s="159" t="s">
        <v>1426</v>
      </c>
      <c r="C495" s="162" t="str">
        <f t="shared" si="51"/>
        <v/>
      </c>
      <c r="D495" s="49"/>
      <c r="E495" s="49" t="s">
        <v>8504</v>
      </c>
      <c r="F495" s="187" t="s">
        <v>9365</v>
      </c>
      <c r="G495" s="161" t="str">
        <f t="shared" si="47"/>
        <v>?</v>
      </c>
      <c r="H495" s="49"/>
      <c r="I495" s="161" t="str">
        <f t="shared" si="48"/>
        <v>eaf</v>
      </c>
      <c r="J495" s="50"/>
      <c r="K495" s="34">
        <f>IFERROR(VLOOKUP(B495,LOINC!A:B,2,FALSE),"")</f>
        <v>6656</v>
      </c>
      <c r="L495" s="34">
        <f>IFERROR(VLOOKUP(B495,'Sequence nummers'!A:B,2,FALSE),"")</f>
        <v>1700060</v>
      </c>
      <c r="M495" s="49" t="s">
        <v>1203</v>
      </c>
      <c r="N495" s="159" t="s">
        <v>1610</v>
      </c>
      <c r="O495" s="159" t="s">
        <v>1353</v>
      </c>
      <c r="P495" s="159" t="s">
        <v>175</v>
      </c>
      <c r="Q495" s="38" t="s">
        <v>175</v>
      </c>
      <c r="R495" s="53" t="s">
        <v>2753</v>
      </c>
      <c r="S495" s="161" t="str">
        <f t="shared" si="52"/>
        <v>Keuzelijst</v>
      </c>
      <c r="T495" s="38" t="s">
        <v>4</v>
      </c>
      <c r="U495" s="43" t="s">
        <v>366</v>
      </c>
      <c r="V495" s="38" t="s">
        <v>2759</v>
      </c>
      <c r="W495" s="38" t="s">
        <v>2775</v>
      </c>
      <c r="X495" s="39" t="s">
        <v>370</v>
      </c>
      <c r="Y495" s="32" t="s">
        <v>370</v>
      </c>
      <c r="Z495" s="32"/>
      <c r="AA495" s="38">
        <v>587775</v>
      </c>
      <c r="AB495" s="38">
        <v>1</v>
      </c>
    </row>
    <row r="496" spans="1:28" s="141" customFormat="1" hidden="1" x14ac:dyDescent="0.35">
      <c r="A496" s="269"/>
      <c r="B496" s="159" t="s">
        <v>1427</v>
      </c>
      <c r="C496" s="162" t="str">
        <f t="shared" si="51"/>
        <v/>
      </c>
      <c r="D496" s="49"/>
      <c r="E496" s="49" t="s">
        <v>8504</v>
      </c>
      <c r="F496" s="187" t="s">
        <v>9365</v>
      </c>
      <c r="G496" s="161" t="str">
        <f t="shared" ref="G496:G559" si="53">VLOOKUP($B496,Bepalingen,9,FALSE)</f>
        <v>?</v>
      </c>
      <c r="H496" s="49"/>
      <c r="I496" s="161" t="str">
        <f t="shared" ref="I496:I559" si="54">VLOOKUP($B496,Bepalingen,10,FALSE)</f>
        <v>eag</v>
      </c>
      <c r="J496" s="50" t="s">
        <v>370</v>
      </c>
      <c r="K496" s="34" t="str">
        <f>IFERROR(VLOOKUP(B496,LOINC!A:B,2,FALSE),"")</f>
        <v/>
      </c>
      <c r="L496" s="34" t="str">
        <f>IFERROR(VLOOKUP(B496,'Sequence nummers'!A:B,2,FALSE),"")</f>
        <v/>
      </c>
      <c r="M496" s="49" t="s">
        <v>1203</v>
      </c>
      <c r="N496" s="159"/>
      <c r="O496" s="159"/>
      <c r="P496" s="159"/>
      <c r="Q496" s="38"/>
      <c r="R496" s="53"/>
      <c r="S496" s="161" t="str">
        <f t="shared" si="52"/>
        <v>Keuzelijst</v>
      </c>
      <c r="T496" s="38" t="s">
        <v>4</v>
      </c>
      <c r="U496" s="43" t="s">
        <v>366</v>
      </c>
      <c r="V496" s="38" t="s">
        <v>2759</v>
      </c>
      <c r="W496" s="38" t="s">
        <v>2775</v>
      </c>
      <c r="X496" s="39" t="s">
        <v>370</v>
      </c>
      <c r="Y496" s="32" t="s">
        <v>370</v>
      </c>
      <c r="Z496" s="32"/>
      <c r="AA496" s="38"/>
      <c r="AB496" s="38"/>
    </row>
    <row r="497" spans="1:28" s="141" customFormat="1" hidden="1" x14ac:dyDescent="0.35">
      <c r="A497" s="269"/>
      <c r="B497" s="159" t="s">
        <v>1434</v>
      </c>
      <c r="C497" s="162" t="str">
        <f t="shared" si="51"/>
        <v/>
      </c>
      <c r="D497" s="49"/>
      <c r="E497" s="49" t="s">
        <v>8504</v>
      </c>
      <c r="F497" s="187" t="s">
        <v>9365</v>
      </c>
      <c r="G497" s="161" t="str">
        <f t="shared" si="53"/>
        <v>?</v>
      </c>
      <c r="H497" s="49"/>
      <c r="I497" s="161" t="str">
        <f t="shared" si="54"/>
        <v>eah</v>
      </c>
      <c r="J497" s="50"/>
      <c r="K497" s="34">
        <f>IFERROR(VLOOKUP(B497,LOINC!A:B,2,FALSE),"")</f>
        <v>6658</v>
      </c>
      <c r="L497" s="34">
        <f>IFERROR(VLOOKUP(B497,'Sequence nummers'!A:B,2,FALSE),"")</f>
        <v>1700090</v>
      </c>
      <c r="M497" s="49" t="s">
        <v>1203</v>
      </c>
      <c r="N497" s="159" t="s">
        <v>1610</v>
      </c>
      <c r="O497" s="159" t="s">
        <v>1353</v>
      </c>
      <c r="P497" s="159" t="s">
        <v>175</v>
      </c>
      <c r="Q497" s="38" t="s">
        <v>175</v>
      </c>
      <c r="R497" s="53" t="s">
        <v>2753</v>
      </c>
      <c r="S497" s="161" t="str">
        <f t="shared" si="52"/>
        <v>Keuzelijst</v>
      </c>
      <c r="T497" s="38" t="s">
        <v>4</v>
      </c>
      <c r="U497" s="43" t="s">
        <v>366</v>
      </c>
      <c r="V497" s="38" t="s">
        <v>2759</v>
      </c>
      <c r="W497" s="38" t="s">
        <v>2775</v>
      </c>
      <c r="X497" s="39" t="s">
        <v>370</v>
      </c>
      <c r="Y497" s="32" t="s">
        <v>370</v>
      </c>
      <c r="Z497" s="32"/>
      <c r="AA497" s="38">
        <v>587775</v>
      </c>
      <c r="AB497" s="38">
        <v>1</v>
      </c>
    </row>
    <row r="498" spans="1:28" s="141" customFormat="1" hidden="1" x14ac:dyDescent="0.35">
      <c r="A498" s="269"/>
      <c r="B498" s="159" t="s">
        <v>1588</v>
      </c>
      <c r="C498" s="162" t="str">
        <f t="shared" si="51"/>
        <v/>
      </c>
      <c r="D498" s="49"/>
      <c r="E498" s="49" t="s">
        <v>8504</v>
      </c>
      <c r="F498" s="187" t="s">
        <v>9365</v>
      </c>
      <c r="G498" s="161" t="str">
        <f t="shared" si="53"/>
        <v>?</v>
      </c>
      <c r="H498" s="49"/>
      <c r="I498" s="161" t="str">
        <f t="shared" si="54"/>
        <v>eai</v>
      </c>
      <c r="J498" s="50" t="s">
        <v>370</v>
      </c>
      <c r="K498" s="34" t="str">
        <f>IFERROR(VLOOKUP(B498,LOINC!A:B,2,FALSE),"")</f>
        <v/>
      </c>
      <c r="L498" s="34" t="str">
        <f>IFERROR(VLOOKUP(B498,'Sequence nummers'!A:B,2,FALSE),"")</f>
        <v/>
      </c>
      <c r="M498" s="49" t="s">
        <v>1203</v>
      </c>
      <c r="N498" s="159"/>
      <c r="O498" s="159"/>
      <c r="P498" s="159"/>
      <c r="Q498" s="38"/>
      <c r="R498" s="53"/>
      <c r="S498" s="161" t="str">
        <f t="shared" si="52"/>
        <v>Keuzelijst</v>
      </c>
      <c r="T498" s="38" t="s">
        <v>4</v>
      </c>
      <c r="U498" s="43" t="s">
        <v>366</v>
      </c>
      <c r="V498" s="38" t="s">
        <v>2759</v>
      </c>
      <c r="W498" s="38" t="s">
        <v>2775</v>
      </c>
      <c r="X498" s="39" t="s">
        <v>370</v>
      </c>
      <c r="Y498" s="32" t="s">
        <v>370</v>
      </c>
      <c r="Z498" s="32"/>
      <c r="AA498" s="38"/>
      <c r="AB498" s="38"/>
    </row>
    <row r="499" spans="1:28" s="141" customFormat="1" hidden="1" x14ac:dyDescent="0.35">
      <c r="A499" s="269"/>
      <c r="B499" s="159" t="s">
        <v>1589</v>
      </c>
      <c r="C499" s="162" t="str">
        <f t="shared" si="51"/>
        <v/>
      </c>
      <c r="D499" s="49"/>
      <c r="E499" s="49" t="s">
        <v>8504</v>
      </c>
      <c r="F499" s="187" t="s">
        <v>9365</v>
      </c>
      <c r="G499" s="161" t="str">
        <f t="shared" si="53"/>
        <v>?</v>
      </c>
      <c r="H499" s="49"/>
      <c r="I499" s="161" t="str">
        <f t="shared" si="54"/>
        <v>eaj</v>
      </c>
      <c r="J499" s="50"/>
      <c r="K499" s="34">
        <f>IFERROR(VLOOKUP(B499,LOINC!A:B,2,FALSE),"")</f>
        <v>6660</v>
      </c>
      <c r="L499" s="34">
        <f>IFERROR(VLOOKUP(B499,'Sequence nummers'!A:B,2,FALSE),"")</f>
        <v>1700130</v>
      </c>
      <c r="M499" s="49" t="s">
        <v>1203</v>
      </c>
      <c r="N499" s="159" t="s">
        <v>1610</v>
      </c>
      <c r="O499" s="159" t="s">
        <v>1353</v>
      </c>
      <c r="P499" s="159" t="s">
        <v>175</v>
      </c>
      <c r="Q499" s="38" t="s">
        <v>175</v>
      </c>
      <c r="R499" s="53" t="s">
        <v>2753</v>
      </c>
      <c r="S499" s="161" t="str">
        <f t="shared" si="52"/>
        <v>Keuzelijst</v>
      </c>
      <c r="T499" s="38" t="s">
        <v>4</v>
      </c>
      <c r="U499" s="43" t="s">
        <v>366</v>
      </c>
      <c r="V499" s="38" t="s">
        <v>2759</v>
      </c>
      <c r="W499" s="38" t="s">
        <v>2775</v>
      </c>
      <c r="X499" s="39" t="s">
        <v>370</v>
      </c>
      <c r="Y499" s="32" t="s">
        <v>370</v>
      </c>
      <c r="Z499" s="32"/>
      <c r="AA499" s="38">
        <v>587775</v>
      </c>
      <c r="AB499" s="38">
        <v>1</v>
      </c>
    </row>
    <row r="500" spans="1:28" s="141" customFormat="1" hidden="1" x14ac:dyDescent="0.35">
      <c r="A500" s="269"/>
      <c r="B500" s="159" t="s">
        <v>1428</v>
      </c>
      <c r="C500" s="162" t="str">
        <f t="shared" si="51"/>
        <v/>
      </c>
      <c r="D500" s="49"/>
      <c r="E500" s="49" t="s">
        <v>8504</v>
      </c>
      <c r="F500" s="187" t="s">
        <v>9365</v>
      </c>
      <c r="G500" s="161" t="str">
        <f t="shared" si="53"/>
        <v>?</v>
      </c>
      <c r="H500" s="49"/>
      <c r="I500" s="161" t="str">
        <f t="shared" si="54"/>
        <v>eak</v>
      </c>
      <c r="J500" s="50" t="s">
        <v>370</v>
      </c>
      <c r="K500" s="34" t="str">
        <f>IFERROR(VLOOKUP(B500,LOINC!A:B,2,FALSE),"")</f>
        <v/>
      </c>
      <c r="L500" s="34" t="str">
        <f>IFERROR(VLOOKUP(B500,'Sequence nummers'!A:B,2,FALSE),"")</f>
        <v/>
      </c>
      <c r="M500" s="49" t="s">
        <v>1203</v>
      </c>
      <c r="N500" s="159"/>
      <c r="O500" s="159"/>
      <c r="P500" s="159"/>
      <c r="Q500" s="38"/>
      <c r="R500" s="53"/>
      <c r="S500" s="161" t="str">
        <f t="shared" si="52"/>
        <v>Keuzelijst</v>
      </c>
      <c r="T500" s="38" t="s">
        <v>4</v>
      </c>
      <c r="U500" s="43" t="s">
        <v>366</v>
      </c>
      <c r="V500" s="38" t="s">
        <v>2759</v>
      </c>
      <c r="W500" s="38" t="s">
        <v>2775</v>
      </c>
      <c r="X500" s="39" t="s">
        <v>370</v>
      </c>
      <c r="Y500" s="32" t="s">
        <v>370</v>
      </c>
      <c r="Z500" s="32"/>
      <c r="AA500" s="38"/>
      <c r="AB500" s="38"/>
    </row>
    <row r="501" spans="1:28" s="141" customFormat="1" hidden="1" x14ac:dyDescent="0.35">
      <c r="A501" s="269"/>
      <c r="B501" s="159" t="s">
        <v>1435</v>
      </c>
      <c r="C501" s="162" t="str">
        <f t="shared" si="51"/>
        <v/>
      </c>
      <c r="D501" s="49"/>
      <c r="E501" s="49" t="s">
        <v>8504</v>
      </c>
      <c r="F501" s="187" t="s">
        <v>9365</v>
      </c>
      <c r="G501" s="161" t="str">
        <f t="shared" si="53"/>
        <v>?</v>
      </c>
      <c r="H501" s="49"/>
      <c r="I501" s="161" t="str">
        <f t="shared" si="54"/>
        <v>eal</v>
      </c>
      <c r="J501" s="50"/>
      <c r="K501" s="34">
        <f>IFERROR(VLOOKUP(B501,LOINC!A:B,2,FALSE),"")</f>
        <v>6662</v>
      </c>
      <c r="L501" s="34">
        <f>IFERROR(VLOOKUP(B501,'Sequence nummers'!A:B,2,FALSE),"")</f>
        <v>1700160</v>
      </c>
      <c r="M501" s="49" t="s">
        <v>1203</v>
      </c>
      <c r="N501" s="159" t="s">
        <v>1610</v>
      </c>
      <c r="O501" s="159" t="s">
        <v>1353</v>
      </c>
      <c r="P501" s="159" t="s">
        <v>175</v>
      </c>
      <c r="Q501" s="38" t="s">
        <v>175</v>
      </c>
      <c r="R501" s="53" t="s">
        <v>2753</v>
      </c>
      <c r="S501" s="161" t="str">
        <f t="shared" si="52"/>
        <v>Keuzelijst</v>
      </c>
      <c r="T501" s="38" t="s">
        <v>4</v>
      </c>
      <c r="U501" s="43" t="s">
        <v>366</v>
      </c>
      <c r="V501" s="38" t="s">
        <v>2759</v>
      </c>
      <c r="W501" s="38" t="s">
        <v>2775</v>
      </c>
      <c r="X501" s="39" t="s">
        <v>370</v>
      </c>
      <c r="Y501" s="32" t="s">
        <v>370</v>
      </c>
      <c r="Z501" s="32"/>
      <c r="AA501" s="38">
        <v>587775</v>
      </c>
      <c r="AB501" s="38">
        <v>1</v>
      </c>
    </row>
    <row r="502" spans="1:28" s="141" customFormat="1" hidden="1" x14ac:dyDescent="0.35">
      <c r="A502" s="269"/>
      <c r="B502" s="159" t="s">
        <v>1590</v>
      </c>
      <c r="C502" s="162" t="str">
        <f t="shared" si="51"/>
        <v/>
      </c>
      <c r="D502" s="49"/>
      <c r="E502" s="49" t="s">
        <v>8504</v>
      </c>
      <c r="F502" s="187" t="s">
        <v>9365</v>
      </c>
      <c r="G502" s="161" t="str">
        <f t="shared" si="53"/>
        <v>?</v>
      </c>
      <c r="H502" s="49"/>
      <c r="I502" s="161" t="str">
        <f t="shared" si="54"/>
        <v>eam</v>
      </c>
      <c r="J502" s="50" t="s">
        <v>370</v>
      </c>
      <c r="K502" s="34" t="str">
        <f>IFERROR(VLOOKUP(B502,LOINC!A:B,2,FALSE),"")</f>
        <v/>
      </c>
      <c r="L502" s="34" t="str">
        <f>IFERROR(VLOOKUP(B502,'Sequence nummers'!A:B,2,FALSE),"")</f>
        <v/>
      </c>
      <c r="M502" s="49" t="s">
        <v>1203</v>
      </c>
      <c r="N502" s="159"/>
      <c r="O502" s="159"/>
      <c r="P502" s="159"/>
      <c r="Q502" s="38"/>
      <c r="R502" s="53"/>
      <c r="S502" s="161" t="str">
        <f t="shared" si="52"/>
        <v>Keuzelijst</v>
      </c>
      <c r="T502" s="38" t="s">
        <v>4</v>
      </c>
      <c r="U502" s="43" t="s">
        <v>366</v>
      </c>
      <c r="V502" s="38" t="s">
        <v>2759</v>
      </c>
      <c r="W502" s="38" t="s">
        <v>2775</v>
      </c>
      <c r="X502" s="39" t="s">
        <v>370</v>
      </c>
      <c r="Y502" s="32" t="s">
        <v>370</v>
      </c>
      <c r="Z502" s="32"/>
      <c r="AA502" s="38"/>
      <c r="AB502" s="38"/>
    </row>
    <row r="503" spans="1:28" s="141" customFormat="1" hidden="1" x14ac:dyDescent="0.35">
      <c r="A503" s="269"/>
      <c r="B503" s="159" t="s">
        <v>1591</v>
      </c>
      <c r="C503" s="162" t="str">
        <f t="shared" si="51"/>
        <v/>
      </c>
      <c r="D503" s="49"/>
      <c r="E503" s="49" t="s">
        <v>8504</v>
      </c>
      <c r="F503" s="187" t="s">
        <v>9365</v>
      </c>
      <c r="G503" s="161" t="str">
        <f t="shared" si="53"/>
        <v>?</v>
      </c>
      <c r="H503" s="49"/>
      <c r="I503" s="161" t="str">
        <f t="shared" si="54"/>
        <v>ean</v>
      </c>
      <c r="J503" s="50"/>
      <c r="K503" s="34">
        <f>IFERROR(VLOOKUP(B503,LOINC!A:B,2,FALSE),"")</f>
        <v>6664</v>
      </c>
      <c r="L503" s="34">
        <f>IFERROR(VLOOKUP(B503,'Sequence nummers'!A:B,2,FALSE),"")</f>
        <v>1700190</v>
      </c>
      <c r="M503" s="49" t="s">
        <v>1203</v>
      </c>
      <c r="N503" s="159" t="s">
        <v>1610</v>
      </c>
      <c r="O503" s="159" t="s">
        <v>1353</v>
      </c>
      <c r="P503" s="159" t="s">
        <v>175</v>
      </c>
      <c r="Q503" s="38" t="s">
        <v>175</v>
      </c>
      <c r="R503" s="53" t="s">
        <v>2753</v>
      </c>
      <c r="S503" s="161" t="str">
        <f t="shared" si="52"/>
        <v>Keuzelijst</v>
      </c>
      <c r="T503" s="38" t="s">
        <v>4</v>
      </c>
      <c r="U503" s="43" t="s">
        <v>366</v>
      </c>
      <c r="V503" s="38" t="s">
        <v>2759</v>
      </c>
      <c r="W503" s="38" t="s">
        <v>2775</v>
      </c>
      <c r="X503" s="39" t="s">
        <v>370</v>
      </c>
      <c r="Y503" s="32" t="s">
        <v>370</v>
      </c>
      <c r="Z503" s="32"/>
      <c r="AA503" s="38">
        <v>587775</v>
      </c>
      <c r="AB503" s="38">
        <v>1</v>
      </c>
    </row>
    <row r="504" spans="1:28" s="141" customFormat="1" hidden="1" x14ac:dyDescent="0.35">
      <c r="A504" s="269"/>
      <c r="B504" s="159" t="s">
        <v>1429</v>
      </c>
      <c r="C504" s="162" t="str">
        <f t="shared" si="51"/>
        <v/>
      </c>
      <c r="D504" s="49"/>
      <c r="E504" s="49" t="s">
        <v>8504</v>
      </c>
      <c r="F504" s="187" t="s">
        <v>9365</v>
      </c>
      <c r="G504" s="161" t="str">
        <f t="shared" si="53"/>
        <v>?</v>
      </c>
      <c r="H504" s="49"/>
      <c r="I504" s="161" t="str">
        <f t="shared" si="54"/>
        <v>eao</v>
      </c>
      <c r="J504" s="50" t="s">
        <v>370</v>
      </c>
      <c r="K504" s="34" t="str">
        <f>IFERROR(VLOOKUP(B504,LOINC!A:B,2,FALSE),"")</f>
        <v/>
      </c>
      <c r="L504" s="34" t="str">
        <f>IFERROR(VLOOKUP(B504,'Sequence nummers'!A:B,2,FALSE),"")</f>
        <v/>
      </c>
      <c r="M504" s="49" t="s">
        <v>1203</v>
      </c>
      <c r="N504" s="159"/>
      <c r="O504" s="159"/>
      <c r="P504" s="159"/>
      <c r="Q504" s="38"/>
      <c r="R504" s="53"/>
      <c r="S504" s="161" t="str">
        <f t="shared" si="52"/>
        <v>Keuzelijst</v>
      </c>
      <c r="T504" s="38" t="s">
        <v>4</v>
      </c>
      <c r="U504" s="43" t="s">
        <v>366</v>
      </c>
      <c r="V504" s="38" t="s">
        <v>2759</v>
      </c>
      <c r="W504" s="38" t="s">
        <v>2775</v>
      </c>
      <c r="X504" s="39" t="s">
        <v>370</v>
      </c>
      <c r="Y504" s="32" t="s">
        <v>370</v>
      </c>
      <c r="Z504" s="32"/>
      <c r="AA504" s="38"/>
      <c r="AB504" s="38"/>
    </row>
    <row r="505" spans="1:28" s="141" customFormat="1" hidden="1" x14ac:dyDescent="0.35">
      <c r="A505" s="269"/>
      <c r="B505" s="159" t="s">
        <v>1436</v>
      </c>
      <c r="C505" s="162" t="str">
        <f t="shared" si="51"/>
        <v/>
      </c>
      <c r="D505" s="49"/>
      <c r="E505" s="49" t="s">
        <v>8504</v>
      </c>
      <c r="F505" s="187" t="s">
        <v>9365</v>
      </c>
      <c r="G505" s="161" t="str">
        <f t="shared" si="53"/>
        <v>?</v>
      </c>
      <c r="H505" s="49"/>
      <c r="I505" s="161" t="str">
        <f t="shared" si="54"/>
        <v>eap</v>
      </c>
      <c r="J505" s="50"/>
      <c r="K505" s="34">
        <f>IFERROR(VLOOKUP(B505,LOINC!A:B,2,FALSE),"")</f>
        <v>6666</v>
      </c>
      <c r="L505" s="34">
        <f>IFERROR(VLOOKUP(B505,'Sequence nummers'!A:B,2,FALSE),"")</f>
        <v>1700320</v>
      </c>
      <c r="M505" s="49" t="s">
        <v>1203</v>
      </c>
      <c r="N505" s="159" t="s">
        <v>1610</v>
      </c>
      <c r="O505" s="159" t="s">
        <v>1353</v>
      </c>
      <c r="P505" s="159" t="s">
        <v>175</v>
      </c>
      <c r="Q505" s="38" t="s">
        <v>175</v>
      </c>
      <c r="R505" s="53" t="s">
        <v>2753</v>
      </c>
      <c r="S505" s="161" t="str">
        <f t="shared" si="52"/>
        <v>Keuzelijst</v>
      </c>
      <c r="T505" s="38" t="s">
        <v>4</v>
      </c>
      <c r="U505" s="43" t="s">
        <v>366</v>
      </c>
      <c r="V505" s="38" t="s">
        <v>2759</v>
      </c>
      <c r="W505" s="38" t="s">
        <v>2775</v>
      </c>
      <c r="X505" s="39" t="s">
        <v>370</v>
      </c>
      <c r="Y505" s="32" t="s">
        <v>370</v>
      </c>
      <c r="Z505" s="32"/>
      <c r="AA505" s="38">
        <v>587775</v>
      </c>
      <c r="AB505" s="38">
        <v>1</v>
      </c>
    </row>
    <row r="506" spans="1:28" s="141" customFormat="1" hidden="1" x14ac:dyDescent="0.35">
      <c r="A506" s="269"/>
      <c r="B506" s="159" t="s">
        <v>1430</v>
      </c>
      <c r="C506" s="162" t="str">
        <f t="shared" si="51"/>
        <v/>
      </c>
      <c r="D506" s="49"/>
      <c r="E506" s="49" t="s">
        <v>8504</v>
      </c>
      <c r="F506" s="187" t="s">
        <v>9365</v>
      </c>
      <c r="G506" s="161" t="str">
        <f t="shared" si="53"/>
        <v>?</v>
      </c>
      <c r="H506" s="49"/>
      <c r="I506" s="161" t="str">
        <f t="shared" si="54"/>
        <v>eaq</v>
      </c>
      <c r="J506" s="50" t="s">
        <v>370</v>
      </c>
      <c r="K506" s="34" t="str">
        <f>IFERROR(VLOOKUP(B506,LOINC!A:B,2,FALSE),"")</f>
        <v/>
      </c>
      <c r="L506" s="34" t="str">
        <f>IFERROR(VLOOKUP(B506,'Sequence nummers'!A:B,2,FALSE),"")</f>
        <v/>
      </c>
      <c r="M506" s="49" t="s">
        <v>1203</v>
      </c>
      <c r="N506" s="159"/>
      <c r="O506" s="159"/>
      <c r="P506" s="159"/>
      <c r="Q506" s="38"/>
      <c r="R506" s="53"/>
      <c r="S506" s="161" t="str">
        <f t="shared" si="52"/>
        <v>Keuzelijst</v>
      </c>
      <c r="T506" s="38" t="s">
        <v>4</v>
      </c>
      <c r="U506" s="43" t="s">
        <v>366</v>
      </c>
      <c r="V506" s="38" t="s">
        <v>2759</v>
      </c>
      <c r="W506" s="38" t="s">
        <v>2775</v>
      </c>
      <c r="X506" s="39" t="s">
        <v>370</v>
      </c>
      <c r="Y506" s="32" t="s">
        <v>370</v>
      </c>
      <c r="Z506" s="32"/>
      <c r="AA506" s="38"/>
      <c r="AB506" s="38"/>
    </row>
    <row r="507" spans="1:28" s="141" customFormat="1" hidden="1" x14ac:dyDescent="0.35">
      <c r="A507" s="269"/>
      <c r="B507" s="159" t="s">
        <v>1437</v>
      </c>
      <c r="C507" s="162" t="str">
        <f t="shared" si="51"/>
        <v/>
      </c>
      <c r="D507" s="49"/>
      <c r="E507" s="49" t="s">
        <v>8504</v>
      </c>
      <c r="F507" s="187" t="s">
        <v>9365</v>
      </c>
      <c r="G507" s="161" t="str">
        <f t="shared" si="53"/>
        <v>?</v>
      </c>
      <c r="H507" s="49"/>
      <c r="I507" s="161" t="str">
        <f t="shared" si="54"/>
        <v>ear</v>
      </c>
      <c r="J507" s="50"/>
      <c r="K507" s="34">
        <f>IFERROR(VLOOKUP(B507,LOINC!A:B,2,FALSE),"")</f>
        <v>6668</v>
      </c>
      <c r="L507" s="34">
        <f>IFERROR(VLOOKUP(B507,'Sequence nummers'!A:B,2,FALSE),"")</f>
        <v>1700350</v>
      </c>
      <c r="M507" s="49" t="s">
        <v>1203</v>
      </c>
      <c r="N507" s="159" t="s">
        <v>1610</v>
      </c>
      <c r="O507" s="159" t="s">
        <v>1353</v>
      </c>
      <c r="P507" s="159" t="s">
        <v>175</v>
      </c>
      <c r="Q507" s="38" t="s">
        <v>175</v>
      </c>
      <c r="R507" s="53" t="s">
        <v>2753</v>
      </c>
      <c r="S507" s="161" t="str">
        <f t="shared" si="52"/>
        <v>Keuzelijst</v>
      </c>
      <c r="T507" s="38" t="s">
        <v>4</v>
      </c>
      <c r="U507" s="43" t="s">
        <v>366</v>
      </c>
      <c r="V507" s="38" t="s">
        <v>2759</v>
      </c>
      <c r="W507" s="38" t="s">
        <v>2775</v>
      </c>
      <c r="X507" s="39" t="s">
        <v>370</v>
      </c>
      <c r="Y507" s="32" t="s">
        <v>370</v>
      </c>
      <c r="Z507" s="32"/>
      <c r="AA507" s="38">
        <v>587775</v>
      </c>
      <c r="AB507" s="38">
        <v>1</v>
      </c>
    </row>
    <row r="508" spans="1:28" s="141" customFormat="1" hidden="1" x14ac:dyDescent="0.35">
      <c r="A508" s="269"/>
      <c r="B508" s="159" t="s">
        <v>1431</v>
      </c>
      <c r="C508" s="162" t="str">
        <f t="shared" si="51"/>
        <v/>
      </c>
      <c r="D508" s="49"/>
      <c r="E508" s="49" t="s">
        <v>8504</v>
      </c>
      <c r="F508" s="187" t="s">
        <v>9365</v>
      </c>
      <c r="G508" s="161" t="str">
        <f t="shared" si="53"/>
        <v>?</v>
      </c>
      <c r="H508" s="49"/>
      <c r="I508" s="161" t="str">
        <f t="shared" si="54"/>
        <v>eas</v>
      </c>
      <c r="J508" s="50" t="s">
        <v>370</v>
      </c>
      <c r="K508" s="34" t="str">
        <f>IFERROR(VLOOKUP(B508,LOINC!A:B,2,FALSE),"")</f>
        <v/>
      </c>
      <c r="L508" s="34" t="str">
        <f>IFERROR(VLOOKUP(B508,'Sequence nummers'!A:B,2,FALSE),"")</f>
        <v/>
      </c>
      <c r="M508" s="49" t="s">
        <v>1203</v>
      </c>
      <c r="N508" s="159"/>
      <c r="O508" s="159"/>
      <c r="P508" s="159"/>
      <c r="Q508" s="38"/>
      <c r="R508" s="53"/>
      <c r="S508" s="161" t="str">
        <f t="shared" si="52"/>
        <v>Keuzelijst</v>
      </c>
      <c r="T508" s="38" t="s">
        <v>4</v>
      </c>
      <c r="U508" s="43" t="s">
        <v>366</v>
      </c>
      <c r="V508" s="38" t="s">
        <v>2759</v>
      </c>
      <c r="W508" s="38" t="s">
        <v>2775</v>
      </c>
      <c r="X508" s="39" t="s">
        <v>370</v>
      </c>
      <c r="Y508" s="32" t="s">
        <v>370</v>
      </c>
      <c r="Z508" s="32"/>
      <c r="AA508" s="38"/>
      <c r="AB508" s="38"/>
    </row>
    <row r="509" spans="1:28" s="141" customFormat="1" hidden="1" x14ac:dyDescent="0.35">
      <c r="A509" s="269"/>
      <c r="B509" s="159" t="s">
        <v>1438</v>
      </c>
      <c r="C509" s="162" t="str">
        <f t="shared" si="51"/>
        <v/>
      </c>
      <c r="D509" s="49"/>
      <c r="E509" s="49" t="s">
        <v>8504</v>
      </c>
      <c r="F509" s="187" t="s">
        <v>9365</v>
      </c>
      <c r="G509" s="161" t="str">
        <f t="shared" si="53"/>
        <v>?</v>
      </c>
      <c r="H509" s="49"/>
      <c r="I509" s="161" t="str">
        <f t="shared" si="54"/>
        <v>eat</v>
      </c>
      <c r="J509" s="50"/>
      <c r="K509" s="34">
        <f>IFERROR(VLOOKUP(B509,LOINC!A:B,2,FALSE),"")</f>
        <v>6670</v>
      </c>
      <c r="L509" s="34">
        <f>IFERROR(VLOOKUP(B509,'Sequence nummers'!A:B,2,FALSE),"")</f>
        <v>1700400</v>
      </c>
      <c r="M509" s="49" t="s">
        <v>1203</v>
      </c>
      <c r="N509" s="159" t="s">
        <v>1610</v>
      </c>
      <c r="O509" s="159" t="s">
        <v>1353</v>
      </c>
      <c r="P509" s="159" t="s">
        <v>175</v>
      </c>
      <c r="Q509" s="38" t="s">
        <v>175</v>
      </c>
      <c r="R509" s="53" t="s">
        <v>2753</v>
      </c>
      <c r="S509" s="161" t="str">
        <f t="shared" si="52"/>
        <v>Keuzelijst</v>
      </c>
      <c r="T509" s="38" t="s">
        <v>4</v>
      </c>
      <c r="U509" s="43" t="s">
        <v>366</v>
      </c>
      <c r="V509" s="38" t="s">
        <v>2759</v>
      </c>
      <c r="W509" s="38" t="s">
        <v>2775</v>
      </c>
      <c r="X509" s="39" t="s">
        <v>370</v>
      </c>
      <c r="Y509" s="32" t="s">
        <v>370</v>
      </c>
      <c r="Z509" s="32"/>
      <c r="AA509" s="38">
        <v>587775</v>
      </c>
      <c r="AB509" s="38">
        <v>1</v>
      </c>
    </row>
    <row r="510" spans="1:28" s="141" customFormat="1" hidden="1" x14ac:dyDescent="0.35">
      <c r="A510" s="269"/>
      <c r="B510" s="159" t="s">
        <v>2762</v>
      </c>
      <c r="C510" s="162" t="str">
        <f t="shared" si="51"/>
        <v/>
      </c>
      <c r="D510" s="49"/>
      <c r="E510" s="49" t="s">
        <v>8504</v>
      </c>
      <c r="F510" s="187" t="s">
        <v>9365</v>
      </c>
      <c r="G510" s="161" t="str">
        <f t="shared" si="53"/>
        <v>?</v>
      </c>
      <c r="H510" s="49"/>
      <c r="I510" s="161" t="str">
        <f t="shared" si="54"/>
        <v>eau</v>
      </c>
      <c r="J510" s="50" t="s">
        <v>370</v>
      </c>
      <c r="K510" s="34" t="str">
        <f>IFERROR(VLOOKUP(B510,LOINC!A:B,2,FALSE),"")</f>
        <v/>
      </c>
      <c r="L510" s="34" t="str">
        <f>IFERROR(VLOOKUP(B510,'Sequence nummers'!A:B,2,FALSE),"")</f>
        <v/>
      </c>
      <c r="M510" s="49" t="s">
        <v>1203</v>
      </c>
      <c r="N510" s="159"/>
      <c r="O510" s="159"/>
      <c r="P510" s="159"/>
      <c r="Q510" s="38"/>
      <c r="R510" s="53"/>
      <c r="S510" s="161" t="str">
        <f t="shared" si="52"/>
        <v>Keuzelijst</v>
      </c>
      <c r="T510" s="38" t="s">
        <v>4</v>
      </c>
      <c r="U510" s="43" t="s">
        <v>366</v>
      </c>
      <c r="V510" s="38" t="s">
        <v>2759</v>
      </c>
      <c r="W510" s="38" t="s">
        <v>2775</v>
      </c>
      <c r="X510" s="39" t="s">
        <v>370</v>
      </c>
      <c r="Y510" s="32" t="s">
        <v>370</v>
      </c>
      <c r="Z510" s="32"/>
      <c r="AA510" s="38"/>
      <c r="AB510" s="38"/>
    </row>
    <row r="511" spans="1:28" s="141" customFormat="1" hidden="1" x14ac:dyDescent="0.35">
      <c r="A511" s="269"/>
      <c r="B511" s="159" t="s">
        <v>1439</v>
      </c>
      <c r="C511" s="162" t="str">
        <f t="shared" si="51"/>
        <v/>
      </c>
      <c r="D511" s="49"/>
      <c r="E511" s="49" t="s">
        <v>8504</v>
      </c>
      <c r="F511" s="187" t="s">
        <v>9365</v>
      </c>
      <c r="G511" s="161" t="str">
        <f t="shared" si="53"/>
        <v>?</v>
      </c>
      <c r="H511" s="49"/>
      <c r="I511" s="161" t="str">
        <f t="shared" si="54"/>
        <v>eav</v>
      </c>
      <c r="J511" s="50"/>
      <c r="K511" s="34">
        <f>IFERROR(VLOOKUP(B511,LOINC!A:B,2,FALSE),"")</f>
        <v>6672</v>
      </c>
      <c r="L511" s="34">
        <f>IFERROR(VLOOKUP(B511,'Sequence nummers'!A:B,2,FALSE),"")</f>
        <v>1700440</v>
      </c>
      <c r="M511" s="49" t="s">
        <v>1203</v>
      </c>
      <c r="N511" s="159" t="s">
        <v>1610</v>
      </c>
      <c r="O511" s="159" t="s">
        <v>1353</v>
      </c>
      <c r="P511" s="159" t="s">
        <v>175</v>
      </c>
      <c r="Q511" s="38" t="s">
        <v>175</v>
      </c>
      <c r="R511" s="53" t="s">
        <v>2753</v>
      </c>
      <c r="S511" s="161" t="str">
        <f t="shared" si="52"/>
        <v>Keuzelijst</v>
      </c>
      <c r="T511" s="38" t="s">
        <v>4</v>
      </c>
      <c r="U511" s="43" t="s">
        <v>366</v>
      </c>
      <c r="V511" s="38" t="s">
        <v>2759</v>
      </c>
      <c r="W511" s="38" t="s">
        <v>2775</v>
      </c>
      <c r="X511" s="39" t="s">
        <v>370</v>
      </c>
      <c r="Y511" s="32" t="s">
        <v>370</v>
      </c>
      <c r="Z511" s="32"/>
      <c r="AA511" s="38">
        <v>587775</v>
      </c>
      <c r="AB511" s="38">
        <v>1</v>
      </c>
    </row>
    <row r="512" spans="1:28" s="141" customFormat="1" hidden="1" x14ac:dyDescent="0.35">
      <c r="A512" s="269"/>
      <c r="B512" s="159" t="s">
        <v>1432</v>
      </c>
      <c r="C512" s="162" t="str">
        <f t="shared" si="51"/>
        <v/>
      </c>
      <c r="D512" s="49"/>
      <c r="E512" s="49" t="s">
        <v>8504</v>
      </c>
      <c r="F512" s="187" t="s">
        <v>9365</v>
      </c>
      <c r="G512" s="161" t="str">
        <f t="shared" si="53"/>
        <v>?</v>
      </c>
      <c r="H512" s="49"/>
      <c r="I512" s="161" t="str">
        <f t="shared" si="54"/>
        <v>eaw</v>
      </c>
      <c r="J512" s="50" t="s">
        <v>370</v>
      </c>
      <c r="K512" s="34" t="str">
        <f>IFERROR(VLOOKUP(B512,LOINC!A:B,2,FALSE),"")</f>
        <v/>
      </c>
      <c r="L512" s="34" t="str">
        <f>IFERROR(VLOOKUP(B512,'Sequence nummers'!A:B,2,FALSE),"")</f>
        <v/>
      </c>
      <c r="M512" s="49" t="s">
        <v>1203</v>
      </c>
      <c r="N512" s="159"/>
      <c r="O512" s="159"/>
      <c r="P512" s="159"/>
      <c r="Q512" s="38"/>
      <c r="R512" s="53"/>
      <c r="S512" s="161" t="str">
        <f t="shared" si="52"/>
        <v>Keuzelijst</v>
      </c>
      <c r="T512" s="38" t="s">
        <v>4</v>
      </c>
      <c r="U512" s="43" t="s">
        <v>366</v>
      </c>
      <c r="V512" s="38" t="s">
        <v>2759</v>
      </c>
      <c r="W512" s="38" t="s">
        <v>2775</v>
      </c>
      <c r="X512" s="39" t="s">
        <v>370</v>
      </c>
      <c r="Y512" s="32" t="s">
        <v>370</v>
      </c>
      <c r="Z512" s="32"/>
      <c r="AA512" s="38"/>
      <c r="AB512" s="38"/>
    </row>
    <row r="513" spans="1:28" s="141" customFormat="1" hidden="1" x14ac:dyDescent="0.35">
      <c r="A513" s="269"/>
      <c r="B513" s="159" t="s">
        <v>1440</v>
      </c>
      <c r="C513" s="162" t="str">
        <f t="shared" si="51"/>
        <v/>
      </c>
      <c r="D513" s="49"/>
      <c r="E513" s="49" t="s">
        <v>8504</v>
      </c>
      <c r="F513" s="187" t="s">
        <v>9365</v>
      </c>
      <c r="G513" s="161" t="str">
        <f t="shared" si="53"/>
        <v>?</v>
      </c>
      <c r="H513" s="49"/>
      <c r="I513" s="161" t="str">
        <f t="shared" si="54"/>
        <v>eax</v>
      </c>
      <c r="J513" s="50"/>
      <c r="K513" s="34">
        <f>IFERROR(VLOOKUP(B513,LOINC!A:B,2,FALSE),"")</f>
        <v>6674</v>
      </c>
      <c r="L513" s="34">
        <f>IFERROR(VLOOKUP(B513,'Sequence nummers'!A:B,2,FALSE),"")</f>
        <v>1700470</v>
      </c>
      <c r="M513" s="49" t="s">
        <v>1203</v>
      </c>
      <c r="N513" s="159" t="s">
        <v>1610</v>
      </c>
      <c r="O513" s="159" t="s">
        <v>1353</v>
      </c>
      <c r="P513" s="159" t="s">
        <v>175</v>
      </c>
      <c r="Q513" s="38" t="s">
        <v>175</v>
      </c>
      <c r="R513" s="53" t="s">
        <v>2753</v>
      </c>
      <c r="S513" s="161" t="str">
        <f t="shared" si="52"/>
        <v>Keuzelijst</v>
      </c>
      <c r="T513" s="38" t="s">
        <v>4</v>
      </c>
      <c r="U513" s="43" t="s">
        <v>366</v>
      </c>
      <c r="V513" s="38" t="s">
        <v>2759</v>
      </c>
      <c r="W513" s="38" t="s">
        <v>2775</v>
      </c>
      <c r="X513" s="39" t="s">
        <v>370</v>
      </c>
      <c r="Y513" s="32" t="s">
        <v>370</v>
      </c>
      <c r="Z513" s="32"/>
      <c r="AA513" s="38">
        <v>587775</v>
      </c>
      <c r="AB513" s="38">
        <v>1</v>
      </c>
    </row>
    <row r="514" spans="1:28" s="141" customFormat="1" hidden="1" x14ac:dyDescent="0.35">
      <c r="A514" s="269"/>
      <c r="B514" s="159" t="s">
        <v>1592</v>
      </c>
      <c r="C514" s="162" t="str">
        <f t="shared" si="51"/>
        <v/>
      </c>
      <c r="D514" s="49"/>
      <c r="E514" s="49" t="s">
        <v>8504</v>
      </c>
      <c r="F514" s="187" t="s">
        <v>9365</v>
      </c>
      <c r="G514" s="161" t="str">
        <f t="shared" si="53"/>
        <v>?</v>
      </c>
      <c r="H514" s="49"/>
      <c r="I514" s="161" t="str">
        <f t="shared" si="54"/>
        <v>eay</v>
      </c>
      <c r="J514" s="50" t="s">
        <v>370</v>
      </c>
      <c r="K514" s="34" t="str">
        <f>IFERROR(VLOOKUP(B514,LOINC!A:B,2,FALSE),"")</f>
        <v/>
      </c>
      <c r="L514" s="34" t="str">
        <f>IFERROR(VLOOKUP(B514,'Sequence nummers'!A:B,2,FALSE),"")</f>
        <v/>
      </c>
      <c r="M514" s="49" t="s">
        <v>1203</v>
      </c>
      <c r="N514" s="159"/>
      <c r="O514" s="159"/>
      <c r="P514" s="159"/>
      <c r="Q514" s="38"/>
      <c r="R514" s="53"/>
      <c r="S514" s="161" t="str">
        <f t="shared" si="52"/>
        <v>Keuzelijst</v>
      </c>
      <c r="T514" s="38" t="s">
        <v>4</v>
      </c>
      <c r="U514" s="43" t="s">
        <v>366</v>
      </c>
      <c r="V514" s="38" t="s">
        <v>2759</v>
      </c>
      <c r="W514" s="38" t="s">
        <v>2775</v>
      </c>
      <c r="X514" s="39" t="s">
        <v>370</v>
      </c>
      <c r="Y514" s="32" t="s">
        <v>370</v>
      </c>
      <c r="Z514" s="32"/>
      <c r="AA514" s="38"/>
      <c r="AB514" s="38"/>
    </row>
    <row r="515" spans="1:28" s="141" customFormat="1" hidden="1" x14ac:dyDescent="0.35">
      <c r="A515" s="269"/>
      <c r="B515" s="159" t="s">
        <v>1593</v>
      </c>
      <c r="C515" s="162" t="str">
        <f t="shared" si="51"/>
        <v/>
      </c>
      <c r="D515" s="49"/>
      <c r="E515" s="49" t="s">
        <v>8504</v>
      </c>
      <c r="F515" s="187" t="s">
        <v>9365</v>
      </c>
      <c r="G515" s="161" t="str">
        <f t="shared" si="53"/>
        <v>?</v>
      </c>
      <c r="H515" s="49"/>
      <c r="I515" s="161" t="str">
        <f t="shared" si="54"/>
        <v>eaz</v>
      </c>
      <c r="J515" s="50"/>
      <c r="K515" s="34">
        <f>IFERROR(VLOOKUP(B515,LOINC!A:B,2,FALSE),"")</f>
        <v>6676</v>
      </c>
      <c r="L515" s="34">
        <f>IFERROR(VLOOKUP(B515,'Sequence nummers'!A:B,2,FALSE),"")</f>
        <v>1700500</v>
      </c>
      <c r="M515" s="49" t="s">
        <v>1203</v>
      </c>
      <c r="N515" s="159" t="s">
        <v>1610</v>
      </c>
      <c r="O515" s="159" t="s">
        <v>1353</v>
      </c>
      <c r="P515" s="159" t="s">
        <v>175</v>
      </c>
      <c r="Q515" s="38" t="s">
        <v>175</v>
      </c>
      <c r="R515" s="53" t="s">
        <v>2753</v>
      </c>
      <c r="S515" s="161" t="str">
        <f t="shared" si="52"/>
        <v>Keuzelijst</v>
      </c>
      <c r="T515" s="38" t="s">
        <v>4</v>
      </c>
      <c r="U515" s="43" t="s">
        <v>366</v>
      </c>
      <c r="V515" s="38" t="s">
        <v>2759</v>
      </c>
      <c r="W515" s="38" t="s">
        <v>2775</v>
      </c>
      <c r="X515" s="39" t="s">
        <v>370</v>
      </c>
      <c r="Y515" s="32" t="s">
        <v>370</v>
      </c>
      <c r="Z515" s="32"/>
      <c r="AA515" s="38">
        <v>587775</v>
      </c>
      <c r="AB515" s="38">
        <v>1</v>
      </c>
    </row>
    <row r="516" spans="1:28" s="141" customFormat="1" hidden="1" x14ac:dyDescent="0.35">
      <c r="A516" s="269"/>
      <c r="B516" s="159" t="s">
        <v>1433</v>
      </c>
      <c r="C516" s="162" t="str">
        <f t="shared" si="51"/>
        <v/>
      </c>
      <c r="D516" s="49"/>
      <c r="E516" s="49" t="s">
        <v>8504</v>
      </c>
      <c r="F516" s="187" t="s">
        <v>9365</v>
      </c>
      <c r="G516" s="161" t="str">
        <f t="shared" si="53"/>
        <v>?</v>
      </c>
      <c r="H516" s="49"/>
      <c r="I516" s="161" t="str">
        <f t="shared" si="54"/>
        <v>eba</v>
      </c>
      <c r="J516" s="50" t="s">
        <v>370</v>
      </c>
      <c r="K516" s="34" t="str">
        <f>IFERROR(VLOOKUP(B516,LOINC!A:B,2,FALSE),"")</f>
        <v/>
      </c>
      <c r="L516" s="34" t="str">
        <f>IFERROR(VLOOKUP(B516,'Sequence nummers'!A:B,2,FALSE),"")</f>
        <v/>
      </c>
      <c r="M516" s="49" t="s">
        <v>1203</v>
      </c>
      <c r="N516" s="159"/>
      <c r="O516" s="159"/>
      <c r="P516" s="159"/>
      <c r="Q516" s="38"/>
      <c r="R516" s="53"/>
      <c r="S516" s="161" t="str">
        <f t="shared" si="52"/>
        <v>Keuzelijst</v>
      </c>
      <c r="T516" s="38" t="s">
        <v>4</v>
      </c>
      <c r="U516" s="43" t="s">
        <v>366</v>
      </c>
      <c r="V516" s="38" t="s">
        <v>2759</v>
      </c>
      <c r="W516" s="38" t="s">
        <v>2775</v>
      </c>
      <c r="X516" s="39" t="s">
        <v>370</v>
      </c>
      <c r="Y516" s="32" t="s">
        <v>370</v>
      </c>
      <c r="Z516" s="32"/>
      <c r="AA516" s="38"/>
      <c r="AB516" s="38"/>
    </row>
    <row r="517" spans="1:28" s="141" customFormat="1" hidden="1" x14ac:dyDescent="0.35">
      <c r="A517" s="269"/>
      <c r="B517" s="159" t="s">
        <v>1441</v>
      </c>
      <c r="C517" s="162" t="str">
        <f t="shared" si="51"/>
        <v/>
      </c>
      <c r="D517" s="49"/>
      <c r="E517" s="49" t="s">
        <v>8504</v>
      </c>
      <c r="F517" s="187" t="s">
        <v>9365</v>
      </c>
      <c r="G517" s="161" t="str">
        <f t="shared" si="53"/>
        <v>?</v>
      </c>
      <c r="H517" s="49"/>
      <c r="I517" s="161" t="str">
        <f t="shared" si="54"/>
        <v>ebb</v>
      </c>
      <c r="J517" s="50"/>
      <c r="K517" s="34">
        <f>IFERROR(VLOOKUP(B517,LOINC!A:B,2,FALSE),"")</f>
        <v>6678</v>
      </c>
      <c r="L517" s="34">
        <f>IFERROR(VLOOKUP(B517,'Sequence nummers'!A:B,2,FALSE),"")</f>
        <v>1700530</v>
      </c>
      <c r="M517" s="49" t="s">
        <v>1203</v>
      </c>
      <c r="N517" s="159" t="s">
        <v>1610</v>
      </c>
      <c r="O517" s="159" t="s">
        <v>1353</v>
      </c>
      <c r="P517" s="159" t="s">
        <v>175</v>
      </c>
      <c r="Q517" s="38" t="s">
        <v>175</v>
      </c>
      <c r="R517" s="53" t="s">
        <v>2753</v>
      </c>
      <c r="S517" s="161" t="str">
        <f t="shared" si="52"/>
        <v>Keuzelijst</v>
      </c>
      <c r="T517" s="38" t="s">
        <v>4</v>
      </c>
      <c r="U517" s="43" t="s">
        <v>366</v>
      </c>
      <c r="V517" s="38" t="s">
        <v>2759</v>
      </c>
      <c r="W517" s="38" t="s">
        <v>2775</v>
      </c>
      <c r="X517" s="39" t="s">
        <v>370</v>
      </c>
      <c r="Y517" s="32" t="s">
        <v>370</v>
      </c>
      <c r="Z517" s="32"/>
      <c r="AA517" s="38">
        <v>587775</v>
      </c>
      <c r="AB517" s="38">
        <v>1</v>
      </c>
    </row>
    <row r="518" spans="1:28" s="141" customFormat="1" hidden="1" x14ac:dyDescent="0.35">
      <c r="A518" s="269"/>
      <c r="B518" s="159" t="s">
        <v>1594</v>
      </c>
      <c r="C518" s="162" t="str">
        <f t="shared" si="51"/>
        <v/>
      </c>
      <c r="D518" s="49"/>
      <c r="E518" s="49" t="s">
        <v>8504</v>
      </c>
      <c r="F518" s="187" t="s">
        <v>9365</v>
      </c>
      <c r="G518" s="161" t="str">
        <f t="shared" si="53"/>
        <v>?</v>
      </c>
      <c r="H518" s="49"/>
      <c r="I518" s="161" t="str">
        <f t="shared" si="54"/>
        <v>ebc</v>
      </c>
      <c r="J518" s="50" t="s">
        <v>370</v>
      </c>
      <c r="K518" s="34" t="str">
        <f>IFERROR(VLOOKUP(B518,LOINC!A:B,2,FALSE),"")</f>
        <v/>
      </c>
      <c r="L518" s="34" t="str">
        <f>IFERROR(VLOOKUP(B518,'Sequence nummers'!A:B,2,FALSE),"")</f>
        <v/>
      </c>
      <c r="M518" s="49" t="s">
        <v>1203</v>
      </c>
      <c r="N518" s="159"/>
      <c r="O518" s="159"/>
      <c r="P518" s="159"/>
      <c r="Q518" s="38"/>
      <c r="R518" s="53"/>
      <c r="S518" s="161" t="str">
        <f t="shared" si="52"/>
        <v>Keuzelijst</v>
      </c>
      <c r="T518" s="38" t="s">
        <v>4</v>
      </c>
      <c r="U518" s="43" t="s">
        <v>366</v>
      </c>
      <c r="V518" s="38" t="s">
        <v>2759</v>
      </c>
      <c r="W518" s="38" t="s">
        <v>2775</v>
      </c>
      <c r="X518" s="39" t="s">
        <v>370</v>
      </c>
      <c r="Y518" s="32" t="s">
        <v>370</v>
      </c>
      <c r="Z518" s="32"/>
      <c r="AA518" s="38"/>
      <c r="AB518" s="38"/>
    </row>
    <row r="519" spans="1:28" s="141" customFormat="1" hidden="1" x14ac:dyDescent="0.35">
      <c r="A519" s="269"/>
      <c r="B519" s="159" t="s">
        <v>1595</v>
      </c>
      <c r="C519" s="162" t="str">
        <f t="shared" si="51"/>
        <v/>
      </c>
      <c r="D519" s="49"/>
      <c r="E519" s="49" t="s">
        <v>8504</v>
      </c>
      <c r="F519" s="187" t="s">
        <v>9365</v>
      </c>
      <c r="G519" s="161" t="str">
        <f t="shared" si="53"/>
        <v>?</v>
      </c>
      <c r="H519" s="49"/>
      <c r="I519" s="161" t="str">
        <f t="shared" si="54"/>
        <v>ebd</v>
      </c>
      <c r="J519" s="50"/>
      <c r="K519" s="34">
        <f>IFERROR(VLOOKUP(B519,LOINC!A:B,2,FALSE),"")</f>
        <v>6680</v>
      </c>
      <c r="L519" s="34">
        <f>IFERROR(VLOOKUP(B519,'Sequence nummers'!A:B,2,FALSE),"")</f>
        <v>1700560</v>
      </c>
      <c r="M519" s="49" t="s">
        <v>1203</v>
      </c>
      <c r="N519" s="159" t="s">
        <v>1610</v>
      </c>
      <c r="O519" s="159" t="s">
        <v>1353</v>
      </c>
      <c r="P519" s="159" t="s">
        <v>175</v>
      </c>
      <c r="Q519" s="38" t="s">
        <v>175</v>
      </c>
      <c r="R519" s="53" t="s">
        <v>2753</v>
      </c>
      <c r="S519" s="161" t="str">
        <f t="shared" si="52"/>
        <v>Keuzelijst</v>
      </c>
      <c r="T519" s="38" t="s">
        <v>4</v>
      </c>
      <c r="U519" s="43" t="s">
        <v>366</v>
      </c>
      <c r="V519" s="38" t="s">
        <v>2759</v>
      </c>
      <c r="W519" s="38" t="s">
        <v>2775</v>
      </c>
      <c r="X519" s="39" t="s">
        <v>370</v>
      </c>
      <c r="Y519" s="32" t="s">
        <v>370</v>
      </c>
      <c r="Z519" s="32"/>
      <c r="AA519" s="38">
        <v>587775</v>
      </c>
      <c r="AB519" s="38">
        <v>1</v>
      </c>
    </row>
    <row r="520" spans="1:28" x14ac:dyDescent="0.35">
      <c r="A520" s="269" t="s">
        <v>1601</v>
      </c>
      <c r="B520" s="159" t="s">
        <v>131</v>
      </c>
      <c r="C520" s="162" t="str">
        <f t="shared" si="51"/>
        <v>M genotype (MNS)</v>
      </c>
      <c r="D520" s="49"/>
      <c r="E520" s="49" t="s">
        <v>2798</v>
      </c>
      <c r="F520" s="187" t="s">
        <v>9365</v>
      </c>
      <c r="G520" s="161" t="str">
        <f t="shared" si="53"/>
        <v>?</v>
      </c>
      <c r="H520" s="49"/>
      <c r="I520" s="161" t="str">
        <f t="shared" si="54"/>
        <v>ebe</v>
      </c>
      <c r="J520" s="50" t="s">
        <v>370</v>
      </c>
      <c r="K520" s="34">
        <f>IFERROR(VLOOKUP(B520,LOINC!A:B,2,FALSE),"")</f>
        <v>26</v>
      </c>
      <c r="L520" s="34">
        <f>IFERROR(VLOOKUP(B520,'Sequence nummers'!A:B,2,FALSE),"")</f>
        <v>1700010</v>
      </c>
      <c r="M520" s="159" t="s">
        <v>1203</v>
      </c>
      <c r="N520" s="159" t="s">
        <v>8624</v>
      </c>
      <c r="O520" s="159" t="s">
        <v>1354</v>
      </c>
      <c r="P520" s="159" t="s">
        <v>175</v>
      </c>
      <c r="Q520" s="38" t="s">
        <v>8552</v>
      </c>
      <c r="R520" s="53"/>
      <c r="S520" s="161" t="str">
        <f t="shared" si="52"/>
        <v>Keuzelijst</v>
      </c>
      <c r="T520" s="38" t="s">
        <v>4</v>
      </c>
      <c r="U520" s="43" t="s">
        <v>366</v>
      </c>
      <c r="V520" s="38" t="s">
        <v>2759</v>
      </c>
      <c r="W520" s="38" t="s">
        <v>2775</v>
      </c>
      <c r="X520" s="39" t="s">
        <v>370</v>
      </c>
      <c r="Y520" s="32" t="s">
        <v>370</v>
      </c>
      <c r="Z520" s="32"/>
      <c r="AA520" s="38"/>
      <c r="AB520" s="38"/>
    </row>
    <row r="521" spans="1:28" x14ac:dyDescent="0.35">
      <c r="A521" s="269"/>
      <c r="B521" s="159" t="s">
        <v>1415</v>
      </c>
      <c r="C521" s="162" t="str">
        <f t="shared" si="51"/>
        <v>M conclusie fenotype (MNS)</v>
      </c>
      <c r="D521" s="49"/>
      <c r="E521" s="49" t="s">
        <v>2798</v>
      </c>
      <c r="F521" s="187" t="s">
        <v>9365</v>
      </c>
      <c r="G521" s="161" t="str">
        <f t="shared" si="53"/>
        <v>?</v>
      </c>
      <c r="H521" s="49" t="s">
        <v>2245</v>
      </c>
      <c r="I521" s="161" t="str">
        <f t="shared" si="54"/>
        <v>ebf</v>
      </c>
      <c r="J521" s="50"/>
      <c r="K521" s="34">
        <f>IFERROR(VLOOKUP(B521,LOINC!A:B,2,FALSE),"")</f>
        <v>6682</v>
      </c>
      <c r="L521" s="34">
        <f>IFERROR(VLOOKUP(B521,'Sequence nummers'!A:B,2,FALSE),"")</f>
        <v>1700020</v>
      </c>
      <c r="M521" s="159" t="s">
        <v>1203</v>
      </c>
      <c r="N521" s="159" t="s">
        <v>8624</v>
      </c>
      <c r="O521" s="159" t="s">
        <v>1354</v>
      </c>
      <c r="P521" s="159" t="s">
        <v>175</v>
      </c>
      <c r="Q521" s="38" t="s">
        <v>8552</v>
      </c>
      <c r="R521" s="53"/>
      <c r="S521" s="161" t="str">
        <f t="shared" si="52"/>
        <v>Keuzelijst</v>
      </c>
      <c r="T521" s="38" t="s">
        <v>4</v>
      </c>
      <c r="U521" s="43" t="s">
        <v>366</v>
      </c>
      <c r="V521" s="38" t="s">
        <v>2759</v>
      </c>
      <c r="W521" s="38" t="s">
        <v>2775</v>
      </c>
      <c r="X521" s="39" t="s">
        <v>370</v>
      </c>
      <c r="Y521" s="32" t="s">
        <v>370</v>
      </c>
      <c r="Z521" s="32"/>
      <c r="AA521" s="38">
        <v>587775</v>
      </c>
      <c r="AB521" s="38">
        <v>1</v>
      </c>
    </row>
    <row r="522" spans="1:28" x14ac:dyDescent="0.35">
      <c r="A522" s="269"/>
      <c r="B522" s="159" t="s">
        <v>132</v>
      </c>
      <c r="C522" s="162" t="str">
        <f t="shared" si="51"/>
        <v>N genotype (MNS)</v>
      </c>
      <c r="D522" s="49"/>
      <c r="E522" s="49" t="s">
        <v>2798</v>
      </c>
      <c r="F522" s="187" t="s">
        <v>9365</v>
      </c>
      <c r="G522" s="161" t="str">
        <f t="shared" si="53"/>
        <v>?</v>
      </c>
      <c r="H522" s="49"/>
      <c r="I522" s="161" t="str">
        <f t="shared" si="54"/>
        <v>ebg</v>
      </c>
      <c r="J522" s="50" t="s">
        <v>370</v>
      </c>
      <c r="K522" s="34">
        <f>IFERROR(VLOOKUP(B522,LOINC!A:B,2,FALSE),"")</f>
        <v>27</v>
      </c>
      <c r="L522" s="34">
        <f>IFERROR(VLOOKUP(B522,'Sequence nummers'!A:B,2,FALSE),"")</f>
        <v>1700040</v>
      </c>
      <c r="M522" s="159" t="s">
        <v>1203</v>
      </c>
      <c r="N522" s="159" t="s">
        <v>8624</v>
      </c>
      <c r="O522" s="159" t="s">
        <v>1354</v>
      </c>
      <c r="P522" s="159" t="s">
        <v>175</v>
      </c>
      <c r="Q522" s="38" t="s">
        <v>8552</v>
      </c>
      <c r="R522" s="53"/>
      <c r="S522" s="161" t="str">
        <f t="shared" si="52"/>
        <v>Keuzelijst</v>
      </c>
      <c r="T522" s="38" t="s">
        <v>4</v>
      </c>
      <c r="U522" s="43" t="s">
        <v>366</v>
      </c>
      <c r="V522" s="38" t="s">
        <v>2759</v>
      </c>
      <c r="W522" s="38" t="s">
        <v>2775</v>
      </c>
      <c r="X522" s="39" t="s">
        <v>370</v>
      </c>
      <c r="Y522" s="32" t="s">
        <v>370</v>
      </c>
      <c r="Z522" s="32"/>
      <c r="AA522" s="38"/>
      <c r="AB522" s="38"/>
    </row>
    <row r="523" spans="1:28" x14ac:dyDescent="0.35">
      <c r="A523" s="269"/>
      <c r="B523" s="159" t="s">
        <v>1416</v>
      </c>
      <c r="C523" s="162" t="str">
        <f t="shared" si="51"/>
        <v>N conclusie fenotype (MNS)</v>
      </c>
      <c r="D523" s="49"/>
      <c r="E523" s="49" t="s">
        <v>2798</v>
      </c>
      <c r="F523" s="187" t="s">
        <v>9365</v>
      </c>
      <c r="G523" s="161" t="str">
        <f t="shared" si="53"/>
        <v>?</v>
      </c>
      <c r="H523" s="49"/>
      <c r="I523" s="161" t="str">
        <f t="shared" si="54"/>
        <v>ebh</v>
      </c>
      <c r="J523" s="50"/>
      <c r="K523" s="34">
        <f>IFERROR(VLOOKUP(B523,LOINC!A:B,2,FALSE),"")</f>
        <v>6684</v>
      </c>
      <c r="L523" s="34">
        <f>IFERROR(VLOOKUP(B523,'Sequence nummers'!A:B,2,FALSE),"")</f>
        <v>1700050</v>
      </c>
      <c r="M523" s="159" t="s">
        <v>1203</v>
      </c>
      <c r="N523" s="159" t="s">
        <v>8624</v>
      </c>
      <c r="O523" s="159" t="s">
        <v>1354</v>
      </c>
      <c r="P523" s="159" t="s">
        <v>175</v>
      </c>
      <c r="Q523" s="38" t="s">
        <v>8552</v>
      </c>
      <c r="R523" s="53"/>
      <c r="S523" s="161" t="str">
        <f t="shared" si="52"/>
        <v>Keuzelijst</v>
      </c>
      <c r="T523" s="38" t="s">
        <v>4</v>
      </c>
      <c r="U523" s="43" t="s">
        <v>366</v>
      </c>
      <c r="V523" s="38" t="s">
        <v>2759</v>
      </c>
      <c r="W523" s="38" t="s">
        <v>2775</v>
      </c>
      <c r="X523" s="39" t="s">
        <v>370</v>
      </c>
      <c r="Y523" s="32" t="s">
        <v>370</v>
      </c>
      <c r="Z523" s="32"/>
      <c r="AA523" s="38">
        <v>587775</v>
      </c>
      <c r="AB523" s="38">
        <v>1</v>
      </c>
    </row>
    <row r="524" spans="1:28" x14ac:dyDescent="0.35">
      <c r="A524" s="269"/>
      <c r="B524" s="159" t="s">
        <v>133</v>
      </c>
      <c r="C524" s="162" t="str">
        <f t="shared" ref="C524:C555" si="55">IF(E524="JA",VLOOKUP(B524,Bepalingen,3,FALSE),"")</f>
        <v>S genotype (MNS)</v>
      </c>
      <c r="D524" s="49"/>
      <c r="E524" s="49" t="s">
        <v>2798</v>
      </c>
      <c r="F524" s="187" t="s">
        <v>9365</v>
      </c>
      <c r="G524" s="161" t="str">
        <f t="shared" si="53"/>
        <v>?</v>
      </c>
      <c r="H524" s="49"/>
      <c r="I524" s="161" t="str">
        <f t="shared" si="54"/>
        <v>ebi</v>
      </c>
      <c r="J524" s="50" t="s">
        <v>370</v>
      </c>
      <c r="K524" s="34">
        <f>IFERROR(VLOOKUP(B524,LOINC!A:B,2,FALSE),"")</f>
        <v>28</v>
      </c>
      <c r="L524" s="34">
        <f>IFERROR(VLOOKUP(B524,'Sequence nummers'!A:B,2,FALSE),"")</f>
        <v>1700070</v>
      </c>
      <c r="M524" s="159" t="s">
        <v>1203</v>
      </c>
      <c r="N524" s="159" t="s">
        <v>8624</v>
      </c>
      <c r="O524" s="159" t="s">
        <v>1354</v>
      </c>
      <c r="P524" s="159" t="s">
        <v>175</v>
      </c>
      <c r="Q524" s="38" t="s">
        <v>8552</v>
      </c>
      <c r="R524" s="53"/>
      <c r="S524" s="161" t="str">
        <f t="shared" ref="S524:S555" si="56">VLOOKUP($B524,Bepalingen,4,FALSE)</f>
        <v>Keuzelijst</v>
      </c>
      <c r="T524" s="38" t="s">
        <v>4</v>
      </c>
      <c r="U524" s="43" t="s">
        <v>366</v>
      </c>
      <c r="V524" s="38" t="s">
        <v>2759</v>
      </c>
      <c r="W524" s="38" t="s">
        <v>2775</v>
      </c>
      <c r="X524" s="39" t="s">
        <v>370</v>
      </c>
      <c r="Y524" s="32" t="s">
        <v>370</v>
      </c>
      <c r="Z524" s="32"/>
      <c r="AA524" s="38"/>
      <c r="AB524" s="38"/>
    </row>
    <row r="525" spans="1:28" x14ac:dyDescent="0.35">
      <c r="A525" s="269"/>
      <c r="B525" s="159" t="s">
        <v>1417</v>
      </c>
      <c r="C525" s="162" t="str">
        <f t="shared" si="55"/>
        <v>S conclusie fenotype (MNS)</v>
      </c>
      <c r="D525" s="49"/>
      <c r="E525" s="49" t="s">
        <v>2798</v>
      </c>
      <c r="F525" s="187" t="s">
        <v>9365</v>
      </c>
      <c r="G525" s="161" t="str">
        <f t="shared" si="53"/>
        <v>?</v>
      </c>
      <c r="H525" s="49"/>
      <c r="I525" s="161" t="str">
        <f t="shared" si="54"/>
        <v>ebj</v>
      </c>
      <c r="J525" s="50"/>
      <c r="K525" s="34">
        <f>IFERROR(VLOOKUP(B525,LOINC!A:B,2,FALSE),"")</f>
        <v>6686</v>
      </c>
      <c r="L525" s="34">
        <f>IFERROR(VLOOKUP(B525,'Sequence nummers'!A:B,2,FALSE),"")</f>
        <v>1700080</v>
      </c>
      <c r="M525" s="159" t="s">
        <v>1203</v>
      </c>
      <c r="N525" s="159" t="s">
        <v>8624</v>
      </c>
      <c r="O525" s="159" t="s">
        <v>1354</v>
      </c>
      <c r="P525" s="159" t="s">
        <v>175</v>
      </c>
      <c r="Q525" s="38" t="s">
        <v>8552</v>
      </c>
      <c r="R525" s="53"/>
      <c r="S525" s="161" t="str">
        <f t="shared" si="56"/>
        <v>Keuzelijst</v>
      </c>
      <c r="T525" s="38" t="s">
        <v>4</v>
      </c>
      <c r="U525" s="43" t="s">
        <v>366</v>
      </c>
      <c r="V525" s="38" t="s">
        <v>2759</v>
      </c>
      <c r="W525" s="38" t="s">
        <v>2775</v>
      </c>
      <c r="X525" s="39" t="s">
        <v>370</v>
      </c>
      <c r="Y525" s="32" t="s">
        <v>370</v>
      </c>
      <c r="Z525" s="32"/>
      <c r="AA525" s="38">
        <v>587775</v>
      </c>
      <c r="AB525" s="38">
        <v>1</v>
      </c>
    </row>
    <row r="526" spans="1:28" x14ac:dyDescent="0.35">
      <c r="A526" s="269"/>
      <c r="B526" s="159" t="s">
        <v>134</v>
      </c>
      <c r="C526" s="162" t="str">
        <f t="shared" si="55"/>
        <v>s genotype (MNS)</v>
      </c>
      <c r="D526" s="49"/>
      <c r="E526" s="49" t="s">
        <v>2798</v>
      </c>
      <c r="F526" s="187" t="s">
        <v>9365</v>
      </c>
      <c r="G526" s="161" t="str">
        <f t="shared" si="53"/>
        <v>?</v>
      </c>
      <c r="H526" s="49"/>
      <c r="I526" s="161" t="str">
        <f t="shared" si="54"/>
        <v>ebk</v>
      </c>
      <c r="J526" s="50" t="s">
        <v>370</v>
      </c>
      <c r="K526" s="34">
        <f>IFERROR(VLOOKUP(B526,LOINC!A:B,2,FALSE),"")</f>
        <v>29</v>
      </c>
      <c r="L526" s="34">
        <f>IFERROR(VLOOKUP(B526,'Sequence nummers'!A:B,2,FALSE),"")</f>
        <v>1700110</v>
      </c>
      <c r="M526" s="159" t="s">
        <v>1203</v>
      </c>
      <c r="N526" s="159" t="s">
        <v>8624</v>
      </c>
      <c r="O526" s="159" t="s">
        <v>1354</v>
      </c>
      <c r="P526" s="159" t="s">
        <v>175</v>
      </c>
      <c r="Q526" s="38" t="s">
        <v>8552</v>
      </c>
      <c r="R526" s="53"/>
      <c r="S526" s="161" t="str">
        <f t="shared" si="56"/>
        <v>Keuzelijst</v>
      </c>
      <c r="T526" s="38" t="s">
        <v>4</v>
      </c>
      <c r="U526" s="43" t="s">
        <v>366</v>
      </c>
      <c r="V526" s="38" t="s">
        <v>2759</v>
      </c>
      <c r="W526" s="38" t="s">
        <v>2775</v>
      </c>
      <c r="X526" s="39" t="s">
        <v>370</v>
      </c>
      <c r="Y526" s="32" t="s">
        <v>370</v>
      </c>
      <c r="Z526" s="32"/>
      <c r="AA526" s="38"/>
      <c r="AB526" s="38"/>
    </row>
    <row r="527" spans="1:28" x14ac:dyDescent="0.35">
      <c r="A527" s="269"/>
      <c r="B527" s="159" t="s">
        <v>1418</v>
      </c>
      <c r="C527" s="162" t="str">
        <f t="shared" si="55"/>
        <v>s conclusie fenotype (MNS)</v>
      </c>
      <c r="D527" s="49"/>
      <c r="E527" s="49" t="s">
        <v>2798</v>
      </c>
      <c r="F527" s="187" t="s">
        <v>9365</v>
      </c>
      <c r="G527" s="161" t="str">
        <f t="shared" si="53"/>
        <v>?</v>
      </c>
      <c r="H527" s="49"/>
      <c r="I527" s="161" t="str">
        <f t="shared" si="54"/>
        <v>ebl</v>
      </c>
      <c r="J527" s="50"/>
      <c r="K527" s="34">
        <f>IFERROR(VLOOKUP(B527,LOINC!A:B,2,FALSE),"")</f>
        <v>6688</v>
      </c>
      <c r="L527" s="34">
        <f>IFERROR(VLOOKUP(B527,'Sequence nummers'!A:B,2,FALSE),"")</f>
        <v>1700120</v>
      </c>
      <c r="M527" s="159" t="s">
        <v>1203</v>
      </c>
      <c r="N527" s="159" t="s">
        <v>8624</v>
      </c>
      <c r="O527" s="159" t="s">
        <v>1354</v>
      </c>
      <c r="P527" s="159" t="s">
        <v>175</v>
      </c>
      <c r="Q527" s="38" t="s">
        <v>8552</v>
      </c>
      <c r="R527" s="53"/>
      <c r="S527" s="161" t="str">
        <f t="shared" si="56"/>
        <v>Keuzelijst</v>
      </c>
      <c r="T527" s="38" t="s">
        <v>4</v>
      </c>
      <c r="U527" s="43" t="s">
        <v>366</v>
      </c>
      <c r="V527" s="38" t="s">
        <v>2759</v>
      </c>
      <c r="W527" s="38" t="s">
        <v>2775</v>
      </c>
      <c r="X527" s="39" t="s">
        <v>370</v>
      </c>
      <c r="Y527" s="32" t="s">
        <v>370</v>
      </c>
      <c r="Z527" s="32"/>
      <c r="AA527" s="38">
        <v>587775</v>
      </c>
      <c r="AB527" s="38">
        <v>1</v>
      </c>
    </row>
    <row r="528" spans="1:28" ht="12" customHeight="1" x14ac:dyDescent="0.35">
      <c r="A528" s="269"/>
      <c r="B528" s="159" t="s">
        <v>2763</v>
      </c>
      <c r="C528" s="162" t="str">
        <f t="shared" si="55"/>
        <v>Uvar genotype (MNS)</v>
      </c>
      <c r="D528" s="49"/>
      <c r="E528" s="49" t="s">
        <v>2798</v>
      </c>
      <c r="F528" s="187" t="s">
        <v>9365</v>
      </c>
      <c r="G528" s="161" t="str">
        <f t="shared" si="53"/>
        <v>?</v>
      </c>
      <c r="H528" s="40" t="s">
        <v>8135</v>
      </c>
      <c r="I528" s="161" t="str">
        <f t="shared" si="54"/>
        <v>ebla</v>
      </c>
      <c r="J528" s="50" t="s">
        <v>370</v>
      </c>
      <c r="K528" s="34">
        <f>IFERROR(VLOOKUP(B528,LOINC!A:B,2,FALSE),"")</f>
        <v>15367</v>
      </c>
      <c r="L528" s="34">
        <f>IFERROR(VLOOKUP(B528,'Sequence nummers'!A:B,2,FALSE),"")</f>
        <v>1700075</v>
      </c>
      <c r="M528" s="159" t="s">
        <v>1203</v>
      </c>
      <c r="N528" s="159" t="s">
        <v>8624</v>
      </c>
      <c r="O528" s="159" t="s">
        <v>1354</v>
      </c>
      <c r="P528" s="159" t="s">
        <v>175</v>
      </c>
      <c r="Q528" s="38" t="s">
        <v>8552</v>
      </c>
      <c r="R528" s="53"/>
      <c r="S528" s="161" t="str">
        <f t="shared" si="56"/>
        <v>Keuzelijst</v>
      </c>
      <c r="T528" s="38" t="s">
        <v>4</v>
      </c>
      <c r="U528" s="43" t="s">
        <v>366</v>
      </c>
      <c r="V528" s="38" t="s">
        <v>2759</v>
      </c>
      <c r="W528" s="38" t="s">
        <v>2775</v>
      </c>
      <c r="X528" s="39" t="s">
        <v>370</v>
      </c>
      <c r="Y528" s="32" t="s">
        <v>370</v>
      </c>
      <c r="Z528" s="32"/>
      <c r="AA528" s="38">
        <v>587775</v>
      </c>
      <c r="AB528" s="38">
        <v>1</v>
      </c>
    </row>
    <row r="529" spans="1:28" x14ac:dyDescent="0.35">
      <c r="A529" s="269"/>
      <c r="B529" s="159" t="s">
        <v>143</v>
      </c>
      <c r="C529" s="162" t="str">
        <f t="shared" si="55"/>
        <v>K genotype (Kell)</v>
      </c>
      <c r="D529" s="49"/>
      <c r="E529" s="49" t="s">
        <v>2798</v>
      </c>
      <c r="F529" s="187" t="s">
        <v>9365</v>
      </c>
      <c r="G529" s="161" t="str">
        <f t="shared" si="53"/>
        <v>?</v>
      </c>
      <c r="H529" s="49"/>
      <c r="I529" s="161" t="str">
        <f t="shared" si="54"/>
        <v>ebm</v>
      </c>
      <c r="J529" s="50" t="s">
        <v>370</v>
      </c>
      <c r="K529" s="34">
        <f>IFERROR(VLOOKUP(B529,LOINC!A:B,2,FALSE),"")</f>
        <v>38</v>
      </c>
      <c r="L529" s="34">
        <f>IFERROR(VLOOKUP(B529,'Sequence nummers'!A:B,2,FALSE),"")</f>
        <v>1700140</v>
      </c>
      <c r="M529" s="159" t="s">
        <v>1203</v>
      </c>
      <c r="N529" s="159" t="s">
        <v>8624</v>
      </c>
      <c r="O529" s="159" t="s">
        <v>1354</v>
      </c>
      <c r="P529" s="159" t="s">
        <v>175</v>
      </c>
      <c r="Q529" s="38" t="s">
        <v>8552</v>
      </c>
      <c r="R529" s="53"/>
      <c r="S529" s="161" t="str">
        <f t="shared" si="56"/>
        <v>Keuzelijst</v>
      </c>
      <c r="T529" s="38" t="s">
        <v>4</v>
      </c>
      <c r="U529" s="43" t="s">
        <v>366</v>
      </c>
      <c r="V529" s="38" t="s">
        <v>2759</v>
      </c>
      <c r="W529" s="38" t="s">
        <v>2775</v>
      </c>
      <c r="X529" s="39" t="s">
        <v>370</v>
      </c>
      <c r="Y529" s="32" t="s">
        <v>370</v>
      </c>
      <c r="Z529" s="32"/>
      <c r="AA529" s="38"/>
      <c r="AB529" s="38"/>
    </row>
    <row r="530" spans="1:28" x14ac:dyDescent="0.35">
      <c r="A530" s="269"/>
      <c r="B530" s="159" t="s">
        <v>1442</v>
      </c>
      <c r="C530" s="162" t="str">
        <f t="shared" si="55"/>
        <v>K conclusie fenotype (Kell)</v>
      </c>
      <c r="D530" s="49"/>
      <c r="E530" s="49" t="s">
        <v>2798</v>
      </c>
      <c r="F530" s="187" t="s">
        <v>9365</v>
      </c>
      <c r="G530" s="161" t="str">
        <f t="shared" si="53"/>
        <v>?</v>
      </c>
      <c r="H530" s="49"/>
      <c r="I530" s="161" t="str">
        <f t="shared" si="54"/>
        <v>ebn</v>
      </c>
      <c r="J530" s="50"/>
      <c r="K530" s="34">
        <f>IFERROR(VLOOKUP(B530,LOINC!A:B,2,FALSE),"")</f>
        <v>6690</v>
      </c>
      <c r="L530" s="34">
        <f>IFERROR(VLOOKUP(B530,'Sequence nummers'!A:B,2,FALSE),"")</f>
        <v>1700150</v>
      </c>
      <c r="M530" s="159" t="s">
        <v>1203</v>
      </c>
      <c r="N530" s="159" t="s">
        <v>8624</v>
      </c>
      <c r="O530" s="159" t="s">
        <v>1354</v>
      </c>
      <c r="P530" s="159" t="s">
        <v>175</v>
      </c>
      <c r="Q530" s="38" t="s">
        <v>8552</v>
      </c>
      <c r="R530" s="53"/>
      <c r="S530" s="161" t="str">
        <f t="shared" si="56"/>
        <v>Keuzelijst</v>
      </c>
      <c r="T530" s="38" t="s">
        <v>4</v>
      </c>
      <c r="U530" s="43" t="s">
        <v>366</v>
      </c>
      <c r="V530" s="38" t="s">
        <v>2759</v>
      </c>
      <c r="W530" s="38" t="s">
        <v>2775</v>
      </c>
      <c r="X530" s="39" t="s">
        <v>370</v>
      </c>
      <c r="Y530" s="32" t="s">
        <v>370</v>
      </c>
      <c r="Z530" s="32"/>
      <c r="AA530" s="38">
        <v>587775</v>
      </c>
      <c r="AB530" s="38">
        <v>1</v>
      </c>
    </row>
    <row r="531" spans="1:28" x14ac:dyDescent="0.35">
      <c r="A531" s="269"/>
      <c r="B531" s="159" t="s">
        <v>130</v>
      </c>
      <c r="C531" s="162" t="str">
        <f t="shared" si="55"/>
        <v>k genotype (Kell)</v>
      </c>
      <c r="D531" s="49"/>
      <c r="E531" s="49" t="s">
        <v>2798</v>
      </c>
      <c r="F531" s="187" t="s">
        <v>9365</v>
      </c>
      <c r="G531" s="161" t="str">
        <f t="shared" si="53"/>
        <v>?</v>
      </c>
      <c r="H531" s="49"/>
      <c r="I531" s="161" t="str">
        <f t="shared" si="54"/>
        <v>ebo</v>
      </c>
      <c r="J531" s="50" t="s">
        <v>370</v>
      </c>
      <c r="K531" s="34">
        <f>IFERROR(VLOOKUP(B531,LOINC!A:B,2,FALSE),"")</f>
        <v>39</v>
      </c>
      <c r="L531" s="34">
        <f>IFERROR(VLOOKUP(B531,'Sequence nummers'!A:B,2,FALSE),"")</f>
        <v>1700170</v>
      </c>
      <c r="M531" s="159" t="s">
        <v>1203</v>
      </c>
      <c r="N531" s="159" t="s">
        <v>8624</v>
      </c>
      <c r="O531" s="159" t="s">
        <v>1354</v>
      </c>
      <c r="P531" s="159" t="s">
        <v>175</v>
      </c>
      <c r="Q531" s="38" t="s">
        <v>8552</v>
      </c>
      <c r="R531" s="53"/>
      <c r="S531" s="161" t="str">
        <f t="shared" si="56"/>
        <v>Keuzelijst</v>
      </c>
      <c r="T531" s="38" t="s">
        <v>4</v>
      </c>
      <c r="U531" s="43" t="s">
        <v>366</v>
      </c>
      <c r="V531" s="38" t="s">
        <v>2759</v>
      </c>
      <c r="W531" s="38" t="s">
        <v>2775</v>
      </c>
      <c r="X531" s="39" t="s">
        <v>370</v>
      </c>
      <c r="Y531" s="32" t="s">
        <v>370</v>
      </c>
      <c r="Z531" s="32"/>
      <c r="AA531" s="38"/>
      <c r="AB531" s="38"/>
    </row>
    <row r="532" spans="1:28" ht="12.75" customHeight="1" x14ac:dyDescent="0.35">
      <c r="A532" s="269"/>
      <c r="B532" s="159" t="s">
        <v>1443</v>
      </c>
      <c r="C532" s="162" t="str">
        <f t="shared" si="55"/>
        <v>k conclusie fenotype (Kell)</v>
      </c>
      <c r="D532" s="49"/>
      <c r="E532" s="49" t="s">
        <v>2798</v>
      </c>
      <c r="F532" s="187" t="s">
        <v>9365</v>
      </c>
      <c r="G532" s="161" t="str">
        <f t="shared" si="53"/>
        <v>?</v>
      </c>
      <c r="H532" s="49"/>
      <c r="I532" s="161" t="str">
        <f t="shared" si="54"/>
        <v>ebp</v>
      </c>
      <c r="J532" s="50"/>
      <c r="K532" s="34">
        <f>IFERROR(VLOOKUP(B532,LOINC!A:B,2,FALSE),"")</f>
        <v>6692</v>
      </c>
      <c r="L532" s="34">
        <f>IFERROR(VLOOKUP(B532,'Sequence nummers'!A:B,2,FALSE),"")</f>
        <v>1700180</v>
      </c>
      <c r="M532" s="159" t="s">
        <v>1203</v>
      </c>
      <c r="N532" s="159" t="s">
        <v>8624</v>
      </c>
      <c r="O532" s="159" t="s">
        <v>1354</v>
      </c>
      <c r="P532" s="159" t="s">
        <v>175</v>
      </c>
      <c r="Q532" s="38" t="s">
        <v>8552</v>
      </c>
      <c r="R532" s="53"/>
      <c r="S532" s="161" t="str">
        <f t="shared" si="56"/>
        <v>Keuzelijst</v>
      </c>
      <c r="T532" s="38" t="s">
        <v>4</v>
      </c>
      <c r="U532" s="43" t="s">
        <v>366</v>
      </c>
      <c r="V532" s="38" t="s">
        <v>2759</v>
      </c>
      <c r="W532" s="38" t="s">
        <v>2775</v>
      </c>
      <c r="X532" s="39" t="s">
        <v>370</v>
      </c>
      <c r="Y532" s="32" t="s">
        <v>370</v>
      </c>
      <c r="Z532" s="32"/>
      <c r="AA532" s="38">
        <v>587775</v>
      </c>
      <c r="AB532" s="38">
        <v>1</v>
      </c>
    </row>
    <row r="533" spans="1:28" hidden="1" x14ac:dyDescent="0.35">
      <c r="A533" s="269"/>
      <c r="B533" s="159" t="s">
        <v>233</v>
      </c>
      <c r="C533" s="162" t="str">
        <f t="shared" si="55"/>
        <v/>
      </c>
      <c r="D533" s="49"/>
      <c r="E533" s="49" t="s">
        <v>8504</v>
      </c>
      <c r="F533" s="187" t="s">
        <v>9365</v>
      </c>
      <c r="G533" s="161" t="str">
        <f t="shared" si="53"/>
        <v>?</v>
      </c>
      <c r="H533" s="49"/>
      <c r="I533" s="161" t="str">
        <f t="shared" si="54"/>
        <v>ebu</v>
      </c>
      <c r="J533" s="50" t="s">
        <v>370</v>
      </c>
      <c r="K533" s="34">
        <f>IFERROR(VLOOKUP(B533,LOINC!A:B,2,FALSE),"")</f>
        <v>7042</v>
      </c>
      <c r="L533" s="34">
        <f>IFERROR(VLOOKUP(B533,'Sequence nummers'!A:B,2,FALSE),"")</f>
        <v>1700240</v>
      </c>
      <c r="M533" s="159" t="s">
        <v>1203</v>
      </c>
      <c r="N533" s="159" t="s">
        <v>8624</v>
      </c>
      <c r="O533" s="159" t="s">
        <v>1354</v>
      </c>
      <c r="P533" s="159" t="s">
        <v>175</v>
      </c>
      <c r="Q533" s="38" t="s">
        <v>175</v>
      </c>
      <c r="R533" s="38" t="s">
        <v>2753</v>
      </c>
      <c r="S533" s="161" t="str">
        <f t="shared" si="56"/>
        <v>Keuzelijst</v>
      </c>
      <c r="T533" s="38" t="s">
        <v>4</v>
      </c>
      <c r="U533" s="43" t="s">
        <v>366</v>
      </c>
      <c r="V533" s="38" t="s">
        <v>2759</v>
      </c>
      <c r="W533" s="38" t="s">
        <v>2775</v>
      </c>
      <c r="X533" s="39" t="s">
        <v>370</v>
      </c>
      <c r="Y533" s="32" t="s">
        <v>370</v>
      </c>
      <c r="Z533" s="32"/>
      <c r="AA533" s="38"/>
      <c r="AB533" s="38"/>
    </row>
    <row r="534" spans="1:28" hidden="1" x14ac:dyDescent="0.35">
      <c r="A534" s="269"/>
      <c r="B534" s="159" t="s">
        <v>1446</v>
      </c>
      <c r="C534" s="162" t="str">
        <f t="shared" si="55"/>
        <v/>
      </c>
      <c r="D534" s="49"/>
      <c r="E534" s="49" t="s">
        <v>8504</v>
      </c>
      <c r="F534" s="187" t="s">
        <v>9365</v>
      </c>
      <c r="G534" s="161" t="str">
        <f t="shared" si="53"/>
        <v>?</v>
      </c>
      <c r="H534" s="49"/>
      <c r="I534" s="161" t="str">
        <f t="shared" si="54"/>
        <v>ebv</v>
      </c>
      <c r="J534" s="50"/>
      <c r="K534" s="34">
        <f>IFERROR(VLOOKUP(B534,LOINC!A:B,2,FALSE),"")</f>
        <v>6953</v>
      </c>
      <c r="L534" s="34">
        <f>IFERROR(VLOOKUP(B534,'Sequence nummers'!A:B,2,FALSE),"")</f>
        <v>1700250</v>
      </c>
      <c r="M534" s="159" t="s">
        <v>1203</v>
      </c>
      <c r="N534" s="159" t="s">
        <v>8624</v>
      </c>
      <c r="O534" s="159" t="s">
        <v>1354</v>
      </c>
      <c r="P534" s="159" t="s">
        <v>175</v>
      </c>
      <c r="Q534" s="38" t="s">
        <v>175</v>
      </c>
      <c r="R534" s="38" t="s">
        <v>2753</v>
      </c>
      <c r="S534" s="161" t="str">
        <f t="shared" si="56"/>
        <v>Keuzelijst</v>
      </c>
      <c r="T534" s="38" t="s">
        <v>4</v>
      </c>
      <c r="U534" s="43" t="s">
        <v>366</v>
      </c>
      <c r="V534" s="38" t="s">
        <v>2759</v>
      </c>
      <c r="W534" s="38" t="s">
        <v>2775</v>
      </c>
      <c r="X534" s="39" t="s">
        <v>370</v>
      </c>
      <c r="Y534" s="32" t="s">
        <v>370</v>
      </c>
      <c r="Z534" s="32"/>
      <c r="AA534" s="38">
        <v>587775</v>
      </c>
      <c r="AB534" s="38">
        <v>1</v>
      </c>
    </row>
    <row r="535" spans="1:28" x14ac:dyDescent="0.35">
      <c r="A535" s="269"/>
      <c r="B535" s="159" t="s">
        <v>135</v>
      </c>
      <c r="C535" s="162" t="str">
        <f t="shared" si="55"/>
        <v>Fya genotype (Duffy)</v>
      </c>
      <c r="D535" s="49"/>
      <c r="E535" s="49" t="s">
        <v>2798</v>
      </c>
      <c r="F535" s="187" t="s">
        <v>9365</v>
      </c>
      <c r="G535" s="161" t="str">
        <f t="shared" si="53"/>
        <v>?</v>
      </c>
      <c r="H535" s="49"/>
      <c r="I535" s="161" t="str">
        <f t="shared" si="54"/>
        <v>eca</v>
      </c>
      <c r="J535" s="50" t="s">
        <v>370</v>
      </c>
      <c r="K535" s="34">
        <f>IFERROR(VLOOKUP(B535,LOINC!A:B,2,FALSE),"")</f>
        <v>30</v>
      </c>
      <c r="L535" s="34">
        <f>IFERROR(VLOOKUP(B535,'Sequence nummers'!A:B,2,FALSE),"")</f>
        <v>1700300</v>
      </c>
      <c r="M535" s="159" t="s">
        <v>1203</v>
      </c>
      <c r="N535" s="159" t="s">
        <v>8624</v>
      </c>
      <c r="O535" s="159" t="s">
        <v>1354</v>
      </c>
      <c r="P535" s="159" t="s">
        <v>175</v>
      </c>
      <c r="Q535" s="38" t="s">
        <v>8552</v>
      </c>
      <c r="R535" s="53"/>
      <c r="S535" s="161" t="str">
        <f t="shared" si="56"/>
        <v>Keuzelijst</v>
      </c>
      <c r="T535" s="38" t="s">
        <v>4</v>
      </c>
      <c r="U535" s="43" t="s">
        <v>366</v>
      </c>
      <c r="V535" s="38" t="s">
        <v>2759</v>
      </c>
      <c r="W535" s="38" t="s">
        <v>2775</v>
      </c>
      <c r="X535" s="39" t="s">
        <v>370</v>
      </c>
      <c r="Y535" s="32" t="s">
        <v>370</v>
      </c>
      <c r="Z535" s="32"/>
      <c r="AA535" s="38"/>
      <c r="AB535" s="38"/>
    </row>
    <row r="536" spans="1:28" x14ac:dyDescent="0.35">
      <c r="A536" s="269"/>
      <c r="B536" s="159" t="s">
        <v>1449</v>
      </c>
      <c r="C536" s="162" t="str">
        <f t="shared" si="55"/>
        <v>Fya conclusie fenotype (Duffy)</v>
      </c>
      <c r="D536" s="49"/>
      <c r="E536" s="49" t="s">
        <v>2798</v>
      </c>
      <c r="F536" s="187" t="s">
        <v>9365</v>
      </c>
      <c r="G536" s="161" t="str">
        <f t="shared" si="53"/>
        <v>?</v>
      </c>
      <c r="H536" s="49"/>
      <c r="I536" s="161" t="str">
        <f t="shared" si="54"/>
        <v>ecb</v>
      </c>
      <c r="J536" s="50"/>
      <c r="K536" s="34">
        <f>IFERROR(VLOOKUP(B536,LOINC!A:B,2,FALSE),"")</f>
        <v>6959</v>
      </c>
      <c r="L536" s="34">
        <f>IFERROR(VLOOKUP(B536,'Sequence nummers'!A:B,2,FALSE),"")</f>
        <v>1700310</v>
      </c>
      <c r="M536" s="159" t="s">
        <v>1203</v>
      </c>
      <c r="N536" s="159" t="s">
        <v>8624</v>
      </c>
      <c r="O536" s="159" t="s">
        <v>1354</v>
      </c>
      <c r="P536" s="159" t="s">
        <v>175</v>
      </c>
      <c r="Q536" s="38" t="s">
        <v>8552</v>
      </c>
      <c r="R536" s="53"/>
      <c r="S536" s="161" t="str">
        <f t="shared" si="56"/>
        <v>Keuzelijst</v>
      </c>
      <c r="T536" s="38" t="s">
        <v>4</v>
      </c>
      <c r="U536" s="43" t="s">
        <v>366</v>
      </c>
      <c r="V536" s="38" t="s">
        <v>2759</v>
      </c>
      <c r="W536" s="38" t="s">
        <v>2775</v>
      </c>
      <c r="X536" s="39" t="s">
        <v>370</v>
      </c>
      <c r="Y536" s="32" t="s">
        <v>370</v>
      </c>
      <c r="Z536" s="32"/>
      <c r="AA536" s="38">
        <v>587775</v>
      </c>
      <c r="AB536" s="38">
        <v>1</v>
      </c>
    </row>
    <row r="537" spans="1:28" x14ac:dyDescent="0.35">
      <c r="A537" s="269"/>
      <c r="B537" s="159" t="s">
        <v>136</v>
      </c>
      <c r="C537" s="162" t="str">
        <f t="shared" si="55"/>
        <v>Fyb genotype (Duffy)</v>
      </c>
      <c r="D537" s="49"/>
      <c r="E537" s="49" t="s">
        <v>2798</v>
      </c>
      <c r="F537" s="187" t="s">
        <v>9365</v>
      </c>
      <c r="G537" s="161" t="str">
        <f t="shared" si="53"/>
        <v>?</v>
      </c>
      <c r="H537" s="49"/>
      <c r="I537" s="161" t="str">
        <f t="shared" si="54"/>
        <v>ecc</v>
      </c>
      <c r="J537" s="50" t="s">
        <v>370</v>
      </c>
      <c r="K537" s="34">
        <f>IFERROR(VLOOKUP(B537,LOINC!A:B,2,FALSE),"")</f>
        <v>31</v>
      </c>
      <c r="L537" s="34">
        <f>IFERROR(VLOOKUP(B537,'Sequence nummers'!A:B,2,FALSE),"")</f>
        <v>1700330</v>
      </c>
      <c r="M537" s="159" t="s">
        <v>1203</v>
      </c>
      <c r="N537" s="159" t="s">
        <v>8624</v>
      </c>
      <c r="O537" s="159" t="s">
        <v>1354</v>
      </c>
      <c r="P537" s="159" t="s">
        <v>175</v>
      </c>
      <c r="Q537" s="38" t="s">
        <v>8552</v>
      </c>
      <c r="R537" s="53"/>
      <c r="S537" s="161" t="str">
        <f t="shared" si="56"/>
        <v>Keuzelijst</v>
      </c>
      <c r="T537" s="38" t="s">
        <v>4</v>
      </c>
      <c r="U537" s="43" t="s">
        <v>366</v>
      </c>
      <c r="V537" s="38" t="s">
        <v>2759</v>
      </c>
      <c r="W537" s="38" t="s">
        <v>2775</v>
      </c>
      <c r="X537" s="39" t="s">
        <v>370</v>
      </c>
      <c r="Y537" s="32" t="s">
        <v>370</v>
      </c>
      <c r="Z537" s="32"/>
      <c r="AA537" s="38"/>
      <c r="AB537" s="38"/>
    </row>
    <row r="538" spans="1:28" x14ac:dyDescent="0.35">
      <c r="A538" s="269"/>
      <c r="B538" s="159" t="s">
        <v>1450</v>
      </c>
      <c r="C538" s="162" t="str">
        <f t="shared" si="55"/>
        <v>Fyb conclusie fenotype (Duffy)</v>
      </c>
      <c r="D538" s="49"/>
      <c r="E538" s="49" t="s">
        <v>2798</v>
      </c>
      <c r="F538" s="187" t="s">
        <v>9365</v>
      </c>
      <c r="G538" s="161" t="str">
        <f t="shared" si="53"/>
        <v>?</v>
      </c>
      <c r="H538" s="49"/>
      <c r="I538" s="161" t="str">
        <f t="shared" si="54"/>
        <v>ecd</v>
      </c>
      <c r="J538" s="50"/>
      <c r="K538" s="34">
        <f>IFERROR(VLOOKUP(B538,LOINC!A:B,2,FALSE),"")</f>
        <v>6961</v>
      </c>
      <c r="L538" s="34">
        <f>IFERROR(VLOOKUP(B538,'Sequence nummers'!A:B,2,FALSE),"")</f>
        <v>1700340</v>
      </c>
      <c r="M538" s="159" t="s">
        <v>1203</v>
      </c>
      <c r="N538" s="159" t="s">
        <v>8624</v>
      </c>
      <c r="O538" s="159" t="s">
        <v>1354</v>
      </c>
      <c r="P538" s="159" t="s">
        <v>175</v>
      </c>
      <c r="Q538" s="38" t="s">
        <v>8552</v>
      </c>
      <c r="R538" s="53"/>
      <c r="S538" s="161" t="str">
        <f t="shared" si="56"/>
        <v>Keuzelijst</v>
      </c>
      <c r="T538" s="38" t="s">
        <v>4</v>
      </c>
      <c r="U538" s="43" t="s">
        <v>366</v>
      </c>
      <c r="V538" s="38" t="s">
        <v>2759</v>
      </c>
      <c r="W538" s="38" t="s">
        <v>2775</v>
      </c>
      <c r="X538" s="39" t="s">
        <v>370</v>
      </c>
      <c r="Y538" s="32" t="s">
        <v>370</v>
      </c>
      <c r="Z538" s="32"/>
      <c r="AA538" s="38">
        <v>587775</v>
      </c>
      <c r="AB538" s="38">
        <v>1</v>
      </c>
    </row>
    <row r="539" spans="1:28" x14ac:dyDescent="0.35">
      <c r="A539" s="269"/>
      <c r="B539" s="159" t="s">
        <v>2770</v>
      </c>
      <c r="C539" s="162" t="str">
        <f t="shared" si="55"/>
        <v>Zwakke Fyb genotype (Duffy)</v>
      </c>
      <c r="D539" s="49"/>
      <c r="E539" s="49" t="s">
        <v>2798</v>
      </c>
      <c r="F539" s="187" t="s">
        <v>9365</v>
      </c>
      <c r="G539" s="161" t="str">
        <f t="shared" si="53"/>
        <v>?</v>
      </c>
      <c r="H539" s="49" t="s">
        <v>7998</v>
      </c>
      <c r="I539" s="161" t="str">
        <f t="shared" si="54"/>
        <v>ecda</v>
      </c>
      <c r="J539" s="50" t="s">
        <v>370</v>
      </c>
      <c r="K539" s="34">
        <f>IFERROR(VLOOKUP(B539,LOINC!A:B,2,FALSE),"")</f>
        <v>15369</v>
      </c>
      <c r="L539" s="34">
        <f>IFERROR(VLOOKUP(B539,'Sequence nummers'!A:B,2,FALSE),"")</f>
        <v>1700335</v>
      </c>
      <c r="M539" s="159" t="s">
        <v>1203</v>
      </c>
      <c r="N539" s="159" t="s">
        <v>8624</v>
      </c>
      <c r="O539" s="159" t="s">
        <v>1354</v>
      </c>
      <c r="P539" s="159" t="s">
        <v>175</v>
      </c>
      <c r="Q539" s="38" t="s">
        <v>8552</v>
      </c>
      <c r="R539" s="53"/>
      <c r="S539" s="161" t="str">
        <f t="shared" si="56"/>
        <v>Keuzelijst</v>
      </c>
      <c r="T539" s="38" t="s">
        <v>4</v>
      </c>
      <c r="U539" s="43" t="s">
        <v>366</v>
      </c>
      <c r="V539" s="38" t="s">
        <v>2759</v>
      </c>
      <c r="W539" s="38" t="s">
        <v>2775</v>
      </c>
      <c r="X539" s="39" t="s">
        <v>370</v>
      </c>
      <c r="Y539" s="32" t="s">
        <v>370</v>
      </c>
      <c r="Z539" s="32"/>
      <c r="AA539" s="38"/>
      <c r="AB539" s="38"/>
    </row>
    <row r="540" spans="1:28" x14ac:dyDescent="0.35">
      <c r="A540" s="269"/>
      <c r="B540" s="159" t="s">
        <v>2772</v>
      </c>
      <c r="C540" s="162" t="str">
        <f t="shared" si="55"/>
        <v>Fy-GATA genotype (Duffy)</v>
      </c>
      <c r="D540" s="49"/>
      <c r="E540" s="49" t="s">
        <v>2798</v>
      </c>
      <c r="F540" s="187" t="s">
        <v>9365</v>
      </c>
      <c r="G540" s="161" t="str">
        <f t="shared" si="53"/>
        <v>?</v>
      </c>
      <c r="H540" s="49" t="s">
        <v>7999</v>
      </c>
      <c r="I540" s="161" t="str">
        <f t="shared" si="54"/>
        <v>ecdc</v>
      </c>
      <c r="J540" s="50" t="s">
        <v>370</v>
      </c>
      <c r="K540" s="34">
        <f>IFERROR(VLOOKUP(B540,LOINC!A:B,2,FALSE),"")</f>
        <v>15373</v>
      </c>
      <c r="L540" s="34">
        <f>IFERROR(VLOOKUP(B540,'Sequence nummers'!A:B,2,FALSE),"")</f>
        <v>1700337</v>
      </c>
      <c r="M540" s="159" t="s">
        <v>1203</v>
      </c>
      <c r="N540" s="159" t="s">
        <v>8624</v>
      </c>
      <c r="O540" s="159" t="s">
        <v>1354</v>
      </c>
      <c r="P540" s="159" t="s">
        <v>175</v>
      </c>
      <c r="Q540" s="38" t="s">
        <v>8552</v>
      </c>
      <c r="R540" s="53"/>
      <c r="S540" s="161" t="str">
        <f t="shared" si="56"/>
        <v>Keuzelijst</v>
      </c>
      <c r="T540" s="38" t="s">
        <v>4</v>
      </c>
      <c r="U540" s="43" t="s">
        <v>366</v>
      </c>
      <c r="V540" s="38" t="s">
        <v>2759</v>
      </c>
      <c r="W540" s="38" t="s">
        <v>2775</v>
      </c>
      <c r="X540" s="39" t="s">
        <v>370</v>
      </c>
      <c r="Y540" s="32" t="s">
        <v>370</v>
      </c>
      <c r="Z540" s="32"/>
      <c r="AA540" s="38"/>
      <c r="AB540" s="38"/>
    </row>
    <row r="541" spans="1:28" x14ac:dyDescent="0.35">
      <c r="A541" s="269"/>
      <c r="B541" s="159" t="s">
        <v>137</v>
      </c>
      <c r="C541" s="162" t="str">
        <f t="shared" si="55"/>
        <v>Jka genotype (Kidd)</v>
      </c>
      <c r="D541" s="49"/>
      <c r="E541" s="49" t="s">
        <v>2798</v>
      </c>
      <c r="F541" s="187" t="s">
        <v>9365</v>
      </c>
      <c r="G541" s="161" t="str">
        <f t="shared" si="53"/>
        <v>?</v>
      </c>
      <c r="H541" s="49"/>
      <c r="I541" s="161" t="str">
        <f t="shared" si="54"/>
        <v>ece</v>
      </c>
      <c r="J541" s="50" t="s">
        <v>370</v>
      </c>
      <c r="K541" s="34">
        <f>IFERROR(VLOOKUP(B541,LOINC!A:B,2,FALSE),"")</f>
        <v>32</v>
      </c>
      <c r="L541" s="34">
        <f>IFERROR(VLOOKUP(B541,'Sequence nummers'!A:B,2,FALSE),"")</f>
        <v>1700390</v>
      </c>
      <c r="M541" s="159" t="s">
        <v>1203</v>
      </c>
      <c r="N541" s="159" t="s">
        <v>8624</v>
      </c>
      <c r="O541" s="159" t="s">
        <v>1354</v>
      </c>
      <c r="P541" s="159" t="s">
        <v>175</v>
      </c>
      <c r="Q541" s="38" t="s">
        <v>8552</v>
      </c>
      <c r="R541" s="53"/>
      <c r="S541" s="161" t="str">
        <f t="shared" si="56"/>
        <v>Keuzelijst</v>
      </c>
      <c r="T541" s="38" t="s">
        <v>4</v>
      </c>
      <c r="U541" s="43" t="s">
        <v>366</v>
      </c>
      <c r="V541" s="38" t="s">
        <v>2759</v>
      </c>
      <c r="W541" s="38" t="s">
        <v>2775</v>
      </c>
      <c r="X541" s="39" t="s">
        <v>370</v>
      </c>
      <c r="Y541" s="32" t="s">
        <v>370</v>
      </c>
      <c r="Z541" s="32"/>
      <c r="AA541" s="38"/>
      <c r="AB541" s="38"/>
    </row>
    <row r="542" spans="1:28" x14ac:dyDescent="0.35">
      <c r="A542" s="269"/>
      <c r="B542" s="159" t="s">
        <v>1451</v>
      </c>
      <c r="C542" s="162" t="str">
        <f t="shared" si="55"/>
        <v>Jka conclusie fenotype (Kidd)</v>
      </c>
      <c r="D542" s="49"/>
      <c r="E542" s="49" t="s">
        <v>2798</v>
      </c>
      <c r="F542" s="187" t="s">
        <v>9365</v>
      </c>
      <c r="G542" s="161" t="str">
        <f t="shared" si="53"/>
        <v>?</v>
      </c>
      <c r="H542" s="49"/>
      <c r="I542" s="161" t="str">
        <f t="shared" si="54"/>
        <v>ecf</v>
      </c>
      <c r="J542" s="50"/>
      <c r="K542" s="34">
        <f>IFERROR(VLOOKUP(B542,LOINC!A:B,2,FALSE),"")</f>
        <v>6963</v>
      </c>
      <c r="L542" s="34">
        <f>IFERROR(VLOOKUP(B542,'Sequence nummers'!A:B,2,FALSE),"")</f>
        <v>1700410</v>
      </c>
      <c r="M542" s="159" t="s">
        <v>1203</v>
      </c>
      <c r="N542" s="159" t="s">
        <v>8624</v>
      </c>
      <c r="O542" s="159" t="s">
        <v>1354</v>
      </c>
      <c r="P542" s="159" t="s">
        <v>175</v>
      </c>
      <c r="Q542" s="38" t="s">
        <v>8552</v>
      </c>
      <c r="R542" s="53"/>
      <c r="S542" s="161" t="str">
        <f t="shared" si="56"/>
        <v>Keuzelijst</v>
      </c>
      <c r="T542" s="38" t="s">
        <v>4</v>
      </c>
      <c r="U542" s="43" t="s">
        <v>366</v>
      </c>
      <c r="V542" s="38" t="s">
        <v>2759</v>
      </c>
      <c r="W542" s="38" t="s">
        <v>2775</v>
      </c>
      <c r="X542" s="39" t="s">
        <v>370</v>
      </c>
      <c r="Y542" s="32" t="s">
        <v>370</v>
      </c>
      <c r="Z542" s="32"/>
      <c r="AA542" s="38">
        <v>587775</v>
      </c>
      <c r="AB542" s="38">
        <v>1</v>
      </c>
    </row>
    <row r="543" spans="1:28" x14ac:dyDescent="0.35">
      <c r="A543" s="269"/>
      <c r="B543" s="159" t="s">
        <v>138</v>
      </c>
      <c r="C543" s="162" t="str">
        <f t="shared" si="55"/>
        <v>Jkb genotype (Kidd)</v>
      </c>
      <c r="D543" s="49"/>
      <c r="E543" s="49" t="s">
        <v>2798</v>
      </c>
      <c r="F543" s="187" t="s">
        <v>9365</v>
      </c>
      <c r="G543" s="161" t="str">
        <f t="shared" si="53"/>
        <v>?</v>
      </c>
      <c r="H543" s="49"/>
      <c r="I543" s="161" t="str">
        <f t="shared" si="54"/>
        <v>ecg</v>
      </c>
      <c r="J543" s="50" t="s">
        <v>370</v>
      </c>
      <c r="K543" s="34">
        <f>IFERROR(VLOOKUP(B543,LOINC!A:B,2,FALSE),"")</f>
        <v>33</v>
      </c>
      <c r="L543" s="34">
        <f>IFERROR(VLOOKUP(B543,'Sequence nummers'!A:B,2,FALSE),"")</f>
        <v>1700420</v>
      </c>
      <c r="M543" s="159" t="s">
        <v>1203</v>
      </c>
      <c r="N543" s="159" t="s">
        <v>8624</v>
      </c>
      <c r="O543" s="159" t="s">
        <v>1354</v>
      </c>
      <c r="P543" s="159" t="s">
        <v>175</v>
      </c>
      <c r="Q543" s="38" t="s">
        <v>8552</v>
      </c>
      <c r="R543" s="53"/>
      <c r="S543" s="161" t="str">
        <f t="shared" si="56"/>
        <v>Keuzelijst</v>
      </c>
      <c r="T543" s="38" t="s">
        <v>4</v>
      </c>
      <c r="U543" s="43" t="s">
        <v>366</v>
      </c>
      <c r="V543" s="38" t="s">
        <v>2759</v>
      </c>
      <c r="W543" s="38" t="s">
        <v>2775</v>
      </c>
      <c r="X543" s="39" t="s">
        <v>370</v>
      </c>
      <c r="Y543" s="32" t="s">
        <v>370</v>
      </c>
      <c r="Z543" s="32"/>
      <c r="AA543" s="38"/>
      <c r="AB543" s="38"/>
    </row>
    <row r="544" spans="1:28" x14ac:dyDescent="0.35">
      <c r="A544" s="269"/>
      <c r="B544" s="159" t="s">
        <v>1452</v>
      </c>
      <c r="C544" s="162" t="str">
        <f t="shared" si="55"/>
        <v>Jkb conclusie fenotype (Kidd)</v>
      </c>
      <c r="D544" s="49"/>
      <c r="E544" s="49" t="s">
        <v>2798</v>
      </c>
      <c r="F544" s="187" t="s">
        <v>9365</v>
      </c>
      <c r="G544" s="161" t="str">
        <f t="shared" si="53"/>
        <v>?</v>
      </c>
      <c r="H544" s="49"/>
      <c r="I544" s="161" t="str">
        <f t="shared" si="54"/>
        <v>ech</v>
      </c>
      <c r="J544" s="50"/>
      <c r="K544" s="34">
        <f>IFERROR(VLOOKUP(B544,LOINC!A:B,2,FALSE),"")</f>
        <v>6965</v>
      </c>
      <c r="L544" s="34">
        <f>IFERROR(VLOOKUP(B544,'Sequence nummers'!A:B,2,FALSE),"")</f>
        <v>1700430</v>
      </c>
      <c r="M544" s="159" t="s">
        <v>1203</v>
      </c>
      <c r="N544" s="159" t="s">
        <v>8624</v>
      </c>
      <c r="O544" s="159" t="s">
        <v>1354</v>
      </c>
      <c r="P544" s="159" t="s">
        <v>175</v>
      </c>
      <c r="Q544" s="38" t="s">
        <v>8552</v>
      </c>
      <c r="R544" s="53"/>
      <c r="S544" s="161" t="str">
        <f t="shared" si="56"/>
        <v>Keuzelijst</v>
      </c>
      <c r="T544" s="38" t="s">
        <v>4</v>
      </c>
      <c r="U544" s="43" t="s">
        <v>366</v>
      </c>
      <c r="V544" s="38" t="s">
        <v>2759</v>
      </c>
      <c r="W544" s="38" t="s">
        <v>2775</v>
      </c>
      <c r="X544" s="39" t="s">
        <v>370</v>
      </c>
      <c r="Y544" s="32" t="s">
        <v>370</v>
      </c>
      <c r="Z544" s="32"/>
      <c r="AA544" s="38">
        <v>587775</v>
      </c>
      <c r="AB544" s="38">
        <v>1</v>
      </c>
    </row>
    <row r="545" spans="1:28" x14ac:dyDescent="0.35">
      <c r="A545" s="269"/>
      <c r="B545" s="159" t="s">
        <v>139</v>
      </c>
      <c r="C545" s="162" t="str">
        <f t="shared" si="55"/>
        <v>E genotype (RhCE)</v>
      </c>
      <c r="D545" s="49"/>
      <c r="E545" s="49" t="s">
        <v>2798</v>
      </c>
      <c r="F545" s="187" t="s">
        <v>9365</v>
      </c>
      <c r="G545" s="161" t="str">
        <f t="shared" si="53"/>
        <v>?</v>
      </c>
      <c r="H545" s="49"/>
      <c r="I545" s="161" t="str">
        <f t="shared" si="54"/>
        <v>eci</v>
      </c>
      <c r="J545" s="50" t="s">
        <v>370</v>
      </c>
      <c r="K545" s="34">
        <f>IFERROR(VLOOKUP(B545,LOINC!A:B,2,FALSE),"")</f>
        <v>34</v>
      </c>
      <c r="L545" s="34">
        <f>IFERROR(VLOOKUP(B545,'Sequence nummers'!A:B,2,FALSE),"")</f>
        <v>1700450</v>
      </c>
      <c r="M545" s="159" t="s">
        <v>1203</v>
      </c>
      <c r="N545" s="159" t="s">
        <v>8624</v>
      </c>
      <c r="O545" s="159" t="s">
        <v>1354</v>
      </c>
      <c r="P545" s="159" t="s">
        <v>175</v>
      </c>
      <c r="Q545" s="38" t="s">
        <v>8552</v>
      </c>
      <c r="R545" s="53"/>
      <c r="S545" s="161" t="str">
        <f t="shared" si="56"/>
        <v>Keuzelijst</v>
      </c>
      <c r="T545" s="38" t="s">
        <v>4</v>
      </c>
      <c r="U545" s="43" t="s">
        <v>366</v>
      </c>
      <c r="V545" s="38" t="s">
        <v>2759</v>
      </c>
      <c r="W545" s="38" t="s">
        <v>2775</v>
      </c>
      <c r="X545" s="39" t="s">
        <v>370</v>
      </c>
      <c r="Y545" s="32" t="s">
        <v>370</v>
      </c>
      <c r="Z545" s="32"/>
      <c r="AA545" s="38"/>
      <c r="AB545" s="38"/>
    </row>
    <row r="546" spans="1:28" x14ac:dyDescent="0.35">
      <c r="A546" s="269"/>
      <c r="B546" s="159" t="s">
        <v>1453</v>
      </c>
      <c r="C546" s="162" t="str">
        <f t="shared" si="55"/>
        <v>E conclusie fenotype (RhCE)</v>
      </c>
      <c r="D546" s="49"/>
      <c r="E546" s="49" t="s">
        <v>2798</v>
      </c>
      <c r="F546" s="187" t="s">
        <v>9365</v>
      </c>
      <c r="G546" s="161" t="str">
        <f t="shared" si="53"/>
        <v>?</v>
      </c>
      <c r="H546" s="49"/>
      <c r="I546" s="161" t="str">
        <f t="shared" si="54"/>
        <v>ecj</v>
      </c>
      <c r="J546" s="50"/>
      <c r="K546" s="34">
        <f>IFERROR(VLOOKUP(B546,LOINC!A:B,2,FALSE),"")</f>
        <v>6967</v>
      </c>
      <c r="L546" s="34">
        <f>IFERROR(VLOOKUP(B546,'Sequence nummers'!A:B,2,FALSE),"")</f>
        <v>1700460</v>
      </c>
      <c r="M546" s="159" t="s">
        <v>1203</v>
      </c>
      <c r="N546" s="159" t="s">
        <v>8624</v>
      </c>
      <c r="O546" s="159" t="s">
        <v>1354</v>
      </c>
      <c r="P546" s="159" t="s">
        <v>175</v>
      </c>
      <c r="Q546" s="38" t="s">
        <v>8552</v>
      </c>
      <c r="R546" s="53"/>
      <c r="S546" s="161" t="str">
        <f t="shared" si="56"/>
        <v>Keuzelijst</v>
      </c>
      <c r="T546" s="38" t="s">
        <v>4</v>
      </c>
      <c r="U546" s="43" t="s">
        <v>366</v>
      </c>
      <c r="V546" s="38" t="s">
        <v>2759</v>
      </c>
      <c r="W546" s="38" t="s">
        <v>2775</v>
      </c>
      <c r="X546" s="39" t="s">
        <v>370</v>
      </c>
      <c r="Y546" s="32" t="s">
        <v>370</v>
      </c>
      <c r="Z546" s="32"/>
      <c r="AA546" s="38">
        <v>587775</v>
      </c>
      <c r="AB546" s="38">
        <v>1</v>
      </c>
    </row>
    <row r="547" spans="1:28" x14ac:dyDescent="0.35">
      <c r="A547" s="269"/>
      <c r="B547" s="159" t="s">
        <v>141</v>
      </c>
      <c r="C547" s="162" t="str">
        <f t="shared" si="55"/>
        <v>e genotype (RhCE)</v>
      </c>
      <c r="D547" s="49"/>
      <c r="E547" s="49" t="s">
        <v>2798</v>
      </c>
      <c r="F547" s="187" t="s">
        <v>9365</v>
      </c>
      <c r="G547" s="161" t="str">
        <f t="shared" si="53"/>
        <v>?</v>
      </c>
      <c r="H547" s="49"/>
      <c r="I547" s="161" t="str">
        <f t="shared" si="54"/>
        <v>eck</v>
      </c>
      <c r="J547" s="50" t="s">
        <v>370</v>
      </c>
      <c r="K547" s="34">
        <f>IFERROR(VLOOKUP(B547,LOINC!A:B,2,FALSE),"")</f>
        <v>36</v>
      </c>
      <c r="L547" s="34">
        <f>IFERROR(VLOOKUP(B547,'Sequence nummers'!A:B,2,FALSE),"")</f>
        <v>1700480</v>
      </c>
      <c r="M547" s="159" t="s">
        <v>1203</v>
      </c>
      <c r="N547" s="159" t="s">
        <v>8624</v>
      </c>
      <c r="O547" s="159" t="s">
        <v>1354</v>
      </c>
      <c r="P547" s="159" t="s">
        <v>175</v>
      </c>
      <c r="Q547" s="38" t="s">
        <v>8552</v>
      </c>
      <c r="R547" s="53"/>
      <c r="S547" s="161" t="str">
        <f t="shared" si="56"/>
        <v>Keuzelijst</v>
      </c>
      <c r="T547" s="38" t="s">
        <v>4</v>
      </c>
      <c r="U547" s="43" t="s">
        <v>366</v>
      </c>
      <c r="V547" s="38" t="s">
        <v>2759</v>
      </c>
      <c r="W547" s="38" t="s">
        <v>2775</v>
      </c>
      <c r="X547" s="39" t="s">
        <v>370</v>
      </c>
      <c r="Y547" s="32" t="s">
        <v>370</v>
      </c>
      <c r="Z547" s="32"/>
      <c r="AA547" s="38"/>
      <c r="AB547" s="38"/>
    </row>
    <row r="548" spans="1:28" x14ac:dyDescent="0.35">
      <c r="A548" s="269"/>
      <c r="B548" s="159" t="s">
        <v>1454</v>
      </c>
      <c r="C548" s="162" t="str">
        <f t="shared" si="55"/>
        <v>e conclusie fenotype (RhCE)</v>
      </c>
      <c r="D548" s="49"/>
      <c r="E548" s="49" t="s">
        <v>2798</v>
      </c>
      <c r="F548" s="187" t="s">
        <v>9365</v>
      </c>
      <c r="G548" s="161" t="str">
        <f t="shared" si="53"/>
        <v>?</v>
      </c>
      <c r="H548" s="49"/>
      <c r="I548" s="161" t="str">
        <f t="shared" si="54"/>
        <v>ecl</v>
      </c>
      <c r="J548" s="50"/>
      <c r="K548" s="34">
        <f>IFERROR(VLOOKUP(B548,LOINC!A:B,2,FALSE),"")</f>
        <v>6969</v>
      </c>
      <c r="L548" s="34">
        <f>IFERROR(VLOOKUP(B548,'Sequence nummers'!A:B,2,FALSE),"")</f>
        <v>1700490</v>
      </c>
      <c r="M548" s="159" t="s">
        <v>1203</v>
      </c>
      <c r="N548" s="159" t="s">
        <v>8624</v>
      </c>
      <c r="O548" s="159" t="s">
        <v>1354</v>
      </c>
      <c r="P548" s="159" t="s">
        <v>175</v>
      </c>
      <c r="Q548" s="38" t="s">
        <v>8552</v>
      </c>
      <c r="R548" s="53"/>
      <c r="S548" s="161" t="str">
        <f t="shared" si="56"/>
        <v>Keuzelijst</v>
      </c>
      <c r="T548" s="38" t="s">
        <v>4</v>
      </c>
      <c r="U548" s="43" t="s">
        <v>366</v>
      </c>
      <c r="V548" s="38" t="s">
        <v>2759</v>
      </c>
      <c r="W548" s="38" t="s">
        <v>2775</v>
      </c>
      <c r="X548" s="39" t="s">
        <v>370</v>
      </c>
      <c r="Y548" s="32" t="s">
        <v>370</v>
      </c>
      <c r="Z548" s="32"/>
      <c r="AA548" s="38">
        <v>587775</v>
      </c>
      <c r="AB548" s="38">
        <v>1</v>
      </c>
    </row>
    <row r="549" spans="1:28" x14ac:dyDescent="0.35">
      <c r="A549" s="269"/>
      <c r="B549" s="159" t="s">
        <v>140</v>
      </c>
      <c r="C549" s="162" t="str">
        <f t="shared" si="55"/>
        <v>C genotype (RhCE)</v>
      </c>
      <c r="D549" s="49"/>
      <c r="E549" s="49" t="s">
        <v>2798</v>
      </c>
      <c r="F549" s="187" t="s">
        <v>9365</v>
      </c>
      <c r="G549" s="161" t="str">
        <f t="shared" si="53"/>
        <v>?</v>
      </c>
      <c r="H549" s="49"/>
      <c r="I549" s="161" t="str">
        <f t="shared" si="54"/>
        <v>ecm</v>
      </c>
      <c r="J549" s="50" t="s">
        <v>370</v>
      </c>
      <c r="K549" s="34">
        <f>IFERROR(VLOOKUP(B549,LOINC!A:B,2,FALSE),"")</f>
        <v>35</v>
      </c>
      <c r="L549" s="34">
        <f>IFERROR(VLOOKUP(B549,'Sequence nummers'!A:B,2,FALSE),"")</f>
        <v>1700510</v>
      </c>
      <c r="M549" s="159" t="s">
        <v>1203</v>
      </c>
      <c r="N549" s="159" t="s">
        <v>8624</v>
      </c>
      <c r="O549" s="159" t="s">
        <v>1354</v>
      </c>
      <c r="P549" s="159" t="s">
        <v>175</v>
      </c>
      <c r="Q549" s="38" t="s">
        <v>8552</v>
      </c>
      <c r="R549" s="53"/>
      <c r="S549" s="161" t="str">
        <f t="shared" si="56"/>
        <v>Keuzelijst</v>
      </c>
      <c r="T549" s="38" t="s">
        <v>4</v>
      </c>
      <c r="U549" s="43" t="s">
        <v>366</v>
      </c>
      <c r="V549" s="38" t="s">
        <v>2759</v>
      </c>
      <c r="W549" s="38" t="s">
        <v>2775</v>
      </c>
      <c r="X549" s="39" t="s">
        <v>370</v>
      </c>
      <c r="Y549" s="32" t="s">
        <v>370</v>
      </c>
      <c r="Z549" s="32"/>
      <c r="AA549" s="38"/>
      <c r="AB549" s="38"/>
    </row>
    <row r="550" spans="1:28" x14ac:dyDescent="0.35">
      <c r="A550" s="269"/>
      <c r="B550" s="159" t="s">
        <v>1455</v>
      </c>
      <c r="C550" s="162" t="str">
        <f t="shared" si="55"/>
        <v>C conclusie fenotype (RhCE)</v>
      </c>
      <c r="D550" s="49"/>
      <c r="E550" s="49" t="s">
        <v>2798</v>
      </c>
      <c r="F550" s="187" t="s">
        <v>9365</v>
      </c>
      <c r="G550" s="161" t="str">
        <f t="shared" si="53"/>
        <v>?</v>
      </c>
      <c r="H550" s="49"/>
      <c r="I550" s="161" t="str">
        <f t="shared" si="54"/>
        <v>ecn</v>
      </c>
      <c r="J550" s="50"/>
      <c r="K550" s="34">
        <f>IFERROR(VLOOKUP(B550,LOINC!A:B,2,FALSE),"")</f>
        <v>6971</v>
      </c>
      <c r="L550" s="34">
        <f>IFERROR(VLOOKUP(B550,'Sequence nummers'!A:B,2,FALSE),"")</f>
        <v>1700520</v>
      </c>
      <c r="M550" s="159" t="s">
        <v>1203</v>
      </c>
      <c r="N550" s="159" t="s">
        <v>8624</v>
      </c>
      <c r="O550" s="159" t="s">
        <v>1354</v>
      </c>
      <c r="P550" s="159" t="s">
        <v>175</v>
      </c>
      <c r="Q550" s="38" t="s">
        <v>8552</v>
      </c>
      <c r="R550" s="53"/>
      <c r="S550" s="161" t="str">
        <f t="shared" si="56"/>
        <v>Keuzelijst</v>
      </c>
      <c r="T550" s="38" t="s">
        <v>4</v>
      </c>
      <c r="U550" s="43" t="s">
        <v>366</v>
      </c>
      <c r="V550" s="38" t="s">
        <v>2759</v>
      </c>
      <c r="W550" s="38" t="s">
        <v>2775</v>
      </c>
      <c r="X550" s="39" t="s">
        <v>370</v>
      </c>
      <c r="Y550" s="32" t="s">
        <v>370</v>
      </c>
      <c r="Z550" s="32"/>
      <c r="AA550" s="38">
        <v>587775</v>
      </c>
      <c r="AB550" s="38">
        <v>1</v>
      </c>
    </row>
    <row r="551" spans="1:28" x14ac:dyDescent="0.35">
      <c r="A551" s="269"/>
      <c r="B551" s="159" t="s">
        <v>142</v>
      </c>
      <c r="C551" s="162" t="str">
        <f t="shared" si="55"/>
        <v>c genotype (RhCE)</v>
      </c>
      <c r="D551" s="49"/>
      <c r="E551" s="49" t="s">
        <v>2798</v>
      </c>
      <c r="F551" s="187" t="s">
        <v>9365</v>
      </c>
      <c r="G551" s="161" t="str">
        <f t="shared" si="53"/>
        <v>?</v>
      </c>
      <c r="H551" s="49"/>
      <c r="I551" s="161" t="str">
        <f t="shared" si="54"/>
        <v>eco</v>
      </c>
      <c r="J551" s="50" t="s">
        <v>370</v>
      </c>
      <c r="K551" s="34">
        <f>IFERROR(VLOOKUP(B551,LOINC!A:B,2,FALSE),"")</f>
        <v>37</v>
      </c>
      <c r="L551" s="34">
        <f>IFERROR(VLOOKUP(B551,'Sequence nummers'!A:B,2,FALSE),"")</f>
        <v>1700540</v>
      </c>
      <c r="M551" s="159" t="s">
        <v>1203</v>
      </c>
      <c r="N551" s="159" t="s">
        <v>8624</v>
      </c>
      <c r="O551" s="159" t="s">
        <v>1354</v>
      </c>
      <c r="P551" s="159" t="s">
        <v>175</v>
      </c>
      <c r="Q551" s="38" t="s">
        <v>8552</v>
      </c>
      <c r="R551" s="53"/>
      <c r="S551" s="161" t="str">
        <f t="shared" si="56"/>
        <v>Keuzelijst</v>
      </c>
      <c r="T551" s="38" t="s">
        <v>4</v>
      </c>
      <c r="U551" s="43" t="s">
        <v>366</v>
      </c>
      <c r="V551" s="38" t="s">
        <v>2759</v>
      </c>
      <c r="W551" s="38" t="s">
        <v>2775</v>
      </c>
      <c r="X551" s="39" t="s">
        <v>370</v>
      </c>
      <c r="Y551" s="32" t="s">
        <v>370</v>
      </c>
      <c r="Z551" s="32"/>
      <c r="AA551" s="38"/>
      <c r="AB551" s="38"/>
    </row>
    <row r="552" spans="1:28" x14ac:dyDescent="0.35">
      <c r="A552" s="269"/>
      <c r="B552" s="159" t="s">
        <v>1456</v>
      </c>
      <c r="C552" s="162" t="str">
        <f t="shared" si="55"/>
        <v>c conclusie fenotype (RhCE)</v>
      </c>
      <c r="D552" s="49"/>
      <c r="E552" s="49" t="s">
        <v>2798</v>
      </c>
      <c r="F552" s="187" t="s">
        <v>9365</v>
      </c>
      <c r="G552" s="161" t="str">
        <f t="shared" si="53"/>
        <v>?</v>
      </c>
      <c r="H552" s="49"/>
      <c r="I552" s="161" t="str">
        <f t="shared" si="54"/>
        <v>ecp</v>
      </c>
      <c r="J552" s="50"/>
      <c r="K552" s="34">
        <f>IFERROR(VLOOKUP(B552,LOINC!A:B,2,FALSE),"")</f>
        <v>6974</v>
      </c>
      <c r="L552" s="34">
        <f>IFERROR(VLOOKUP(B552,'Sequence nummers'!A:B,2,FALSE),"")</f>
        <v>1700550</v>
      </c>
      <c r="M552" s="159" t="s">
        <v>1203</v>
      </c>
      <c r="N552" s="159" t="s">
        <v>8624</v>
      </c>
      <c r="O552" s="159" t="s">
        <v>1354</v>
      </c>
      <c r="P552" s="159" t="s">
        <v>175</v>
      </c>
      <c r="Q552" s="38" t="s">
        <v>8552</v>
      </c>
      <c r="R552" s="53"/>
      <c r="S552" s="161" t="str">
        <f t="shared" si="56"/>
        <v>Keuzelijst</v>
      </c>
      <c r="T552" s="38" t="s">
        <v>4</v>
      </c>
      <c r="U552" s="43" t="s">
        <v>366</v>
      </c>
      <c r="V552" s="38" t="s">
        <v>2759</v>
      </c>
      <c r="W552" s="38" t="s">
        <v>2775</v>
      </c>
      <c r="X552" s="39" t="s">
        <v>370</v>
      </c>
      <c r="Y552" s="32" t="s">
        <v>370</v>
      </c>
      <c r="Z552" s="32"/>
      <c r="AA552" s="38">
        <v>587775</v>
      </c>
      <c r="AB552" s="38">
        <v>1</v>
      </c>
    </row>
    <row r="553" spans="1:28" x14ac:dyDescent="0.35">
      <c r="A553" s="269"/>
      <c r="B553" s="159" t="s">
        <v>204</v>
      </c>
      <c r="C553" s="162" t="str">
        <f t="shared" si="55"/>
        <v>Doa genotype (Dombrock)</v>
      </c>
      <c r="D553" s="159"/>
      <c r="E553" s="159" t="s">
        <v>2798</v>
      </c>
      <c r="F553" s="187" t="s">
        <v>9365</v>
      </c>
      <c r="G553" s="161" t="str">
        <f t="shared" si="53"/>
        <v>?</v>
      </c>
      <c r="H553" s="159"/>
      <c r="I553" s="161" t="str">
        <f t="shared" si="54"/>
        <v>ecpa</v>
      </c>
      <c r="J553" s="34" t="s">
        <v>370</v>
      </c>
      <c r="K553" s="34">
        <f>IFERROR(VLOOKUP(B553,LOINC!A:B,2,FALSE),"")</f>
        <v>7064</v>
      </c>
      <c r="L553" s="34">
        <f>IFERROR(VLOOKUP(B553,'Sequence nummers'!A:B,2,FALSE),"")</f>
        <v>1700770</v>
      </c>
      <c r="M553" s="159" t="s">
        <v>1203</v>
      </c>
      <c r="N553" s="159" t="s">
        <v>8624</v>
      </c>
      <c r="O553" s="159" t="s">
        <v>1354</v>
      </c>
      <c r="P553" s="159" t="s">
        <v>175</v>
      </c>
      <c r="Q553" s="38" t="s">
        <v>8552</v>
      </c>
      <c r="R553" s="53"/>
      <c r="S553" s="161" t="str">
        <f t="shared" si="56"/>
        <v>Keuzelijst</v>
      </c>
      <c r="T553" s="38" t="s">
        <v>4</v>
      </c>
      <c r="U553" s="43" t="s">
        <v>366</v>
      </c>
      <c r="V553" s="38" t="s">
        <v>2759</v>
      </c>
      <c r="W553" s="38" t="s">
        <v>2775</v>
      </c>
      <c r="X553" s="39" t="s">
        <v>370</v>
      </c>
      <c r="Y553" s="32" t="s">
        <v>370</v>
      </c>
      <c r="Z553" s="40"/>
      <c r="AA553" s="38"/>
      <c r="AB553" s="38"/>
    </row>
    <row r="554" spans="1:28" x14ac:dyDescent="0.35">
      <c r="A554" s="269"/>
      <c r="B554" s="159" t="s">
        <v>1467</v>
      </c>
      <c r="C554" s="162" t="str">
        <f t="shared" si="55"/>
        <v>Doa conclusie fenotype (Dombrock)</v>
      </c>
      <c r="D554" s="159"/>
      <c r="E554" s="159" t="s">
        <v>2798</v>
      </c>
      <c r="F554" s="187" t="s">
        <v>9365</v>
      </c>
      <c r="G554" s="161" t="str">
        <f t="shared" si="53"/>
        <v>?</v>
      </c>
      <c r="H554" s="49"/>
      <c r="I554" s="161" t="str">
        <f t="shared" si="54"/>
        <v>ecpb</v>
      </c>
      <c r="J554" s="34"/>
      <c r="K554" s="34">
        <f>IFERROR(VLOOKUP(B554,LOINC!A:B,2,FALSE),"")</f>
        <v>6996</v>
      </c>
      <c r="L554" s="34">
        <f>IFERROR(VLOOKUP(B554,'Sequence nummers'!A:B,2,FALSE),"")</f>
        <v>1700780</v>
      </c>
      <c r="M554" s="159" t="s">
        <v>1203</v>
      </c>
      <c r="N554" s="159" t="s">
        <v>8624</v>
      </c>
      <c r="O554" s="159" t="s">
        <v>1354</v>
      </c>
      <c r="P554" s="159" t="s">
        <v>175</v>
      </c>
      <c r="Q554" s="38" t="s">
        <v>8552</v>
      </c>
      <c r="R554" s="53"/>
      <c r="S554" s="161" t="str">
        <f t="shared" si="56"/>
        <v>Keuzelijst</v>
      </c>
      <c r="T554" s="38" t="s">
        <v>4</v>
      </c>
      <c r="U554" s="43" t="s">
        <v>366</v>
      </c>
      <c r="V554" s="38" t="s">
        <v>2759</v>
      </c>
      <c r="W554" s="38" t="s">
        <v>2775</v>
      </c>
      <c r="X554" s="39" t="s">
        <v>370</v>
      </c>
      <c r="Y554" s="32" t="s">
        <v>370</v>
      </c>
      <c r="Z554" s="40"/>
      <c r="AA554" s="38">
        <v>587775</v>
      </c>
      <c r="AB554" s="38">
        <v>1</v>
      </c>
    </row>
    <row r="555" spans="1:28" x14ac:dyDescent="0.35">
      <c r="A555" s="269"/>
      <c r="B555" s="159" t="s">
        <v>205</v>
      </c>
      <c r="C555" s="162" t="str">
        <f t="shared" si="55"/>
        <v>Dob genotype, Dombrock</v>
      </c>
      <c r="D555" s="159"/>
      <c r="E555" s="159" t="s">
        <v>2798</v>
      </c>
      <c r="F555" s="187" t="s">
        <v>9365</v>
      </c>
      <c r="G555" s="161" t="str">
        <f t="shared" si="53"/>
        <v>?</v>
      </c>
      <c r="H555" s="159"/>
      <c r="I555" s="161" t="str">
        <f t="shared" si="54"/>
        <v>ecpc</v>
      </c>
      <c r="J555" s="34" t="s">
        <v>370</v>
      </c>
      <c r="K555" s="34">
        <f>IFERROR(VLOOKUP(B555,LOINC!A:B,2,FALSE),"")</f>
        <v>7066</v>
      </c>
      <c r="L555" s="34">
        <f>IFERROR(VLOOKUP(B555,'Sequence nummers'!A:B,2,FALSE),"")</f>
        <v>1700790</v>
      </c>
      <c r="M555" s="159" t="s">
        <v>1203</v>
      </c>
      <c r="N555" s="159" t="s">
        <v>8624</v>
      </c>
      <c r="O555" s="159" t="s">
        <v>1354</v>
      </c>
      <c r="P555" s="159" t="s">
        <v>175</v>
      </c>
      <c r="Q555" s="38" t="s">
        <v>8552</v>
      </c>
      <c r="R555" s="53"/>
      <c r="S555" s="161" t="str">
        <f t="shared" si="56"/>
        <v>Keuzelijst</v>
      </c>
      <c r="T555" s="38" t="s">
        <v>4</v>
      </c>
      <c r="U555" s="43" t="s">
        <v>366</v>
      </c>
      <c r="V555" s="38" t="s">
        <v>2759</v>
      </c>
      <c r="W555" s="38" t="s">
        <v>2775</v>
      </c>
      <c r="X555" s="39" t="s">
        <v>370</v>
      </c>
      <c r="Y555" s="32" t="s">
        <v>370</v>
      </c>
      <c r="Z555" s="40"/>
      <c r="AA555" s="38"/>
      <c r="AB555" s="38"/>
    </row>
    <row r="556" spans="1:28" x14ac:dyDescent="0.35">
      <c r="A556" s="269"/>
      <c r="B556" s="159" t="s">
        <v>1468</v>
      </c>
      <c r="C556" s="162" t="str">
        <f t="shared" ref="C556:C587" si="57">IF(E556="JA",VLOOKUP(B556,Bepalingen,3,FALSE),"")</f>
        <v>Dob conclusie fenotype (Dombrock)</v>
      </c>
      <c r="D556" s="159"/>
      <c r="E556" s="159" t="s">
        <v>2798</v>
      </c>
      <c r="F556" s="187" t="s">
        <v>9365</v>
      </c>
      <c r="G556" s="161" t="str">
        <f t="shared" si="53"/>
        <v>?</v>
      </c>
      <c r="H556" s="49"/>
      <c r="I556" s="161" t="str">
        <f t="shared" si="54"/>
        <v>ecpd</v>
      </c>
      <c r="J556" s="34"/>
      <c r="K556" s="34">
        <f>IFERROR(VLOOKUP(B556,LOINC!A:B,2,FALSE),"")</f>
        <v>6998</v>
      </c>
      <c r="L556" s="34">
        <f>IFERROR(VLOOKUP(B556,'Sequence nummers'!A:B,2,FALSE),"")</f>
        <v>1700800</v>
      </c>
      <c r="M556" s="159" t="s">
        <v>1203</v>
      </c>
      <c r="N556" s="159" t="s">
        <v>8624</v>
      </c>
      <c r="O556" s="159" t="s">
        <v>1354</v>
      </c>
      <c r="P556" s="159" t="s">
        <v>175</v>
      </c>
      <c r="Q556" s="38" t="s">
        <v>8552</v>
      </c>
      <c r="R556" s="53"/>
      <c r="S556" s="161" t="str">
        <f t="shared" ref="S556:S587" si="58">VLOOKUP($B556,Bepalingen,4,FALSE)</f>
        <v>Keuzelijst</v>
      </c>
      <c r="T556" s="38" t="s">
        <v>4</v>
      </c>
      <c r="U556" s="43" t="s">
        <v>366</v>
      </c>
      <c r="V556" s="38" t="s">
        <v>2759</v>
      </c>
      <c r="W556" s="38" t="s">
        <v>2775</v>
      </c>
      <c r="X556" s="39" t="s">
        <v>370</v>
      </c>
      <c r="Y556" s="32" t="s">
        <v>370</v>
      </c>
      <c r="Z556" s="40"/>
      <c r="AA556" s="38">
        <v>587775</v>
      </c>
      <c r="AB556" s="38">
        <v>1</v>
      </c>
    </row>
    <row r="557" spans="1:28" hidden="1" x14ac:dyDescent="0.35">
      <c r="A557" s="51" t="s">
        <v>1606</v>
      </c>
      <c r="B557" s="159" t="s">
        <v>1607</v>
      </c>
      <c r="C557" s="162" t="str">
        <f t="shared" si="57"/>
        <v/>
      </c>
      <c r="D557" s="49"/>
      <c r="E557" s="49" t="s">
        <v>2801</v>
      </c>
      <c r="F557" s="161" t="str">
        <f t="shared" ref="F557:F559" si="59">VLOOKUP($B557,Bepalingen,8,FALSE)</f>
        <v>?</v>
      </c>
      <c r="G557" s="161" t="str">
        <f t="shared" si="53"/>
        <v>?</v>
      </c>
      <c r="H557" s="49"/>
      <c r="I557" s="161" t="str">
        <f t="shared" si="54"/>
        <v>ecq</v>
      </c>
      <c r="J557" s="50"/>
      <c r="K557" s="34" t="str">
        <f>IFERROR(VLOOKUP(B557,LOINC!A:B,2,FALSE),"")</f>
        <v/>
      </c>
      <c r="L557" s="34" t="str">
        <f>IFERROR(VLOOKUP(B557,'Sequence nummers'!A:B,2,FALSE),"")</f>
        <v/>
      </c>
      <c r="M557" s="159"/>
      <c r="N557" s="159"/>
      <c r="O557" s="159"/>
      <c r="P557" s="52"/>
      <c r="Q557" s="53"/>
      <c r="R557" s="53"/>
      <c r="S557" s="161" t="str">
        <f t="shared" si="58"/>
        <v>String</v>
      </c>
      <c r="T557" s="38" t="s">
        <v>225</v>
      </c>
      <c r="U557" s="43" t="s">
        <v>366</v>
      </c>
      <c r="V557" s="38" t="s">
        <v>1600</v>
      </c>
      <c r="W557" s="159" t="s">
        <v>1313</v>
      </c>
      <c r="X557" s="34" t="s">
        <v>370</v>
      </c>
      <c r="Y557" s="32" t="s">
        <v>370</v>
      </c>
      <c r="Z557" s="32"/>
      <c r="AA557" s="38"/>
      <c r="AB557" s="38"/>
    </row>
    <row r="558" spans="1:28" x14ac:dyDescent="0.35">
      <c r="A558" s="269" t="s">
        <v>1602</v>
      </c>
      <c r="B558" s="159" t="s">
        <v>231</v>
      </c>
      <c r="C558" s="162" t="str">
        <f t="shared" si="57"/>
        <v>Kpa genotype (Kell)</v>
      </c>
      <c r="D558" s="159"/>
      <c r="E558" s="159" t="s">
        <v>2798</v>
      </c>
      <c r="F558" s="161" t="str">
        <f t="shared" si="59"/>
        <v>yes</v>
      </c>
      <c r="G558" s="161" t="str">
        <f t="shared" si="53"/>
        <v>?</v>
      </c>
      <c r="H558" s="40"/>
      <c r="I558" s="161" t="str">
        <f t="shared" si="54"/>
        <v>ecqa</v>
      </c>
      <c r="J558" s="34" t="s">
        <v>370</v>
      </c>
      <c r="K558" s="34">
        <f>IFERROR(VLOOKUP(B558,LOINC!A:B,2,FALSE),"")</f>
        <v>7038</v>
      </c>
      <c r="L558" s="34">
        <f>IFERROR(VLOOKUP(B558,'Sequence nummers'!A:B,2,FALSE),"")</f>
        <v>1700200</v>
      </c>
      <c r="M558" s="159" t="s">
        <v>1203</v>
      </c>
      <c r="N558" s="159" t="s">
        <v>1609</v>
      </c>
      <c r="O558" s="159" t="s">
        <v>1354</v>
      </c>
      <c r="P558" s="159" t="s">
        <v>175</v>
      </c>
      <c r="Q558" s="38" t="s">
        <v>8552</v>
      </c>
      <c r="R558" s="53"/>
      <c r="S558" s="161" t="str">
        <f t="shared" si="58"/>
        <v>Keuzelijst</v>
      </c>
      <c r="T558" s="38" t="s">
        <v>4</v>
      </c>
      <c r="U558" s="43" t="s">
        <v>366</v>
      </c>
      <c r="V558" s="38" t="s">
        <v>2759</v>
      </c>
      <c r="W558" s="38" t="s">
        <v>2775</v>
      </c>
      <c r="X558" s="39" t="s">
        <v>370</v>
      </c>
      <c r="Y558" s="32" t="s">
        <v>370</v>
      </c>
      <c r="Z558" s="32"/>
      <c r="AA558" s="38"/>
      <c r="AB558" s="38"/>
    </row>
    <row r="559" spans="1:28" x14ac:dyDescent="0.35">
      <c r="A559" s="269"/>
      <c r="B559" s="159" t="s">
        <v>1444</v>
      </c>
      <c r="C559" s="162" t="str">
        <f t="shared" si="57"/>
        <v>Kpa conclusie fenotype (Kell)</v>
      </c>
      <c r="D559" s="49"/>
      <c r="E559" s="49" t="s">
        <v>2798</v>
      </c>
      <c r="F559" s="161" t="str">
        <f t="shared" si="59"/>
        <v>yes</v>
      </c>
      <c r="G559" s="161" t="str">
        <f t="shared" si="53"/>
        <v>?</v>
      </c>
      <c r="H559" s="40"/>
      <c r="I559" s="161" t="str">
        <f t="shared" si="54"/>
        <v>ecqb</v>
      </c>
      <c r="J559" s="50"/>
      <c r="K559" s="34">
        <f>IFERROR(VLOOKUP(B559,LOINC!A:B,2,FALSE),"")</f>
        <v>6949</v>
      </c>
      <c r="L559" s="34">
        <f>IFERROR(VLOOKUP(B559,'Sequence nummers'!A:B,2,FALSE),"")</f>
        <v>1700210</v>
      </c>
      <c r="M559" s="159" t="s">
        <v>1203</v>
      </c>
      <c r="N559" s="159" t="s">
        <v>1609</v>
      </c>
      <c r="O559" s="159" t="s">
        <v>1354</v>
      </c>
      <c r="P559" s="159" t="s">
        <v>175</v>
      </c>
      <c r="Q559" s="38" t="s">
        <v>8552</v>
      </c>
      <c r="R559" s="53"/>
      <c r="S559" s="161" t="str">
        <f t="shared" si="58"/>
        <v>Keuzelijst</v>
      </c>
      <c r="T559" s="38" t="s">
        <v>4</v>
      </c>
      <c r="U559" s="43" t="s">
        <v>366</v>
      </c>
      <c r="V559" s="38" t="s">
        <v>2759</v>
      </c>
      <c r="W559" s="38" t="s">
        <v>2775</v>
      </c>
      <c r="X559" s="39" t="s">
        <v>370</v>
      </c>
      <c r="Y559" s="32" t="s">
        <v>370</v>
      </c>
      <c r="Z559" s="32"/>
      <c r="AA559" s="38">
        <v>587775</v>
      </c>
      <c r="AB559" s="38">
        <v>1</v>
      </c>
    </row>
    <row r="560" spans="1:28" x14ac:dyDescent="0.35">
      <c r="A560" s="269"/>
      <c r="B560" s="159" t="s">
        <v>232</v>
      </c>
      <c r="C560" s="162" t="str">
        <f t="shared" si="57"/>
        <v>Kpb genotype (Kell)</v>
      </c>
      <c r="D560" s="49"/>
      <c r="E560" s="49" t="s">
        <v>2798</v>
      </c>
      <c r="F560" s="161" t="str">
        <f t="shared" ref="F560:F623" si="60">VLOOKUP($B560,Bepalingen,8,FALSE)</f>
        <v>yes</v>
      </c>
      <c r="G560" s="161" t="str">
        <f t="shared" ref="G560:G623" si="61">VLOOKUP($B560,Bepalingen,9,FALSE)</f>
        <v>?</v>
      </c>
      <c r="H560" s="40"/>
      <c r="I560" s="161" t="str">
        <f t="shared" ref="I560:I623" si="62">VLOOKUP($B560,Bepalingen,10,FALSE)</f>
        <v>ecqc</v>
      </c>
      <c r="J560" s="50" t="s">
        <v>370</v>
      </c>
      <c r="K560" s="34">
        <f>IFERROR(VLOOKUP(B560,LOINC!A:B,2,FALSE),"")</f>
        <v>7040</v>
      </c>
      <c r="L560" s="34">
        <f>IFERROR(VLOOKUP(B560,'Sequence nummers'!A:B,2,FALSE),"")</f>
        <v>1700220</v>
      </c>
      <c r="M560" s="159" t="s">
        <v>1203</v>
      </c>
      <c r="N560" s="159" t="s">
        <v>1609</v>
      </c>
      <c r="O560" s="159" t="s">
        <v>1354</v>
      </c>
      <c r="P560" s="159" t="s">
        <v>175</v>
      </c>
      <c r="Q560" s="38" t="s">
        <v>8552</v>
      </c>
      <c r="R560" s="53"/>
      <c r="S560" s="161" t="str">
        <f t="shared" si="58"/>
        <v>Keuzelijst</v>
      </c>
      <c r="T560" s="38" t="s">
        <v>4</v>
      </c>
      <c r="U560" s="43" t="s">
        <v>366</v>
      </c>
      <c r="V560" s="38" t="s">
        <v>2759</v>
      </c>
      <c r="W560" s="38" t="s">
        <v>2775</v>
      </c>
      <c r="X560" s="39" t="s">
        <v>370</v>
      </c>
      <c r="Y560" s="32" t="s">
        <v>370</v>
      </c>
      <c r="Z560" s="32"/>
      <c r="AA560" s="38"/>
      <c r="AB560" s="38"/>
    </row>
    <row r="561" spans="1:28" x14ac:dyDescent="0.35">
      <c r="A561" s="269"/>
      <c r="B561" s="159" t="s">
        <v>1445</v>
      </c>
      <c r="C561" s="162" t="str">
        <f t="shared" si="57"/>
        <v>Kpb conclusie fenotype (Kell)</v>
      </c>
      <c r="D561" s="49"/>
      <c r="E561" s="49" t="s">
        <v>2798</v>
      </c>
      <c r="F561" s="161" t="str">
        <f t="shared" si="60"/>
        <v>yes</v>
      </c>
      <c r="G561" s="161" t="str">
        <f t="shared" si="61"/>
        <v>?</v>
      </c>
      <c r="H561" s="40"/>
      <c r="I561" s="161" t="str">
        <f t="shared" si="62"/>
        <v>ecqd</v>
      </c>
      <c r="J561" s="50"/>
      <c r="K561" s="34">
        <f>IFERROR(VLOOKUP(B561,LOINC!A:B,2,FALSE),"")</f>
        <v>6951</v>
      </c>
      <c r="L561" s="34">
        <f>IFERROR(VLOOKUP(B561,'Sequence nummers'!A:B,2,FALSE),"")</f>
        <v>1700230</v>
      </c>
      <c r="M561" s="159" t="s">
        <v>1203</v>
      </c>
      <c r="N561" s="159" t="s">
        <v>1609</v>
      </c>
      <c r="O561" s="159" t="s">
        <v>1354</v>
      </c>
      <c r="P561" s="159" t="s">
        <v>175</v>
      </c>
      <c r="Q561" s="38" t="s">
        <v>8552</v>
      </c>
      <c r="R561" s="53"/>
      <c r="S561" s="161" t="str">
        <f t="shared" si="58"/>
        <v>Keuzelijst</v>
      </c>
      <c r="T561" s="38" t="s">
        <v>4</v>
      </c>
      <c r="U561" s="43" t="s">
        <v>366</v>
      </c>
      <c r="V561" s="38" t="s">
        <v>2759</v>
      </c>
      <c r="W561" s="38" t="s">
        <v>2775</v>
      </c>
      <c r="X561" s="39" t="s">
        <v>370</v>
      </c>
      <c r="Y561" s="32" t="s">
        <v>370</v>
      </c>
      <c r="Z561" s="32"/>
      <c r="AA561" s="38">
        <v>587775</v>
      </c>
      <c r="AB561" s="38">
        <v>1</v>
      </c>
    </row>
    <row r="562" spans="1:28" x14ac:dyDescent="0.35">
      <c r="A562" s="269"/>
      <c r="B562" s="159" t="s">
        <v>199</v>
      </c>
      <c r="C562" s="162" t="str">
        <f t="shared" si="57"/>
        <v>Jsa genotype (Kell)</v>
      </c>
      <c r="D562" s="49"/>
      <c r="E562" s="49" t="s">
        <v>2798</v>
      </c>
      <c r="F562" s="161" t="str">
        <f t="shared" si="60"/>
        <v>yes</v>
      </c>
      <c r="G562" s="161" t="str">
        <f t="shared" si="61"/>
        <v>?</v>
      </c>
      <c r="H562" s="40"/>
      <c r="I562" s="161" t="str">
        <f t="shared" si="62"/>
        <v>ecqe</v>
      </c>
      <c r="J562" s="50" t="s">
        <v>370</v>
      </c>
      <c r="K562" s="34">
        <f>IFERROR(VLOOKUP(B562,LOINC!A:B,2,FALSE),"")</f>
        <v>7044</v>
      </c>
      <c r="L562" s="34">
        <f>IFERROR(VLOOKUP(B562,'Sequence nummers'!A:B,2,FALSE),"")</f>
        <v>1700260</v>
      </c>
      <c r="M562" s="159" t="s">
        <v>1203</v>
      </c>
      <c r="N562" s="159" t="s">
        <v>1609</v>
      </c>
      <c r="O562" s="159" t="s">
        <v>1354</v>
      </c>
      <c r="P562" s="159" t="s">
        <v>175</v>
      </c>
      <c r="Q562" s="38" t="s">
        <v>8552</v>
      </c>
      <c r="R562" s="53"/>
      <c r="S562" s="161" t="str">
        <f t="shared" si="58"/>
        <v>Keuzelijst</v>
      </c>
      <c r="T562" s="38" t="s">
        <v>4</v>
      </c>
      <c r="U562" s="43" t="s">
        <v>366</v>
      </c>
      <c r="V562" s="38" t="s">
        <v>2759</v>
      </c>
      <c r="W562" s="38" t="s">
        <v>2775</v>
      </c>
      <c r="X562" s="39" t="s">
        <v>370</v>
      </c>
      <c r="Y562" s="32" t="s">
        <v>370</v>
      </c>
      <c r="Z562" s="32"/>
      <c r="AA562" s="38"/>
      <c r="AB562" s="38"/>
    </row>
    <row r="563" spans="1:28" x14ac:dyDescent="0.35">
      <c r="A563" s="269"/>
      <c r="B563" s="159" t="s">
        <v>1447</v>
      </c>
      <c r="C563" s="162" t="str">
        <f t="shared" si="57"/>
        <v>Jsa conclusie fenotype (Kell)</v>
      </c>
      <c r="D563" s="49"/>
      <c r="E563" s="49" t="s">
        <v>2798</v>
      </c>
      <c r="F563" s="161" t="str">
        <f t="shared" si="60"/>
        <v>yes</v>
      </c>
      <c r="G563" s="161" t="str">
        <f t="shared" si="61"/>
        <v>?</v>
      </c>
      <c r="H563" s="40"/>
      <c r="I563" s="161" t="str">
        <f t="shared" si="62"/>
        <v>ecqh</v>
      </c>
      <c r="J563" s="50"/>
      <c r="K563" s="34">
        <f>IFERROR(VLOOKUP(B563,LOINC!A:B,2,FALSE),"")</f>
        <v>6955</v>
      </c>
      <c r="L563" s="34">
        <f>IFERROR(VLOOKUP(B563,'Sequence nummers'!A:B,2,FALSE),"")</f>
        <v>1700270</v>
      </c>
      <c r="M563" s="159" t="s">
        <v>1203</v>
      </c>
      <c r="N563" s="159" t="s">
        <v>1609</v>
      </c>
      <c r="O563" s="159" t="s">
        <v>1354</v>
      </c>
      <c r="P563" s="159" t="s">
        <v>175</v>
      </c>
      <c r="Q563" s="38" t="s">
        <v>8552</v>
      </c>
      <c r="R563" s="53"/>
      <c r="S563" s="161" t="str">
        <f t="shared" si="58"/>
        <v>Keuzelijst</v>
      </c>
      <c r="T563" s="38" t="s">
        <v>4</v>
      </c>
      <c r="U563" s="43" t="s">
        <v>366</v>
      </c>
      <c r="V563" s="38" t="s">
        <v>2759</v>
      </c>
      <c r="W563" s="38" t="s">
        <v>2775</v>
      </c>
      <c r="X563" s="39" t="s">
        <v>370</v>
      </c>
      <c r="Y563" s="32" t="s">
        <v>370</v>
      </c>
      <c r="Z563" s="32"/>
      <c r="AA563" s="38">
        <v>587775</v>
      </c>
      <c r="AB563" s="38">
        <v>1</v>
      </c>
    </row>
    <row r="564" spans="1:28" x14ac:dyDescent="0.35">
      <c r="A564" s="269"/>
      <c r="B564" s="159" t="s">
        <v>198</v>
      </c>
      <c r="C564" s="162" t="str">
        <f t="shared" si="57"/>
        <v>Jsb genotype (Kell)</v>
      </c>
      <c r="D564" s="49"/>
      <c r="E564" s="49" t="s">
        <v>2798</v>
      </c>
      <c r="F564" s="161" t="str">
        <f t="shared" si="60"/>
        <v>yes</v>
      </c>
      <c r="G564" s="161" t="str">
        <f t="shared" si="61"/>
        <v>?</v>
      </c>
      <c r="H564" s="40"/>
      <c r="I564" s="161" t="str">
        <f t="shared" si="62"/>
        <v>ecqg</v>
      </c>
      <c r="J564" s="50" t="s">
        <v>370</v>
      </c>
      <c r="K564" s="34">
        <f>IFERROR(VLOOKUP(B564,LOINC!A:B,2,FALSE),"")</f>
        <v>7046</v>
      </c>
      <c r="L564" s="34">
        <f>IFERROR(VLOOKUP(B564,'Sequence nummers'!A:B,2,FALSE),"")</f>
        <v>1700280</v>
      </c>
      <c r="M564" s="159" t="s">
        <v>1203</v>
      </c>
      <c r="N564" s="159" t="s">
        <v>1609</v>
      </c>
      <c r="O564" s="159" t="s">
        <v>1354</v>
      </c>
      <c r="P564" s="159" t="s">
        <v>175</v>
      </c>
      <c r="Q564" s="38" t="s">
        <v>8552</v>
      </c>
      <c r="R564" s="53"/>
      <c r="S564" s="161" t="str">
        <f t="shared" si="58"/>
        <v>Keuzelijst</v>
      </c>
      <c r="T564" s="38" t="s">
        <v>4</v>
      </c>
      <c r="U564" s="43" t="s">
        <v>366</v>
      </c>
      <c r="V564" s="38" t="s">
        <v>2759</v>
      </c>
      <c r="W564" s="38" t="s">
        <v>2775</v>
      </c>
      <c r="X564" s="39" t="s">
        <v>370</v>
      </c>
      <c r="Y564" s="32" t="s">
        <v>370</v>
      </c>
      <c r="Z564" s="32"/>
      <c r="AA564" s="38"/>
      <c r="AB564" s="38"/>
    </row>
    <row r="565" spans="1:28" x14ac:dyDescent="0.35">
      <c r="A565" s="269"/>
      <c r="B565" s="159" t="s">
        <v>1448</v>
      </c>
      <c r="C565" s="162" t="str">
        <f t="shared" si="57"/>
        <v>Jsb conclusie fenotype (Kell)</v>
      </c>
      <c r="D565" s="49"/>
      <c r="E565" s="49" t="s">
        <v>2798</v>
      </c>
      <c r="F565" s="161" t="str">
        <f t="shared" si="60"/>
        <v>yes</v>
      </c>
      <c r="G565" s="161" t="str">
        <f t="shared" si="61"/>
        <v>?</v>
      </c>
      <c r="H565" s="40"/>
      <c r="I565" s="161" t="str">
        <f t="shared" si="62"/>
        <v>ebz</v>
      </c>
      <c r="J565" s="50"/>
      <c r="K565" s="34">
        <f>IFERROR(VLOOKUP(B565,LOINC!A:B,2,FALSE),"")</f>
        <v>6957</v>
      </c>
      <c r="L565" s="34">
        <f>IFERROR(VLOOKUP(B565,'Sequence nummers'!A:B,2,FALSE),"")</f>
        <v>1700290</v>
      </c>
      <c r="M565" s="159" t="s">
        <v>1203</v>
      </c>
      <c r="N565" s="159" t="s">
        <v>1609</v>
      </c>
      <c r="O565" s="159" t="s">
        <v>1354</v>
      </c>
      <c r="P565" s="159" t="s">
        <v>175</v>
      </c>
      <c r="Q565" s="38" t="s">
        <v>8552</v>
      </c>
      <c r="R565" s="53"/>
      <c r="S565" s="161" t="str">
        <f t="shared" si="58"/>
        <v>Keuzelijst</v>
      </c>
      <c r="T565" s="38" t="s">
        <v>4</v>
      </c>
      <c r="U565" s="43" t="s">
        <v>366</v>
      </c>
      <c r="V565" s="38" t="s">
        <v>2759</v>
      </c>
      <c r="W565" s="38" t="s">
        <v>2775</v>
      </c>
      <c r="X565" s="39" t="s">
        <v>370</v>
      </c>
      <c r="Y565" s="32" t="s">
        <v>370</v>
      </c>
      <c r="Z565" s="32"/>
      <c r="AA565" s="38">
        <v>587775</v>
      </c>
      <c r="AB565" s="38">
        <v>1</v>
      </c>
    </row>
    <row r="566" spans="1:28" x14ac:dyDescent="0.35">
      <c r="A566" s="269"/>
      <c r="B566" s="159" t="s">
        <v>208</v>
      </c>
      <c r="C566" s="162" t="str">
        <f t="shared" si="57"/>
        <v>Lua genotype (Lutheran)</v>
      </c>
      <c r="D566" s="159"/>
      <c r="E566" s="159" t="s">
        <v>2798</v>
      </c>
      <c r="F566" s="161" t="str">
        <f t="shared" si="60"/>
        <v>yes</v>
      </c>
      <c r="G566" s="161" t="str">
        <f t="shared" si="61"/>
        <v>?</v>
      </c>
      <c r="H566" s="159"/>
      <c r="I566" s="161" t="str">
        <f t="shared" si="62"/>
        <v>ecr</v>
      </c>
      <c r="J566" s="34" t="s">
        <v>370</v>
      </c>
      <c r="K566" s="34">
        <f>IFERROR(VLOOKUP(B566,LOINC!A:B,2,FALSE),"")</f>
        <v>7048</v>
      </c>
      <c r="L566" s="34">
        <f>IFERROR(VLOOKUP(B566,'Sequence nummers'!A:B,2,FALSE),"")</f>
        <v>1700570</v>
      </c>
      <c r="M566" s="159" t="s">
        <v>1203</v>
      </c>
      <c r="N566" s="159" t="s">
        <v>1609</v>
      </c>
      <c r="O566" s="159" t="s">
        <v>1354</v>
      </c>
      <c r="P566" s="159" t="s">
        <v>175</v>
      </c>
      <c r="Q566" s="38" t="s">
        <v>8552</v>
      </c>
      <c r="R566" s="53"/>
      <c r="S566" s="161" t="str">
        <f t="shared" si="58"/>
        <v>Keuzelijst</v>
      </c>
      <c r="T566" s="38" t="s">
        <v>4</v>
      </c>
      <c r="U566" s="43" t="s">
        <v>366</v>
      </c>
      <c r="V566" s="38" t="s">
        <v>2759</v>
      </c>
      <c r="W566" s="38" t="s">
        <v>2775</v>
      </c>
      <c r="X566" s="39" t="s">
        <v>370</v>
      </c>
      <c r="Y566" s="32" t="s">
        <v>370</v>
      </c>
      <c r="Z566" s="40"/>
      <c r="AA566" s="38"/>
      <c r="AB566" s="38"/>
    </row>
    <row r="567" spans="1:28" x14ac:dyDescent="0.35">
      <c r="A567" s="269"/>
      <c r="B567" s="159" t="s">
        <v>1457</v>
      </c>
      <c r="C567" s="162" t="str">
        <f t="shared" si="57"/>
        <v>Lua conclusie fenotype (Lutheran)</v>
      </c>
      <c r="D567" s="159"/>
      <c r="E567" s="159" t="s">
        <v>2798</v>
      </c>
      <c r="F567" s="161" t="str">
        <f t="shared" si="60"/>
        <v>yes</v>
      </c>
      <c r="G567" s="161" t="str">
        <f t="shared" si="61"/>
        <v>?</v>
      </c>
      <c r="H567" s="49" t="s">
        <v>2245</v>
      </c>
      <c r="I567" s="161" t="str">
        <f t="shared" si="62"/>
        <v>ecs</v>
      </c>
      <c r="J567" s="34"/>
      <c r="K567" s="34">
        <f>IFERROR(VLOOKUP(B567,LOINC!A:B,2,FALSE),"")</f>
        <v>6976</v>
      </c>
      <c r="L567" s="34">
        <f>IFERROR(VLOOKUP(B567,'Sequence nummers'!A:B,2,FALSE),"")</f>
        <v>1700580</v>
      </c>
      <c r="M567" s="159" t="s">
        <v>1203</v>
      </c>
      <c r="N567" s="159" t="s">
        <v>1609</v>
      </c>
      <c r="O567" s="159" t="s">
        <v>1354</v>
      </c>
      <c r="P567" s="159" t="s">
        <v>175</v>
      </c>
      <c r="Q567" s="38" t="s">
        <v>8552</v>
      </c>
      <c r="R567" s="53"/>
      <c r="S567" s="161" t="str">
        <f t="shared" si="58"/>
        <v>Keuzelijst</v>
      </c>
      <c r="T567" s="38" t="s">
        <v>4</v>
      </c>
      <c r="U567" s="43" t="s">
        <v>366</v>
      </c>
      <c r="V567" s="38" t="s">
        <v>2759</v>
      </c>
      <c r="W567" s="38" t="s">
        <v>2775</v>
      </c>
      <c r="X567" s="39" t="s">
        <v>370</v>
      </c>
      <c r="Y567" s="32" t="s">
        <v>370</v>
      </c>
      <c r="Z567" s="40"/>
      <c r="AA567" s="38">
        <v>587775</v>
      </c>
      <c r="AB567" s="38">
        <v>1</v>
      </c>
    </row>
    <row r="568" spans="1:28" x14ac:dyDescent="0.35">
      <c r="A568" s="269"/>
      <c r="B568" s="159" t="s">
        <v>209</v>
      </c>
      <c r="C568" s="162" t="str">
        <f t="shared" si="57"/>
        <v>Lub genotype (Lutheran)</v>
      </c>
      <c r="D568" s="159"/>
      <c r="E568" s="159" t="s">
        <v>2798</v>
      </c>
      <c r="F568" s="161" t="str">
        <f t="shared" si="60"/>
        <v>yes</v>
      </c>
      <c r="G568" s="161" t="str">
        <f t="shared" si="61"/>
        <v>?</v>
      </c>
      <c r="H568" s="159"/>
      <c r="I568" s="161" t="str">
        <f t="shared" si="62"/>
        <v>ect</v>
      </c>
      <c r="J568" s="34" t="s">
        <v>370</v>
      </c>
      <c r="K568" s="34">
        <f>IFERROR(VLOOKUP(B568,LOINC!A:B,2,FALSE),"")</f>
        <v>7050</v>
      </c>
      <c r="L568" s="34">
        <f>IFERROR(VLOOKUP(B568,'Sequence nummers'!A:B,2,FALSE),"")</f>
        <v>1700590</v>
      </c>
      <c r="M568" s="159" t="s">
        <v>1203</v>
      </c>
      <c r="N568" s="159" t="s">
        <v>1609</v>
      </c>
      <c r="O568" s="159" t="s">
        <v>1354</v>
      </c>
      <c r="P568" s="159" t="s">
        <v>175</v>
      </c>
      <c r="Q568" s="38" t="s">
        <v>8552</v>
      </c>
      <c r="R568" s="53"/>
      <c r="S568" s="161" t="str">
        <f t="shared" si="58"/>
        <v>Keuzelijst</v>
      </c>
      <c r="T568" s="38" t="s">
        <v>4</v>
      </c>
      <c r="U568" s="43" t="s">
        <v>366</v>
      </c>
      <c r="V568" s="38" t="s">
        <v>2759</v>
      </c>
      <c r="W568" s="38" t="s">
        <v>2775</v>
      </c>
      <c r="X568" s="39" t="s">
        <v>370</v>
      </c>
      <c r="Y568" s="32" t="s">
        <v>370</v>
      </c>
      <c r="Z568" s="40"/>
      <c r="AA568" s="38"/>
      <c r="AB568" s="38"/>
    </row>
    <row r="569" spans="1:28" x14ac:dyDescent="0.35">
      <c r="A569" s="269"/>
      <c r="B569" s="159" t="s">
        <v>1458</v>
      </c>
      <c r="C569" s="162" t="str">
        <f t="shared" si="57"/>
        <v>Lub conclusie fenotype (Lutheran)</v>
      </c>
      <c r="D569" s="159"/>
      <c r="E569" s="159" t="s">
        <v>2798</v>
      </c>
      <c r="F569" s="161" t="str">
        <f t="shared" si="60"/>
        <v>yes</v>
      </c>
      <c r="G569" s="161" t="str">
        <f t="shared" si="61"/>
        <v>?</v>
      </c>
      <c r="H569" s="49"/>
      <c r="I569" s="161" t="str">
        <f t="shared" si="62"/>
        <v>ecu</v>
      </c>
      <c r="J569" s="34"/>
      <c r="K569" s="34">
        <f>IFERROR(VLOOKUP(B569,LOINC!A:B,2,FALSE),"")</f>
        <v>6978</v>
      </c>
      <c r="L569" s="34">
        <f>IFERROR(VLOOKUP(B569,'Sequence nummers'!A:B,2,FALSE),"")</f>
        <v>1700600</v>
      </c>
      <c r="M569" s="159" t="s">
        <v>1203</v>
      </c>
      <c r="N569" s="159" t="s">
        <v>1609</v>
      </c>
      <c r="O569" s="159" t="s">
        <v>1354</v>
      </c>
      <c r="P569" s="159" t="s">
        <v>175</v>
      </c>
      <c r="Q569" s="38" t="s">
        <v>8552</v>
      </c>
      <c r="R569" s="53"/>
      <c r="S569" s="161" t="str">
        <f t="shared" si="58"/>
        <v>Keuzelijst</v>
      </c>
      <c r="T569" s="38" t="s">
        <v>4</v>
      </c>
      <c r="U569" s="43" t="s">
        <v>366</v>
      </c>
      <c r="V569" s="38" t="s">
        <v>2759</v>
      </c>
      <c r="W569" s="38" t="s">
        <v>2775</v>
      </c>
      <c r="X569" s="39" t="s">
        <v>370</v>
      </c>
      <c r="Y569" s="32" t="s">
        <v>370</v>
      </c>
      <c r="Z569" s="40"/>
      <c r="AA569" s="38">
        <v>587775</v>
      </c>
      <c r="AB569" s="38">
        <v>1</v>
      </c>
    </row>
    <row r="570" spans="1:28" x14ac:dyDescent="0.35">
      <c r="A570" s="269"/>
      <c r="B570" s="41" t="s">
        <v>210</v>
      </c>
      <c r="C570" s="162" t="str">
        <f t="shared" si="57"/>
        <v>Dia genotype (Diego)</v>
      </c>
      <c r="D570" s="159"/>
      <c r="E570" s="159" t="s">
        <v>2798</v>
      </c>
      <c r="F570" s="161" t="str">
        <f t="shared" si="60"/>
        <v>yes</v>
      </c>
      <c r="G570" s="161" t="str">
        <f t="shared" si="61"/>
        <v>?</v>
      </c>
      <c r="H570" s="159"/>
      <c r="I570" s="161" t="str">
        <f t="shared" si="62"/>
        <v>ecv</v>
      </c>
      <c r="J570" s="34" t="s">
        <v>370</v>
      </c>
      <c r="K570" s="34">
        <f>IFERROR(VLOOKUP(B570,LOINC!A:B,2,FALSE),"")</f>
        <v>7052</v>
      </c>
      <c r="L570" s="34">
        <f>IFERROR(VLOOKUP(B570,'Sequence nummers'!A:B,2,FALSE),"")</f>
        <v>1700610</v>
      </c>
      <c r="M570" s="159" t="s">
        <v>1203</v>
      </c>
      <c r="N570" s="159" t="s">
        <v>1609</v>
      </c>
      <c r="O570" s="159" t="s">
        <v>1354</v>
      </c>
      <c r="P570" s="159" t="s">
        <v>175</v>
      </c>
      <c r="Q570" s="38" t="s">
        <v>8552</v>
      </c>
      <c r="R570" s="53"/>
      <c r="S570" s="161" t="str">
        <f t="shared" si="58"/>
        <v>Keuzelijst</v>
      </c>
      <c r="T570" s="38" t="s">
        <v>4</v>
      </c>
      <c r="U570" s="43" t="s">
        <v>366</v>
      </c>
      <c r="V570" s="38" t="s">
        <v>2759</v>
      </c>
      <c r="W570" s="38" t="s">
        <v>2775</v>
      </c>
      <c r="X570" s="39" t="s">
        <v>370</v>
      </c>
      <c r="Y570" s="32" t="s">
        <v>370</v>
      </c>
      <c r="Z570" s="40"/>
      <c r="AA570" s="38"/>
      <c r="AB570" s="38"/>
    </row>
    <row r="571" spans="1:28" x14ac:dyDescent="0.35">
      <c r="A571" s="269"/>
      <c r="B571" s="41" t="s">
        <v>1459</v>
      </c>
      <c r="C571" s="162" t="str">
        <f t="shared" si="57"/>
        <v>Dia conclusie fenotype (Diego)</v>
      </c>
      <c r="D571" s="159"/>
      <c r="E571" s="159" t="s">
        <v>2798</v>
      </c>
      <c r="F571" s="161" t="str">
        <f t="shared" si="60"/>
        <v>yes</v>
      </c>
      <c r="G571" s="161" t="str">
        <f t="shared" si="61"/>
        <v>?</v>
      </c>
      <c r="H571" s="49"/>
      <c r="I571" s="161" t="str">
        <f t="shared" si="62"/>
        <v>ecw</v>
      </c>
      <c r="J571" s="34"/>
      <c r="K571" s="34">
        <f>IFERROR(VLOOKUP(B571,LOINC!A:B,2,FALSE),"")</f>
        <v>6979</v>
      </c>
      <c r="L571" s="34">
        <f>IFERROR(VLOOKUP(B571,'Sequence nummers'!A:B,2,FALSE),"")</f>
        <v>1700620</v>
      </c>
      <c r="M571" s="159" t="s">
        <v>1203</v>
      </c>
      <c r="N571" s="159" t="s">
        <v>1609</v>
      </c>
      <c r="O571" s="159" t="s">
        <v>1354</v>
      </c>
      <c r="P571" s="159" t="s">
        <v>175</v>
      </c>
      <c r="Q571" s="38" t="s">
        <v>8552</v>
      </c>
      <c r="R571" s="53"/>
      <c r="S571" s="161" t="str">
        <f t="shared" si="58"/>
        <v>Keuzelijst</v>
      </c>
      <c r="T571" s="38" t="s">
        <v>4</v>
      </c>
      <c r="U571" s="43" t="s">
        <v>366</v>
      </c>
      <c r="V571" s="38" t="s">
        <v>2759</v>
      </c>
      <c r="W571" s="38" t="s">
        <v>2775</v>
      </c>
      <c r="X571" s="39" t="s">
        <v>370</v>
      </c>
      <c r="Y571" s="32" t="s">
        <v>370</v>
      </c>
      <c r="Z571" s="40"/>
      <c r="AA571" s="38">
        <v>587775</v>
      </c>
      <c r="AB571" s="38">
        <v>1</v>
      </c>
    </row>
    <row r="572" spans="1:28" x14ac:dyDescent="0.35">
      <c r="A572" s="269"/>
      <c r="B572" s="41" t="s">
        <v>211</v>
      </c>
      <c r="C572" s="162" t="str">
        <f t="shared" si="57"/>
        <v>Dib genotype (Diego)</v>
      </c>
      <c r="D572" s="159"/>
      <c r="E572" s="159" t="s">
        <v>2798</v>
      </c>
      <c r="F572" s="161" t="str">
        <f t="shared" si="60"/>
        <v>yes</v>
      </c>
      <c r="G572" s="161" t="str">
        <f t="shared" si="61"/>
        <v>?</v>
      </c>
      <c r="H572" s="159"/>
      <c r="I572" s="161" t="str">
        <f t="shared" si="62"/>
        <v>ecx</v>
      </c>
      <c r="J572" s="34" t="s">
        <v>370</v>
      </c>
      <c r="K572" s="34">
        <f>IFERROR(VLOOKUP(B572,LOINC!A:B,2,FALSE),"")</f>
        <v>7054</v>
      </c>
      <c r="L572" s="34">
        <f>IFERROR(VLOOKUP(B572,'Sequence nummers'!A:B,2,FALSE),"")</f>
        <v>1700630</v>
      </c>
      <c r="M572" s="159" t="s">
        <v>1203</v>
      </c>
      <c r="N572" s="159" t="s">
        <v>1609</v>
      </c>
      <c r="O572" s="159" t="s">
        <v>1354</v>
      </c>
      <c r="P572" s="159" t="s">
        <v>175</v>
      </c>
      <c r="Q572" s="38" t="s">
        <v>8552</v>
      </c>
      <c r="R572" s="53"/>
      <c r="S572" s="161" t="str">
        <f t="shared" si="58"/>
        <v>Keuzelijst</v>
      </c>
      <c r="T572" s="38" t="s">
        <v>4</v>
      </c>
      <c r="U572" s="43" t="s">
        <v>366</v>
      </c>
      <c r="V572" s="38" t="s">
        <v>2759</v>
      </c>
      <c r="W572" s="38" t="s">
        <v>2775</v>
      </c>
      <c r="X572" s="39" t="s">
        <v>370</v>
      </c>
      <c r="Y572" s="32" t="s">
        <v>370</v>
      </c>
      <c r="Z572" s="40"/>
      <c r="AA572" s="38"/>
      <c r="AB572" s="38"/>
    </row>
    <row r="573" spans="1:28" x14ac:dyDescent="0.35">
      <c r="A573" s="269"/>
      <c r="B573" s="41" t="s">
        <v>1460</v>
      </c>
      <c r="C573" s="162" t="str">
        <f t="shared" si="57"/>
        <v>Dib conclusie fenotype (Diego)</v>
      </c>
      <c r="D573" s="159"/>
      <c r="E573" s="159" t="s">
        <v>2798</v>
      </c>
      <c r="F573" s="161" t="str">
        <f t="shared" si="60"/>
        <v>yes</v>
      </c>
      <c r="G573" s="161" t="str">
        <f t="shared" si="61"/>
        <v>?</v>
      </c>
      <c r="H573" s="49"/>
      <c r="I573" s="161" t="str">
        <f t="shared" si="62"/>
        <v>ecy</v>
      </c>
      <c r="J573" s="34"/>
      <c r="K573" s="34">
        <f>IFERROR(VLOOKUP(B573,LOINC!A:B,2,FALSE),"")</f>
        <v>6981</v>
      </c>
      <c r="L573" s="34">
        <f>IFERROR(VLOOKUP(B573,'Sequence nummers'!A:B,2,FALSE),"")</f>
        <v>1700640</v>
      </c>
      <c r="M573" s="159" t="s">
        <v>1203</v>
      </c>
      <c r="N573" s="159" t="s">
        <v>1609</v>
      </c>
      <c r="O573" s="159" t="s">
        <v>1354</v>
      </c>
      <c r="P573" s="159" t="s">
        <v>175</v>
      </c>
      <c r="Q573" s="38" t="s">
        <v>8552</v>
      </c>
      <c r="R573" s="53"/>
      <c r="S573" s="161" t="str">
        <f t="shared" si="58"/>
        <v>Keuzelijst</v>
      </c>
      <c r="T573" s="38" t="s">
        <v>4</v>
      </c>
      <c r="U573" s="43" t="s">
        <v>366</v>
      </c>
      <c r="V573" s="38" t="s">
        <v>2759</v>
      </c>
      <c r="W573" s="38" t="s">
        <v>2775</v>
      </c>
      <c r="X573" s="39" t="s">
        <v>370</v>
      </c>
      <c r="Y573" s="32" t="s">
        <v>370</v>
      </c>
      <c r="Z573" s="40"/>
      <c r="AA573" s="38">
        <v>587775</v>
      </c>
      <c r="AB573" s="38">
        <v>1</v>
      </c>
    </row>
    <row r="574" spans="1:28" x14ac:dyDescent="0.35">
      <c r="A574" s="269"/>
      <c r="B574" s="41" t="s">
        <v>212</v>
      </c>
      <c r="C574" s="162" t="str">
        <f t="shared" si="57"/>
        <v>Wra genotype (Wright)</v>
      </c>
      <c r="D574" s="159"/>
      <c r="E574" s="159" t="s">
        <v>2798</v>
      </c>
      <c r="F574" s="161" t="str">
        <f t="shared" si="60"/>
        <v>yes</v>
      </c>
      <c r="G574" s="161" t="str">
        <f t="shared" si="61"/>
        <v>?</v>
      </c>
      <c r="H574" s="159"/>
      <c r="I574" s="161" t="str">
        <f t="shared" si="62"/>
        <v>ecz</v>
      </c>
      <c r="J574" s="34" t="s">
        <v>370</v>
      </c>
      <c r="K574" s="34">
        <f>IFERROR(VLOOKUP(B574,LOINC!A:B,2,FALSE),"")</f>
        <v>7056</v>
      </c>
      <c r="L574" s="34">
        <f>IFERROR(VLOOKUP(B574,'Sequence nummers'!A:B,2,FALSE),"")</f>
        <v>1700650</v>
      </c>
      <c r="M574" s="159" t="s">
        <v>1203</v>
      </c>
      <c r="N574" s="159" t="s">
        <v>1609</v>
      </c>
      <c r="O574" s="159" t="s">
        <v>1354</v>
      </c>
      <c r="P574" s="159" t="s">
        <v>175</v>
      </c>
      <c r="Q574" s="38" t="s">
        <v>8552</v>
      </c>
      <c r="R574" s="53"/>
      <c r="S574" s="161" t="str">
        <f t="shared" si="58"/>
        <v>Keuzelijst</v>
      </c>
      <c r="T574" s="38" t="s">
        <v>4</v>
      </c>
      <c r="U574" s="43" t="s">
        <v>366</v>
      </c>
      <c r="V574" s="38" t="s">
        <v>2759</v>
      </c>
      <c r="W574" s="38" t="s">
        <v>2775</v>
      </c>
      <c r="X574" s="39" t="s">
        <v>370</v>
      </c>
      <c r="Y574" s="32" t="s">
        <v>370</v>
      </c>
      <c r="Z574" s="40"/>
      <c r="AA574" s="38"/>
      <c r="AB574" s="38"/>
    </row>
    <row r="575" spans="1:28" x14ac:dyDescent="0.35">
      <c r="A575" s="269"/>
      <c r="B575" s="41" t="s">
        <v>1461</v>
      </c>
      <c r="C575" s="162" t="str">
        <f t="shared" si="57"/>
        <v>Wra conclusie fenotype (Wright)</v>
      </c>
      <c r="D575" s="159"/>
      <c r="E575" s="159" t="s">
        <v>2798</v>
      </c>
      <c r="F575" s="161" t="str">
        <f t="shared" si="60"/>
        <v>yes</v>
      </c>
      <c r="G575" s="161" t="str">
        <f t="shared" si="61"/>
        <v>?</v>
      </c>
      <c r="H575" s="49"/>
      <c r="I575" s="161" t="str">
        <f t="shared" si="62"/>
        <v>eda</v>
      </c>
      <c r="J575" s="34"/>
      <c r="K575" s="34">
        <f>IFERROR(VLOOKUP(B575,LOINC!A:B,2,FALSE),"")</f>
        <v>6985</v>
      </c>
      <c r="L575" s="34">
        <f>IFERROR(VLOOKUP(B575,'Sequence nummers'!A:B,2,FALSE),"")</f>
        <v>1700660</v>
      </c>
      <c r="M575" s="159" t="s">
        <v>1203</v>
      </c>
      <c r="N575" s="159" t="s">
        <v>1609</v>
      </c>
      <c r="O575" s="159" t="s">
        <v>1354</v>
      </c>
      <c r="P575" s="159" t="s">
        <v>175</v>
      </c>
      <c r="Q575" s="38" t="s">
        <v>8552</v>
      </c>
      <c r="R575" s="53"/>
      <c r="S575" s="161" t="str">
        <f t="shared" si="58"/>
        <v>Keuzelijst</v>
      </c>
      <c r="T575" s="38" t="s">
        <v>4</v>
      </c>
      <c r="U575" s="43" t="s">
        <v>366</v>
      </c>
      <c r="V575" s="38" t="s">
        <v>2759</v>
      </c>
      <c r="W575" s="38" t="s">
        <v>2775</v>
      </c>
      <c r="X575" s="39" t="s">
        <v>370</v>
      </c>
      <c r="Y575" s="32" t="s">
        <v>370</v>
      </c>
      <c r="Z575" s="40"/>
      <c r="AA575" s="38">
        <v>587775</v>
      </c>
      <c r="AB575" s="38">
        <v>1</v>
      </c>
    </row>
    <row r="576" spans="1:28" x14ac:dyDescent="0.35">
      <c r="A576" s="269"/>
      <c r="B576" s="41" t="s">
        <v>213</v>
      </c>
      <c r="C576" s="162" t="str">
        <f t="shared" si="57"/>
        <v>Wrb genotype (Wright)</v>
      </c>
      <c r="D576" s="159"/>
      <c r="E576" s="159" t="s">
        <v>2798</v>
      </c>
      <c r="F576" s="161" t="str">
        <f t="shared" si="60"/>
        <v>yes</v>
      </c>
      <c r="G576" s="161" t="str">
        <f t="shared" si="61"/>
        <v>?</v>
      </c>
      <c r="H576" s="159"/>
      <c r="I576" s="161" t="str">
        <f t="shared" si="62"/>
        <v>edb</v>
      </c>
      <c r="J576" s="34" t="s">
        <v>370</v>
      </c>
      <c r="K576" s="34">
        <f>IFERROR(VLOOKUP(B576,LOINC!A:B,2,FALSE),"")</f>
        <v>7058</v>
      </c>
      <c r="L576" s="34">
        <f>IFERROR(VLOOKUP(B576,'Sequence nummers'!A:B,2,FALSE),"")</f>
        <v>1700670</v>
      </c>
      <c r="M576" s="159" t="s">
        <v>1203</v>
      </c>
      <c r="N576" s="159" t="s">
        <v>1609</v>
      </c>
      <c r="O576" s="159" t="s">
        <v>1354</v>
      </c>
      <c r="P576" s="159" t="s">
        <v>175</v>
      </c>
      <c r="Q576" s="38" t="s">
        <v>8552</v>
      </c>
      <c r="R576" s="53"/>
      <c r="S576" s="161" t="str">
        <f t="shared" si="58"/>
        <v>Keuzelijst</v>
      </c>
      <c r="T576" s="38" t="s">
        <v>4</v>
      </c>
      <c r="U576" s="43" t="s">
        <v>366</v>
      </c>
      <c r="V576" s="38" t="s">
        <v>2759</v>
      </c>
      <c r="W576" s="38" t="s">
        <v>2775</v>
      </c>
      <c r="X576" s="39" t="s">
        <v>370</v>
      </c>
      <c r="Y576" s="32" t="s">
        <v>370</v>
      </c>
      <c r="Z576" s="40"/>
      <c r="AA576" s="38"/>
      <c r="AB576" s="38"/>
    </row>
    <row r="577" spans="1:28" x14ac:dyDescent="0.35">
      <c r="A577" s="269"/>
      <c r="B577" s="41" t="s">
        <v>1462</v>
      </c>
      <c r="C577" s="162" t="str">
        <f t="shared" si="57"/>
        <v>Wrb conclusie fenotype (Wright)</v>
      </c>
      <c r="D577" s="159"/>
      <c r="E577" s="159" t="s">
        <v>2798</v>
      </c>
      <c r="F577" s="161" t="str">
        <f t="shared" si="60"/>
        <v>yes</v>
      </c>
      <c r="G577" s="161" t="str">
        <f t="shared" si="61"/>
        <v>?</v>
      </c>
      <c r="H577" s="49"/>
      <c r="I577" s="161" t="str">
        <f t="shared" si="62"/>
        <v>edc</v>
      </c>
      <c r="J577" s="34"/>
      <c r="K577" s="34">
        <f>IFERROR(VLOOKUP(B577,LOINC!A:B,2,FALSE),"")</f>
        <v>6986</v>
      </c>
      <c r="L577" s="34">
        <f>IFERROR(VLOOKUP(B577,'Sequence nummers'!A:B,2,FALSE),"")</f>
        <v>1700680</v>
      </c>
      <c r="M577" s="159" t="s">
        <v>1203</v>
      </c>
      <c r="N577" s="159" t="s">
        <v>1609</v>
      </c>
      <c r="O577" s="159" t="s">
        <v>1354</v>
      </c>
      <c r="P577" s="159" t="s">
        <v>175</v>
      </c>
      <c r="Q577" s="38" t="s">
        <v>8552</v>
      </c>
      <c r="R577" s="53"/>
      <c r="S577" s="161" t="str">
        <f t="shared" si="58"/>
        <v>Keuzelijst</v>
      </c>
      <c r="T577" s="38" t="s">
        <v>4</v>
      </c>
      <c r="U577" s="43" t="s">
        <v>366</v>
      </c>
      <c r="V577" s="38" t="s">
        <v>2759</v>
      </c>
      <c r="W577" s="38" t="s">
        <v>2775</v>
      </c>
      <c r="X577" s="39" t="s">
        <v>370</v>
      </c>
      <c r="Y577" s="32" t="s">
        <v>370</v>
      </c>
      <c r="Z577" s="40"/>
      <c r="AA577" s="38">
        <v>587775</v>
      </c>
      <c r="AB577" s="38">
        <v>1</v>
      </c>
    </row>
    <row r="578" spans="1:28" x14ac:dyDescent="0.35">
      <c r="A578" s="269"/>
      <c r="B578" s="159" t="s">
        <v>214</v>
      </c>
      <c r="C578" s="162" t="str">
        <f t="shared" si="57"/>
        <v>Yta genotype (Cartwright)</v>
      </c>
      <c r="D578" s="159"/>
      <c r="E578" s="159" t="s">
        <v>2798</v>
      </c>
      <c r="F578" s="161" t="str">
        <f t="shared" si="60"/>
        <v>yes</v>
      </c>
      <c r="G578" s="161" t="str">
        <f t="shared" si="61"/>
        <v>?</v>
      </c>
      <c r="H578" s="159"/>
      <c r="I578" s="161" t="str">
        <f t="shared" si="62"/>
        <v>edd</v>
      </c>
      <c r="J578" s="34" t="s">
        <v>370</v>
      </c>
      <c r="K578" s="34">
        <f>IFERROR(VLOOKUP(B578,LOINC!A:B,2,FALSE),"")</f>
        <v>7060</v>
      </c>
      <c r="L578" s="34">
        <f>IFERROR(VLOOKUP(B578,'Sequence nummers'!A:B,2,FALSE),"")</f>
        <v>1700690</v>
      </c>
      <c r="M578" s="159" t="s">
        <v>1203</v>
      </c>
      <c r="N578" s="159" t="s">
        <v>1609</v>
      </c>
      <c r="O578" s="159" t="s">
        <v>1354</v>
      </c>
      <c r="P578" s="159" t="s">
        <v>175</v>
      </c>
      <c r="Q578" s="38" t="s">
        <v>8552</v>
      </c>
      <c r="R578" s="53"/>
      <c r="S578" s="161" t="str">
        <f t="shared" si="58"/>
        <v>Keuzelijst</v>
      </c>
      <c r="T578" s="38" t="s">
        <v>4</v>
      </c>
      <c r="U578" s="43" t="s">
        <v>366</v>
      </c>
      <c r="V578" s="38" t="s">
        <v>2759</v>
      </c>
      <c r="W578" s="38" t="s">
        <v>2775</v>
      </c>
      <c r="X578" s="39" t="s">
        <v>370</v>
      </c>
      <c r="Y578" s="32" t="s">
        <v>370</v>
      </c>
      <c r="Z578" s="40"/>
      <c r="AA578" s="38"/>
      <c r="AB578" s="38"/>
    </row>
    <row r="579" spans="1:28" x14ac:dyDescent="0.35">
      <c r="A579" s="269"/>
      <c r="B579" s="159" t="s">
        <v>1463</v>
      </c>
      <c r="C579" s="162" t="str">
        <f t="shared" si="57"/>
        <v>Yta conclusie fenotype (Cartwright)</v>
      </c>
      <c r="D579" s="159"/>
      <c r="E579" s="159" t="s">
        <v>2798</v>
      </c>
      <c r="F579" s="161" t="str">
        <f t="shared" si="60"/>
        <v>yes</v>
      </c>
      <c r="G579" s="161" t="str">
        <f t="shared" si="61"/>
        <v>?</v>
      </c>
      <c r="H579" s="49"/>
      <c r="I579" s="161" t="str">
        <f t="shared" si="62"/>
        <v>ede</v>
      </c>
      <c r="J579" s="34"/>
      <c r="K579" s="34">
        <f>IFERROR(VLOOKUP(B579,LOINC!A:B,2,FALSE),"")</f>
        <v>6988</v>
      </c>
      <c r="L579" s="34">
        <f>IFERROR(VLOOKUP(B579,'Sequence nummers'!A:B,2,FALSE),"")</f>
        <v>1700700</v>
      </c>
      <c r="M579" s="159" t="s">
        <v>1203</v>
      </c>
      <c r="N579" s="159" t="s">
        <v>1609</v>
      </c>
      <c r="O579" s="159" t="s">
        <v>1354</v>
      </c>
      <c r="P579" s="159" t="s">
        <v>175</v>
      </c>
      <c r="Q579" s="38" t="s">
        <v>8552</v>
      </c>
      <c r="R579" s="53"/>
      <c r="S579" s="161" t="str">
        <f t="shared" si="58"/>
        <v>Keuzelijst</v>
      </c>
      <c r="T579" s="38" t="s">
        <v>4</v>
      </c>
      <c r="U579" s="43" t="s">
        <v>366</v>
      </c>
      <c r="V579" s="38" t="s">
        <v>2759</v>
      </c>
      <c r="W579" s="38" t="s">
        <v>2775</v>
      </c>
      <c r="X579" s="39" t="s">
        <v>370</v>
      </c>
      <c r="Y579" s="32" t="s">
        <v>370</v>
      </c>
      <c r="Z579" s="40"/>
      <c r="AA579" s="38">
        <v>587775</v>
      </c>
      <c r="AB579" s="38">
        <v>1</v>
      </c>
    </row>
    <row r="580" spans="1:28" x14ac:dyDescent="0.35">
      <c r="A580" s="269"/>
      <c r="B580" s="41" t="s">
        <v>215</v>
      </c>
      <c r="C580" s="162" t="str">
        <f t="shared" si="57"/>
        <v>Ytb genotype, Cartwright</v>
      </c>
      <c r="D580" s="159"/>
      <c r="E580" s="159" t="s">
        <v>2798</v>
      </c>
      <c r="F580" s="161" t="str">
        <f t="shared" si="60"/>
        <v>yes</v>
      </c>
      <c r="G580" s="161" t="str">
        <f t="shared" si="61"/>
        <v>?</v>
      </c>
      <c r="H580" s="159"/>
      <c r="I580" s="161" t="str">
        <f t="shared" si="62"/>
        <v>edf</v>
      </c>
      <c r="J580" s="34" t="s">
        <v>370</v>
      </c>
      <c r="K580" s="34">
        <f>IFERROR(VLOOKUP(B580,LOINC!A:B,2,FALSE),"")</f>
        <v>7062</v>
      </c>
      <c r="L580" s="34">
        <f>IFERROR(VLOOKUP(B580,'Sequence nummers'!A:B,2,FALSE),"")</f>
        <v>1700710</v>
      </c>
      <c r="M580" s="159" t="s">
        <v>1203</v>
      </c>
      <c r="N580" s="159" t="s">
        <v>1609</v>
      </c>
      <c r="O580" s="159" t="s">
        <v>1354</v>
      </c>
      <c r="P580" s="159" t="s">
        <v>175</v>
      </c>
      <c r="Q580" s="38" t="s">
        <v>8552</v>
      </c>
      <c r="R580" s="53"/>
      <c r="S580" s="161" t="str">
        <f t="shared" si="58"/>
        <v>Keuzelijst</v>
      </c>
      <c r="T580" s="38" t="s">
        <v>4</v>
      </c>
      <c r="U580" s="43" t="s">
        <v>366</v>
      </c>
      <c r="V580" s="38" t="s">
        <v>2759</v>
      </c>
      <c r="W580" s="38" t="s">
        <v>2775</v>
      </c>
      <c r="X580" s="39" t="s">
        <v>370</v>
      </c>
      <c r="Y580" s="32" t="s">
        <v>370</v>
      </c>
      <c r="Z580" s="40"/>
      <c r="AA580" s="38"/>
      <c r="AB580" s="38"/>
    </row>
    <row r="581" spans="1:28" x14ac:dyDescent="0.35">
      <c r="A581" s="269"/>
      <c r="B581" s="41" t="s">
        <v>1464</v>
      </c>
      <c r="C581" s="162" t="str">
        <f t="shared" si="57"/>
        <v>Ytb conclusie fenotype (Cartwright)</v>
      </c>
      <c r="D581" s="159"/>
      <c r="E581" s="159" t="s">
        <v>2798</v>
      </c>
      <c r="F581" s="161" t="str">
        <f t="shared" si="60"/>
        <v>yes</v>
      </c>
      <c r="G581" s="161" t="str">
        <f t="shared" si="61"/>
        <v>?</v>
      </c>
      <c r="H581" s="49"/>
      <c r="I581" s="161" t="str">
        <f t="shared" si="62"/>
        <v>edg</v>
      </c>
      <c r="J581" s="34"/>
      <c r="K581" s="34">
        <f>IFERROR(VLOOKUP(B581,LOINC!A:B,2,FALSE),"")</f>
        <v>6990</v>
      </c>
      <c r="L581" s="34">
        <f>IFERROR(VLOOKUP(B581,'Sequence nummers'!A:B,2,FALSE),"")</f>
        <v>1700720</v>
      </c>
      <c r="M581" s="159" t="s">
        <v>1203</v>
      </c>
      <c r="N581" s="159" t="s">
        <v>1609</v>
      </c>
      <c r="O581" s="159" t="s">
        <v>1354</v>
      </c>
      <c r="P581" s="159" t="s">
        <v>175</v>
      </c>
      <c r="Q581" s="38" t="s">
        <v>8552</v>
      </c>
      <c r="R581" s="53"/>
      <c r="S581" s="161" t="str">
        <f t="shared" si="58"/>
        <v>Keuzelijst</v>
      </c>
      <c r="T581" s="38" t="s">
        <v>4</v>
      </c>
      <c r="U581" s="43" t="s">
        <v>366</v>
      </c>
      <c r="V581" s="38" t="s">
        <v>2759</v>
      </c>
      <c r="W581" s="38" t="s">
        <v>2775</v>
      </c>
      <c r="X581" s="39" t="s">
        <v>370</v>
      </c>
      <c r="Y581" s="32" t="s">
        <v>370</v>
      </c>
      <c r="Z581" s="40"/>
      <c r="AA581" s="38">
        <v>587775</v>
      </c>
      <c r="AB581" s="38">
        <v>1</v>
      </c>
    </row>
    <row r="582" spans="1:28" x14ac:dyDescent="0.35">
      <c r="A582" s="269"/>
      <c r="B582" s="159" t="s">
        <v>206</v>
      </c>
      <c r="C582" s="162" t="str">
        <f t="shared" si="57"/>
        <v>Sc1 genotype (Scianna)</v>
      </c>
      <c r="D582" s="159"/>
      <c r="E582" s="159" t="s">
        <v>2798</v>
      </c>
      <c r="F582" s="161" t="str">
        <f t="shared" si="60"/>
        <v>?</v>
      </c>
      <c r="G582" s="161" t="str">
        <f t="shared" si="61"/>
        <v>?</v>
      </c>
      <c r="H582" s="159"/>
      <c r="I582" s="161" t="str">
        <f t="shared" si="62"/>
        <v>edh</v>
      </c>
      <c r="J582" s="34" t="s">
        <v>370</v>
      </c>
      <c r="K582" s="34">
        <f>IFERROR(VLOOKUP(B582,LOINC!A:B,2,FALSE),"")</f>
        <v>7072</v>
      </c>
      <c r="L582" s="34">
        <f>IFERROR(VLOOKUP(B582,'Sequence nummers'!A:B,2,FALSE),"")</f>
        <v>1700730</v>
      </c>
      <c r="M582" s="159" t="s">
        <v>1203</v>
      </c>
      <c r="N582" s="159" t="s">
        <v>1609</v>
      </c>
      <c r="O582" s="159" t="s">
        <v>1354</v>
      </c>
      <c r="P582" s="159" t="s">
        <v>175</v>
      </c>
      <c r="Q582" s="38" t="s">
        <v>8552</v>
      </c>
      <c r="R582" s="53"/>
      <c r="S582" s="161" t="str">
        <f t="shared" si="58"/>
        <v>Keuzelijst</v>
      </c>
      <c r="T582" s="38" t="s">
        <v>4</v>
      </c>
      <c r="U582" s="43" t="s">
        <v>366</v>
      </c>
      <c r="V582" s="38" t="s">
        <v>2759</v>
      </c>
      <c r="W582" s="38" t="s">
        <v>2775</v>
      </c>
      <c r="X582" s="39" t="s">
        <v>370</v>
      </c>
      <c r="Y582" s="32" t="s">
        <v>370</v>
      </c>
      <c r="Z582" s="40"/>
      <c r="AA582" s="38"/>
      <c r="AB582" s="38"/>
    </row>
    <row r="583" spans="1:28" x14ac:dyDescent="0.35">
      <c r="A583" s="269"/>
      <c r="B583" s="159" t="s">
        <v>1465</v>
      </c>
      <c r="C583" s="162" t="str">
        <f t="shared" si="57"/>
        <v>Sc1 conclusie fenotype (Scianna)</v>
      </c>
      <c r="D583" s="159"/>
      <c r="E583" s="159" t="s">
        <v>2798</v>
      </c>
      <c r="F583" s="161" t="str">
        <f t="shared" si="60"/>
        <v>?</v>
      </c>
      <c r="G583" s="161" t="str">
        <f t="shared" si="61"/>
        <v>?</v>
      </c>
      <c r="H583" s="49"/>
      <c r="I583" s="161" t="str">
        <f t="shared" si="62"/>
        <v>edi</v>
      </c>
      <c r="J583" s="34"/>
      <c r="K583" s="34">
        <f>IFERROR(VLOOKUP(B583,LOINC!A:B,2,FALSE),"")</f>
        <v>6992</v>
      </c>
      <c r="L583" s="34">
        <f>IFERROR(VLOOKUP(B583,'Sequence nummers'!A:B,2,FALSE),"")</f>
        <v>1700740</v>
      </c>
      <c r="M583" s="159" t="s">
        <v>1203</v>
      </c>
      <c r="N583" s="159" t="s">
        <v>1609</v>
      </c>
      <c r="O583" s="159" t="s">
        <v>1354</v>
      </c>
      <c r="P583" s="159" t="s">
        <v>175</v>
      </c>
      <c r="Q583" s="38" t="s">
        <v>8552</v>
      </c>
      <c r="R583" s="53"/>
      <c r="S583" s="161" t="str">
        <f t="shared" si="58"/>
        <v>Keuzelijst</v>
      </c>
      <c r="T583" s="38" t="s">
        <v>4</v>
      </c>
      <c r="U583" s="43" t="s">
        <v>366</v>
      </c>
      <c r="V583" s="38" t="s">
        <v>2759</v>
      </c>
      <c r="W583" s="38" t="s">
        <v>2775</v>
      </c>
      <c r="X583" s="39" t="s">
        <v>370</v>
      </c>
      <c r="Y583" s="32" t="s">
        <v>370</v>
      </c>
      <c r="Z583" s="40"/>
      <c r="AA583" s="38">
        <v>587775</v>
      </c>
      <c r="AB583" s="38">
        <v>1</v>
      </c>
    </row>
    <row r="584" spans="1:28" x14ac:dyDescent="0.35">
      <c r="A584" s="269"/>
      <c r="B584" s="159" t="s">
        <v>207</v>
      </c>
      <c r="C584" s="162" t="str">
        <f t="shared" si="57"/>
        <v>Sc2 genotype, Scianna</v>
      </c>
      <c r="D584" s="159"/>
      <c r="E584" s="159" t="s">
        <v>2798</v>
      </c>
      <c r="F584" s="161" t="str">
        <f t="shared" si="60"/>
        <v>?</v>
      </c>
      <c r="G584" s="161" t="str">
        <f t="shared" si="61"/>
        <v>?</v>
      </c>
      <c r="H584" s="159"/>
      <c r="I584" s="161" t="str">
        <f t="shared" si="62"/>
        <v>edj</v>
      </c>
      <c r="J584" s="34" t="s">
        <v>370</v>
      </c>
      <c r="K584" s="34">
        <f>IFERROR(VLOOKUP(B584,LOINC!A:B,2,FALSE),"")</f>
        <v>7074</v>
      </c>
      <c r="L584" s="34">
        <f>IFERROR(VLOOKUP(B584,'Sequence nummers'!A:B,2,FALSE),"")</f>
        <v>1700750</v>
      </c>
      <c r="M584" s="159" t="s">
        <v>1203</v>
      </c>
      <c r="N584" s="159" t="s">
        <v>1609</v>
      </c>
      <c r="O584" s="159" t="s">
        <v>1354</v>
      </c>
      <c r="P584" s="159" t="s">
        <v>175</v>
      </c>
      <c r="Q584" s="38" t="s">
        <v>8552</v>
      </c>
      <c r="R584" s="53"/>
      <c r="S584" s="161" t="str">
        <f t="shared" si="58"/>
        <v>Keuzelijst</v>
      </c>
      <c r="T584" s="38" t="s">
        <v>4</v>
      </c>
      <c r="U584" s="43" t="s">
        <v>366</v>
      </c>
      <c r="V584" s="38" t="s">
        <v>2759</v>
      </c>
      <c r="W584" s="38" t="s">
        <v>2775</v>
      </c>
      <c r="X584" s="39" t="s">
        <v>370</v>
      </c>
      <c r="Y584" s="32" t="s">
        <v>370</v>
      </c>
      <c r="Z584" s="40"/>
      <c r="AA584" s="38"/>
      <c r="AB584" s="38"/>
    </row>
    <row r="585" spans="1:28" x14ac:dyDescent="0.35">
      <c r="A585" s="269"/>
      <c r="B585" s="159" t="s">
        <v>1466</v>
      </c>
      <c r="C585" s="162" t="str">
        <f t="shared" si="57"/>
        <v>Sc2 conclusie fenotype (Scianna)</v>
      </c>
      <c r="D585" s="159"/>
      <c r="E585" s="159" t="s">
        <v>2798</v>
      </c>
      <c r="F585" s="161" t="str">
        <f t="shared" si="60"/>
        <v>?</v>
      </c>
      <c r="G585" s="161" t="str">
        <f t="shared" si="61"/>
        <v>?</v>
      </c>
      <c r="H585" s="49"/>
      <c r="I585" s="161" t="str">
        <f t="shared" si="62"/>
        <v>edk</v>
      </c>
      <c r="J585" s="34"/>
      <c r="K585" s="34">
        <f>IFERROR(VLOOKUP(B585,LOINC!A:B,2,FALSE),"")</f>
        <v>6994</v>
      </c>
      <c r="L585" s="34">
        <f>IFERROR(VLOOKUP(B585,'Sequence nummers'!A:B,2,FALSE),"")</f>
        <v>1700760</v>
      </c>
      <c r="M585" s="159" t="s">
        <v>1203</v>
      </c>
      <c r="N585" s="159" t="s">
        <v>1609</v>
      </c>
      <c r="O585" s="159" t="s">
        <v>1354</v>
      </c>
      <c r="P585" s="159" t="s">
        <v>175</v>
      </c>
      <c r="Q585" s="38" t="s">
        <v>8552</v>
      </c>
      <c r="R585" s="53"/>
      <c r="S585" s="161" t="str">
        <f t="shared" si="58"/>
        <v>Keuzelijst</v>
      </c>
      <c r="T585" s="38" t="s">
        <v>4</v>
      </c>
      <c r="U585" s="43" t="s">
        <v>366</v>
      </c>
      <c r="V585" s="38" t="s">
        <v>2759</v>
      </c>
      <c r="W585" s="38" t="s">
        <v>2775</v>
      </c>
      <c r="X585" s="39" t="s">
        <v>370</v>
      </c>
      <c r="Y585" s="32" t="s">
        <v>370</v>
      </c>
      <c r="Z585" s="40"/>
      <c r="AA585" s="38">
        <v>587775</v>
      </c>
      <c r="AB585" s="38">
        <v>1</v>
      </c>
    </row>
    <row r="586" spans="1:28" x14ac:dyDescent="0.35">
      <c r="A586" s="269"/>
      <c r="B586" s="159" t="s">
        <v>202</v>
      </c>
      <c r="C586" s="162" t="str">
        <f t="shared" si="57"/>
        <v>Hy genotype (Dombrock)</v>
      </c>
      <c r="D586" s="159"/>
      <c r="E586" s="159" t="s">
        <v>2798</v>
      </c>
      <c r="F586" s="161" t="str">
        <f t="shared" si="60"/>
        <v>?</v>
      </c>
      <c r="G586" s="161" t="str">
        <f t="shared" si="61"/>
        <v>?</v>
      </c>
      <c r="H586" s="159"/>
      <c r="I586" s="161" t="str">
        <f t="shared" si="62"/>
        <v>edp</v>
      </c>
      <c r="J586" s="34" t="s">
        <v>370</v>
      </c>
      <c r="K586" s="34">
        <f>IFERROR(VLOOKUP(B586,LOINC!A:B,2,FALSE),"")</f>
        <v>7068</v>
      </c>
      <c r="L586" s="34">
        <f>IFERROR(VLOOKUP(B586,'Sequence nummers'!A:B,2,FALSE),"")</f>
        <v>1700810</v>
      </c>
      <c r="M586" s="159" t="s">
        <v>1203</v>
      </c>
      <c r="N586" s="159" t="s">
        <v>1609</v>
      </c>
      <c r="O586" s="159" t="s">
        <v>1354</v>
      </c>
      <c r="P586" s="159" t="s">
        <v>175</v>
      </c>
      <c r="Q586" s="38" t="s">
        <v>8552</v>
      </c>
      <c r="R586" s="53"/>
      <c r="S586" s="161" t="str">
        <f t="shared" si="58"/>
        <v>Keuzelijst</v>
      </c>
      <c r="T586" s="38" t="s">
        <v>4</v>
      </c>
      <c r="U586" s="43" t="s">
        <v>366</v>
      </c>
      <c r="V586" s="38" t="s">
        <v>2759</v>
      </c>
      <c r="W586" s="38" t="s">
        <v>2775</v>
      </c>
      <c r="X586" s="39" t="s">
        <v>370</v>
      </c>
      <c r="Y586" s="32" t="s">
        <v>370</v>
      </c>
      <c r="Z586" s="40"/>
      <c r="AA586" s="38"/>
      <c r="AB586" s="38"/>
    </row>
    <row r="587" spans="1:28" x14ac:dyDescent="0.35">
      <c r="A587" s="269"/>
      <c r="B587" s="159" t="s">
        <v>1469</v>
      </c>
      <c r="C587" s="162" t="str">
        <f t="shared" si="57"/>
        <v>Hy conclusie fenotype (Dombrock)</v>
      </c>
      <c r="D587" s="159"/>
      <c r="E587" s="159" t="s">
        <v>2798</v>
      </c>
      <c r="F587" s="161" t="str">
        <f t="shared" si="60"/>
        <v>?</v>
      </c>
      <c r="G587" s="161" t="str">
        <f t="shared" si="61"/>
        <v>?</v>
      </c>
      <c r="H587" s="49"/>
      <c r="I587" s="161" t="str">
        <f t="shared" si="62"/>
        <v>edq</v>
      </c>
      <c r="J587" s="34"/>
      <c r="K587" s="34">
        <f>IFERROR(VLOOKUP(B587,LOINC!A:B,2,FALSE),"")</f>
        <v>6999</v>
      </c>
      <c r="L587" s="34">
        <f>IFERROR(VLOOKUP(B587,'Sequence nummers'!A:B,2,FALSE),"")</f>
        <v>1700820</v>
      </c>
      <c r="M587" s="159" t="s">
        <v>1203</v>
      </c>
      <c r="N587" s="159" t="s">
        <v>1609</v>
      </c>
      <c r="O587" s="159" t="s">
        <v>1354</v>
      </c>
      <c r="P587" s="159" t="s">
        <v>175</v>
      </c>
      <c r="Q587" s="38" t="s">
        <v>8552</v>
      </c>
      <c r="R587" s="53"/>
      <c r="S587" s="161" t="str">
        <f t="shared" si="58"/>
        <v>Keuzelijst</v>
      </c>
      <c r="T587" s="38" t="s">
        <v>4</v>
      </c>
      <c r="U587" s="43" t="s">
        <v>366</v>
      </c>
      <c r="V587" s="38" t="s">
        <v>2759</v>
      </c>
      <c r="W587" s="38" t="s">
        <v>2775</v>
      </c>
      <c r="X587" s="39" t="s">
        <v>370</v>
      </c>
      <c r="Y587" s="32" t="s">
        <v>370</v>
      </c>
      <c r="Z587" s="40"/>
      <c r="AA587" s="38">
        <v>587775</v>
      </c>
      <c r="AB587" s="38">
        <v>1</v>
      </c>
    </row>
    <row r="588" spans="1:28" x14ac:dyDescent="0.35">
      <c r="A588" s="269"/>
      <c r="B588" s="159" t="s">
        <v>203</v>
      </c>
      <c r="C588" s="162" t="str">
        <f t="shared" ref="C588:C619" si="63">IF(E588="JA",VLOOKUP(B588,Bepalingen,3,FALSE),"")</f>
        <v>Joa genotype (Dombrock)</v>
      </c>
      <c r="D588" s="159"/>
      <c r="E588" s="159" t="s">
        <v>2798</v>
      </c>
      <c r="F588" s="161" t="str">
        <f t="shared" si="60"/>
        <v>?</v>
      </c>
      <c r="G588" s="161" t="str">
        <f t="shared" si="61"/>
        <v>?</v>
      </c>
      <c r="H588" s="159"/>
      <c r="I588" s="161" t="str">
        <f t="shared" si="62"/>
        <v>edr</v>
      </c>
      <c r="J588" s="34" t="s">
        <v>370</v>
      </c>
      <c r="K588" s="34">
        <f>IFERROR(VLOOKUP(B588,LOINC!A:B,2,FALSE),"")</f>
        <v>7070</v>
      </c>
      <c r="L588" s="34">
        <f>IFERROR(VLOOKUP(B588,'Sequence nummers'!A:B,2,FALSE),"")</f>
        <v>1700830</v>
      </c>
      <c r="M588" s="159" t="s">
        <v>1203</v>
      </c>
      <c r="N588" s="159" t="s">
        <v>1609</v>
      </c>
      <c r="O588" s="159" t="s">
        <v>1354</v>
      </c>
      <c r="P588" s="159" t="s">
        <v>175</v>
      </c>
      <c r="Q588" s="38" t="s">
        <v>8552</v>
      </c>
      <c r="R588" s="53"/>
      <c r="S588" s="161" t="str">
        <f t="shared" ref="S588:S623" si="64">VLOOKUP($B588,Bepalingen,4,FALSE)</f>
        <v>Keuzelijst</v>
      </c>
      <c r="T588" s="38" t="s">
        <v>4</v>
      </c>
      <c r="U588" s="43" t="s">
        <v>366</v>
      </c>
      <c r="V588" s="38" t="s">
        <v>2759</v>
      </c>
      <c r="W588" s="38" t="s">
        <v>2775</v>
      </c>
      <c r="X588" s="39" t="s">
        <v>370</v>
      </c>
      <c r="Y588" s="32" t="s">
        <v>370</v>
      </c>
      <c r="Z588" s="40"/>
      <c r="AA588" s="38"/>
      <c r="AB588" s="38"/>
    </row>
    <row r="589" spans="1:28" x14ac:dyDescent="0.35">
      <c r="A589" s="269"/>
      <c r="B589" s="159" t="s">
        <v>1470</v>
      </c>
      <c r="C589" s="162" t="str">
        <f t="shared" si="63"/>
        <v>Joa conclusie fenotype (Dombrock)</v>
      </c>
      <c r="D589" s="159"/>
      <c r="E589" s="159" t="s">
        <v>2798</v>
      </c>
      <c r="F589" s="161" t="str">
        <f t="shared" si="60"/>
        <v>?</v>
      </c>
      <c r="G589" s="161" t="str">
        <f t="shared" si="61"/>
        <v>?</v>
      </c>
      <c r="H589" s="49"/>
      <c r="I589" s="161" t="str">
        <f t="shared" si="62"/>
        <v>eds</v>
      </c>
      <c r="J589" s="34"/>
      <c r="K589" s="34">
        <f>IFERROR(VLOOKUP(B589,LOINC!A:B,2,FALSE),"")</f>
        <v>7002</v>
      </c>
      <c r="L589" s="34">
        <f>IFERROR(VLOOKUP(B589,'Sequence nummers'!A:B,2,FALSE),"")</f>
        <v>1700840</v>
      </c>
      <c r="M589" s="159" t="s">
        <v>1203</v>
      </c>
      <c r="N589" s="159" t="s">
        <v>1609</v>
      </c>
      <c r="O589" s="159" t="s">
        <v>1354</v>
      </c>
      <c r="P589" s="159" t="s">
        <v>175</v>
      </c>
      <c r="Q589" s="38" t="s">
        <v>8552</v>
      </c>
      <c r="R589" s="53"/>
      <c r="S589" s="161" t="str">
        <f t="shared" si="64"/>
        <v>Keuzelijst</v>
      </c>
      <c r="T589" s="38" t="s">
        <v>4</v>
      </c>
      <c r="U589" s="43" t="s">
        <v>366</v>
      </c>
      <c r="V589" s="38" t="s">
        <v>2759</v>
      </c>
      <c r="W589" s="38" t="s">
        <v>2775</v>
      </c>
      <c r="X589" s="39" t="s">
        <v>370</v>
      </c>
      <c r="Y589" s="32" t="s">
        <v>370</v>
      </c>
      <c r="Z589" s="40"/>
      <c r="AA589" s="38">
        <v>587775</v>
      </c>
      <c r="AB589" s="38">
        <v>1</v>
      </c>
    </row>
    <row r="590" spans="1:28" x14ac:dyDescent="0.35">
      <c r="A590" s="269"/>
      <c r="B590" s="159" t="s">
        <v>200</v>
      </c>
      <c r="C590" s="162" t="str">
        <f t="shared" si="63"/>
        <v>Coa genotype (Colton)</v>
      </c>
      <c r="D590" s="159"/>
      <c r="E590" s="159" t="s">
        <v>2798</v>
      </c>
      <c r="F590" s="161" t="str">
        <f t="shared" si="60"/>
        <v>yes</v>
      </c>
      <c r="G590" s="161" t="str">
        <f t="shared" si="61"/>
        <v>?</v>
      </c>
      <c r="H590" s="159"/>
      <c r="I590" s="161" t="str">
        <f t="shared" si="62"/>
        <v>edt</v>
      </c>
      <c r="J590" s="34" t="s">
        <v>370</v>
      </c>
      <c r="K590" s="34">
        <f>IFERROR(VLOOKUP(B590,LOINC!A:B,2,FALSE),"")</f>
        <v>7076</v>
      </c>
      <c r="L590" s="34">
        <f>IFERROR(VLOOKUP(B590,'Sequence nummers'!A:B,2,FALSE),"")</f>
        <v>1700850</v>
      </c>
      <c r="M590" s="159" t="s">
        <v>1203</v>
      </c>
      <c r="N590" s="159" t="s">
        <v>1609</v>
      </c>
      <c r="O590" s="159" t="s">
        <v>1354</v>
      </c>
      <c r="P590" s="159" t="s">
        <v>175</v>
      </c>
      <c r="Q590" s="38" t="s">
        <v>8552</v>
      </c>
      <c r="R590" s="53"/>
      <c r="S590" s="161" t="str">
        <f t="shared" si="64"/>
        <v>Keuzelijst</v>
      </c>
      <c r="T590" s="38" t="s">
        <v>4</v>
      </c>
      <c r="U590" s="43" t="s">
        <v>366</v>
      </c>
      <c r="V590" s="38" t="s">
        <v>2759</v>
      </c>
      <c r="W590" s="38" t="s">
        <v>2775</v>
      </c>
      <c r="X590" s="39" t="s">
        <v>370</v>
      </c>
      <c r="Y590" s="32" t="s">
        <v>370</v>
      </c>
      <c r="Z590" s="40"/>
      <c r="AA590" s="38"/>
      <c r="AB590" s="38"/>
    </row>
    <row r="591" spans="1:28" x14ac:dyDescent="0.35">
      <c r="A591" s="269"/>
      <c r="B591" s="159" t="s">
        <v>1471</v>
      </c>
      <c r="C591" s="162" t="str">
        <f t="shared" si="63"/>
        <v>Coa conclusie fenotype (Colton)</v>
      </c>
      <c r="D591" s="159"/>
      <c r="E591" s="159" t="s">
        <v>2798</v>
      </c>
      <c r="F591" s="161" t="str">
        <f t="shared" si="60"/>
        <v>yes</v>
      </c>
      <c r="G591" s="161" t="str">
        <f t="shared" si="61"/>
        <v>?</v>
      </c>
      <c r="H591" s="49"/>
      <c r="I591" s="161" t="str">
        <f t="shared" si="62"/>
        <v>edu</v>
      </c>
      <c r="J591" s="34"/>
      <c r="K591" s="34">
        <f>IFERROR(VLOOKUP(B591,LOINC!A:B,2,FALSE),"")</f>
        <v>7004</v>
      </c>
      <c r="L591" s="34">
        <f>IFERROR(VLOOKUP(B591,'Sequence nummers'!A:B,2,FALSE),"")</f>
        <v>1700860</v>
      </c>
      <c r="M591" s="159" t="s">
        <v>1203</v>
      </c>
      <c r="N591" s="159" t="s">
        <v>1609</v>
      </c>
      <c r="O591" s="159" t="s">
        <v>1354</v>
      </c>
      <c r="P591" s="159" t="s">
        <v>175</v>
      </c>
      <c r="Q591" s="38" t="s">
        <v>8552</v>
      </c>
      <c r="R591" s="53"/>
      <c r="S591" s="161" t="str">
        <f t="shared" si="64"/>
        <v>Keuzelijst</v>
      </c>
      <c r="T591" s="38" t="s">
        <v>4</v>
      </c>
      <c r="U591" s="43" t="s">
        <v>366</v>
      </c>
      <c r="V591" s="38" t="s">
        <v>2759</v>
      </c>
      <c r="W591" s="38" t="s">
        <v>2775</v>
      </c>
      <c r="X591" s="39" t="s">
        <v>370</v>
      </c>
      <c r="Y591" s="32" t="s">
        <v>370</v>
      </c>
      <c r="Z591" s="40"/>
      <c r="AA591" s="38">
        <v>587775</v>
      </c>
      <c r="AB591" s="38">
        <v>1</v>
      </c>
    </row>
    <row r="592" spans="1:28" x14ac:dyDescent="0.35">
      <c r="A592" s="269"/>
      <c r="B592" s="159" t="s">
        <v>201</v>
      </c>
      <c r="C592" s="162" t="str">
        <f t="shared" si="63"/>
        <v>Cob genotype, Colton</v>
      </c>
      <c r="D592" s="159"/>
      <c r="E592" s="159" t="s">
        <v>2798</v>
      </c>
      <c r="F592" s="161" t="str">
        <f t="shared" si="60"/>
        <v>yes</v>
      </c>
      <c r="G592" s="161" t="str">
        <f t="shared" si="61"/>
        <v>?</v>
      </c>
      <c r="H592" s="159"/>
      <c r="I592" s="161" t="str">
        <f t="shared" si="62"/>
        <v>edv</v>
      </c>
      <c r="J592" s="34" t="s">
        <v>370</v>
      </c>
      <c r="K592" s="34">
        <f>IFERROR(VLOOKUP(B592,LOINC!A:B,2,FALSE),"")</f>
        <v>7078</v>
      </c>
      <c r="L592" s="34">
        <f>IFERROR(VLOOKUP(B592,'Sequence nummers'!A:B,2,FALSE),"")</f>
        <v>1700870</v>
      </c>
      <c r="M592" s="159" t="s">
        <v>1203</v>
      </c>
      <c r="N592" s="159" t="s">
        <v>1609</v>
      </c>
      <c r="O592" s="159" t="s">
        <v>1354</v>
      </c>
      <c r="P592" s="159" t="s">
        <v>175</v>
      </c>
      <c r="Q592" s="38" t="s">
        <v>8552</v>
      </c>
      <c r="R592" s="53"/>
      <c r="S592" s="161" t="str">
        <f t="shared" si="64"/>
        <v>Keuzelijst</v>
      </c>
      <c r="T592" s="38" t="s">
        <v>4</v>
      </c>
      <c r="U592" s="43" t="s">
        <v>366</v>
      </c>
      <c r="V592" s="38" t="s">
        <v>2759</v>
      </c>
      <c r="W592" s="38" t="s">
        <v>2775</v>
      </c>
      <c r="X592" s="39" t="s">
        <v>370</v>
      </c>
      <c r="Y592" s="32" t="s">
        <v>370</v>
      </c>
      <c r="Z592" s="40"/>
      <c r="AA592" s="38"/>
      <c r="AB592" s="38"/>
    </row>
    <row r="593" spans="1:28" x14ac:dyDescent="0.35">
      <c r="A593" s="269"/>
      <c r="B593" s="159" t="s">
        <v>1472</v>
      </c>
      <c r="C593" s="162" t="str">
        <f t="shared" si="63"/>
        <v>Cob conclusie fenotype (Colton)</v>
      </c>
      <c r="D593" s="159"/>
      <c r="E593" s="159" t="s">
        <v>2798</v>
      </c>
      <c r="F593" s="161" t="str">
        <f t="shared" si="60"/>
        <v>yes</v>
      </c>
      <c r="G593" s="161" t="str">
        <f t="shared" si="61"/>
        <v>?</v>
      </c>
      <c r="H593" s="49"/>
      <c r="I593" s="161" t="str">
        <f t="shared" si="62"/>
        <v>edw</v>
      </c>
      <c r="J593" s="34"/>
      <c r="K593" s="34">
        <f>IFERROR(VLOOKUP(B593,LOINC!A:B,2,FALSE),"")</f>
        <v>7006</v>
      </c>
      <c r="L593" s="34">
        <f>IFERROR(VLOOKUP(B593,'Sequence nummers'!A:B,2,FALSE),"")</f>
        <v>1700880</v>
      </c>
      <c r="M593" s="159" t="s">
        <v>1203</v>
      </c>
      <c r="N593" s="159" t="s">
        <v>1609</v>
      </c>
      <c r="O593" s="159" t="s">
        <v>1354</v>
      </c>
      <c r="P593" s="159" t="s">
        <v>175</v>
      </c>
      <c r="Q593" s="38" t="s">
        <v>8552</v>
      </c>
      <c r="R593" s="53"/>
      <c r="S593" s="161" t="str">
        <f t="shared" si="64"/>
        <v>Keuzelijst</v>
      </c>
      <c r="T593" s="38" t="s">
        <v>4</v>
      </c>
      <c r="U593" s="43" t="s">
        <v>366</v>
      </c>
      <c r="V593" s="38" t="s">
        <v>2759</v>
      </c>
      <c r="W593" s="38" t="s">
        <v>2775</v>
      </c>
      <c r="X593" s="39" t="s">
        <v>370</v>
      </c>
      <c r="Y593" s="32" t="s">
        <v>370</v>
      </c>
      <c r="Z593" s="40"/>
      <c r="AA593" s="38">
        <v>587775</v>
      </c>
      <c r="AB593" s="38">
        <v>1</v>
      </c>
    </row>
    <row r="594" spans="1:28" x14ac:dyDescent="0.35">
      <c r="A594" s="269"/>
      <c r="B594" s="41" t="s">
        <v>1239</v>
      </c>
      <c r="C594" s="162" t="str">
        <f t="shared" si="63"/>
        <v>LWa genotype (Landsteiner-Weiner)</v>
      </c>
      <c r="D594" s="159"/>
      <c r="E594" s="159" t="s">
        <v>2798</v>
      </c>
      <c r="F594" s="161" t="str">
        <f t="shared" si="60"/>
        <v>?</v>
      </c>
      <c r="G594" s="161" t="str">
        <f t="shared" si="61"/>
        <v>?</v>
      </c>
      <c r="H594" s="159"/>
      <c r="I594" s="161" t="str">
        <f t="shared" si="62"/>
        <v>edx</v>
      </c>
      <c r="J594" s="34" t="s">
        <v>370</v>
      </c>
      <c r="K594" s="34">
        <f>IFERROR(VLOOKUP(B594,LOINC!A:B,2,FALSE),"")</f>
        <v>7080</v>
      </c>
      <c r="L594" s="34">
        <f>IFERROR(VLOOKUP(B594,'Sequence nummers'!A:B,2,FALSE),"")</f>
        <v>1700890</v>
      </c>
      <c r="M594" s="159" t="s">
        <v>1203</v>
      </c>
      <c r="N594" s="159" t="s">
        <v>1609</v>
      </c>
      <c r="O594" s="159" t="s">
        <v>1354</v>
      </c>
      <c r="P594" s="159" t="s">
        <v>175</v>
      </c>
      <c r="Q594" s="38" t="s">
        <v>8552</v>
      </c>
      <c r="R594" s="53"/>
      <c r="S594" s="161" t="str">
        <f t="shared" si="64"/>
        <v>Keuzelijst</v>
      </c>
      <c r="T594" s="38" t="s">
        <v>4</v>
      </c>
      <c r="U594" s="43" t="s">
        <v>366</v>
      </c>
      <c r="V594" s="38" t="s">
        <v>2759</v>
      </c>
      <c r="W594" s="38" t="s">
        <v>2775</v>
      </c>
      <c r="X594" s="39" t="s">
        <v>370</v>
      </c>
      <c r="Y594" s="32" t="s">
        <v>370</v>
      </c>
      <c r="Z594" s="40"/>
      <c r="AA594" s="38"/>
      <c r="AB594" s="38"/>
    </row>
    <row r="595" spans="1:28" x14ac:dyDescent="0.35">
      <c r="A595" s="269"/>
      <c r="B595" s="41" t="s">
        <v>1473</v>
      </c>
      <c r="C595" s="162" t="str">
        <f t="shared" si="63"/>
        <v>LWa conclusie fenotype (Landsteiner-Weiner)</v>
      </c>
      <c r="D595" s="159"/>
      <c r="E595" s="159" t="s">
        <v>2798</v>
      </c>
      <c r="F595" s="161" t="str">
        <f t="shared" si="60"/>
        <v>?</v>
      </c>
      <c r="G595" s="161" t="str">
        <f t="shared" si="61"/>
        <v>?</v>
      </c>
      <c r="H595" s="49"/>
      <c r="I595" s="161" t="str">
        <f t="shared" si="62"/>
        <v>edy</v>
      </c>
      <c r="J595" s="34"/>
      <c r="K595" s="34">
        <f>IFERROR(VLOOKUP(B595,LOINC!A:B,2,FALSE),"")</f>
        <v>7008</v>
      </c>
      <c r="L595" s="34">
        <f>IFERROR(VLOOKUP(B595,'Sequence nummers'!A:B,2,FALSE),"")</f>
        <v>1700900</v>
      </c>
      <c r="M595" s="159" t="s">
        <v>1203</v>
      </c>
      <c r="N595" s="159" t="s">
        <v>1609</v>
      </c>
      <c r="O595" s="159" t="s">
        <v>1354</v>
      </c>
      <c r="P595" s="159" t="s">
        <v>175</v>
      </c>
      <c r="Q595" s="38" t="s">
        <v>8552</v>
      </c>
      <c r="R595" s="53"/>
      <c r="S595" s="161" t="str">
        <f t="shared" si="64"/>
        <v>Keuzelijst</v>
      </c>
      <c r="T595" s="38" t="s">
        <v>4</v>
      </c>
      <c r="U595" s="43" t="s">
        <v>366</v>
      </c>
      <c r="V595" s="38" t="s">
        <v>2759</v>
      </c>
      <c r="W595" s="38" t="s">
        <v>2775</v>
      </c>
      <c r="X595" s="39" t="s">
        <v>370</v>
      </c>
      <c r="Y595" s="32" t="s">
        <v>370</v>
      </c>
      <c r="Z595" s="40"/>
      <c r="AA595" s="38">
        <v>587775</v>
      </c>
      <c r="AB595" s="38">
        <v>1</v>
      </c>
    </row>
    <row r="596" spans="1:28" x14ac:dyDescent="0.35">
      <c r="A596" s="269"/>
      <c r="B596" s="159" t="s">
        <v>1240</v>
      </c>
      <c r="C596" s="162" t="str">
        <f t="shared" si="63"/>
        <v>LWb genotype (Landsteiner-Weiner)</v>
      </c>
      <c r="D596" s="159"/>
      <c r="E596" s="159" t="s">
        <v>2798</v>
      </c>
      <c r="F596" s="161" t="str">
        <f t="shared" si="60"/>
        <v>?</v>
      </c>
      <c r="G596" s="161" t="str">
        <f t="shared" si="61"/>
        <v>?</v>
      </c>
      <c r="H596" s="159"/>
      <c r="I596" s="161" t="str">
        <f t="shared" si="62"/>
        <v>edz</v>
      </c>
      <c r="J596" s="34" t="s">
        <v>370</v>
      </c>
      <c r="K596" s="34">
        <f>IFERROR(VLOOKUP(B596,LOINC!A:B,2,FALSE),"")</f>
        <v>7082</v>
      </c>
      <c r="L596" s="34">
        <f>IFERROR(VLOOKUP(B596,'Sequence nummers'!A:B,2,FALSE),"")</f>
        <v>1700910</v>
      </c>
      <c r="M596" s="159" t="s">
        <v>1203</v>
      </c>
      <c r="N596" s="159" t="s">
        <v>1609</v>
      </c>
      <c r="O596" s="159" t="s">
        <v>1354</v>
      </c>
      <c r="P596" s="159" t="s">
        <v>175</v>
      </c>
      <c r="Q596" s="38" t="s">
        <v>8552</v>
      </c>
      <c r="R596" s="53"/>
      <c r="S596" s="161" t="str">
        <f t="shared" si="64"/>
        <v>Keuzelijst</v>
      </c>
      <c r="T596" s="38" t="s">
        <v>4</v>
      </c>
      <c r="U596" s="43" t="s">
        <v>366</v>
      </c>
      <c r="V596" s="38" t="s">
        <v>2759</v>
      </c>
      <c r="W596" s="38" t="s">
        <v>2775</v>
      </c>
      <c r="X596" s="39" t="s">
        <v>370</v>
      </c>
      <c r="Y596" s="32" t="s">
        <v>370</v>
      </c>
      <c r="Z596" s="40"/>
      <c r="AA596" s="38"/>
      <c r="AB596" s="38"/>
    </row>
    <row r="597" spans="1:28" x14ac:dyDescent="0.35">
      <c r="A597" s="269"/>
      <c r="B597" s="159" t="s">
        <v>1474</v>
      </c>
      <c r="C597" s="162" t="str">
        <f t="shared" si="63"/>
        <v>LWb conclusie fenotype (Landsteiner-Weiner)</v>
      </c>
      <c r="D597" s="159"/>
      <c r="E597" s="159" t="s">
        <v>2798</v>
      </c>
      <c r="F597" s="161" t="str">
        <f t="shared" si="60"/>
        <v>?</v>
      </c>
      <c r="G597" s="161" t="str">
        <f t="shared" si="61"/>
        <v>?</v>
      </c>
      <c r="H597" s="49"/>
      <c r="I597" s="161" t="str">
        <f t="shared" si="62"/>
        <v>eea</v>
      </c>
      <c r="J597" s="34"/>
      <c r="K597" s="34">
        <f>IFERROR(VLOOKUP(B597,LOINC!A:B,2,FALSE),"")</f>
        <v>7010</v>
      </c>
      <c r="L597" s="34">
        <f>IFERROR(VLOOKUP(B597,'Sequence nummers'!A:B,2,FALSE),"")</f>
        <v>1700920</v>
      </c>
      <c r="M597" s="159" t="s">
        <v>1203</v>
      </c>
      <c r="N597" s="159" t="s">
        <v>1609</v>
      </c>
      <c r="O597" s="159" t="s">
        <v>1354</v>
      </c>
      <c r="P597" s="159" t="s">
        <v>175</v>
      </c>
      <c r="Q597" s="38" t="s">
        <v>8552</v>
      </c>
      <c r="R597" s="53"/>
      <c r="S597" s="161" t="str">
        <f t="shared" si="64"/>
        <v>Keuzelijst</v>
      </c>
      <c r="T597" s="38" t="s">
        <v>4</v>
      </c>
      <c r="U597" s="43" t="s">
        <v>366</v>
      </c>
      <c r="V597" s="38" t="s">
        <v>2759</v>
      </c>
      <c r="W597" s="38" t="s">
        <v>2775</v>
      </c>
      <c r="X597" s="39" t="s">
        <v>370</v>
      </c>
      <c r="Y597" s="32" t="s">
        <v>370</v>
      </c>
      <c r="Z597" s="40"/>
      <c r="AA597" s="38">
        <v>587775</v>
      </c>
      <c r="AB597" s="38">
        <v>1</v>
      </c>
    </row>
    <row r="598" spans="1:28" x14ac:dyDescent="0.35">
      <c r="A598" s="269"/>
      <c r="B598" s="159" t="s">
        <v>220</v>
      </c>
      <c r="C598" s="162" t="str">
        <f t="shared" si="63"/>
        <v>Cra genotype (Cromer)</v>
      </c>
      <c r="D598" s="159"/>
      <c r="E598" s="159" t="s">
        <v>2798</v>
      </c>
      <c r="F598" s="161" t="str">
        <f t="shared" si="60"/>
        <v>?</v>
      </c>
      <c r="G598" s="161" t="str">
        <f t="shared" si="61"/>
        <v>?</v>
      </c>
      <c r="H598" s="159"/>
      <c r="I598" s="161" t="str">
        <f t="shared" si="62"/>
        <v>eeb</v>
      </c>
      <c r="J598" s="34" t="s">
        <v>370</v>
      </c>
      <c r="K598" s="34">
        <f>IFERROR(VLOOKUP(B598,LOINC!A:B,2,FALSE),"")</f>
        <v>7084</v>
      </c>
      <c r="L598" s="34">
        <f>IFERROR(VLOOKUP(B598,'Sequence nummers'!A:B,2,FALSE),"")</f>
        <v>1700930</v>
      </c>
      <c r="M598" s="159" t="s">
        <v>1203</v>
      </c>
      <c r="N598" s="159" t="s">
        <v>1609</v>
      </c>
      <c r="O598" s="159" t="s">
        <v>1354</v>
      </c>
      <c r="P598" s="159" t="s">
        <v>175</v>
      </c>
      <c r="Q598" s="38" t="s">
        <v>8552</v>
      </c>
      <c r="R598" s="53"/>
      <c r="S598" s="161" t="str">
        <f t="shared" si="64"/>
        <v>Keuzelijst</v>
      </c>
      <c r="T598" s="38" t="s">
        <v>4</v>
      </c>
      <c r="U598" s="43" t="s">
        <v>366</v>
      </c>
      <c r="V598" s="38" t="s">
        <v>2759</v>
      </c>
      <c r="W598" s="38" t="s">
        <v>2775</v>
      </c>
      <c r="X598" s="39" t="s">
        <v>370</v>
      </c>
      <c r="Y598" s="32" t="s">
        <v>370</v>
      </c>
      <c r="Z598" s="40"/>
      <c r="AA598" s="38"/>
      <c r="AB598" s="38"/>
    </row>
    <row r="599" spans="1:28" x14ac:dyDescent="0.35">
      <c r="A599" s="269"/>
      <c r="B599" s="159" t="s">
        <v>1475</v>
      </c>
      <c r="C599" s="162" t="str">
        <f t="shared" si="63"/>
        <v>Cra conclusie fenotype (Cromer)</v>
      </c>
      <c r="D599" s="159"/>
      <c r="E599" s="159" t="s">
        <v>2798</v>
      </c>
      <c r="F599" s="161" t="str">
        <f t="shared" si="60"/>
        <v>?</v>
      </c>
      <c r="G599" s="161" t="str">
        <f t="shared" si="61"/>
        <v>?</v>
      </c>
      <c r="H599" s="49"/>
      <c r="I599" s="161" t="str">
        <f t="shared" si="62"/>
        <v>eec</v>
      </c>
      <c r="J599" s="34"/>
      <c r="K599" s="34">
        <f>IFERROR(VLOOKUP(B599,LOINC!A:B,2,FALSE),"")</f>
        <v>7012</v>
      </c>
      <c r="L599" s="34">
        <f>IFERROR(VLOOKUP(B599,'Sequence nummers'!A:B,2,FALSE),"")</f>
        <v>1700940</v>
      </c>
      <c r="M599" s="159" t="s">
        <v>1203</v>
      </c>
      <c r="N599" s="159" t="s">
        <v>1609</v>
      </c>
      <c r="O599" s="159" t="s">
        <v>1354</v>
      </c>
      <c r="P599" s="159" t="s">
        <v>175</v>
      </c>
      <c r="Q599" s="38" t="s">
        <v>8552</v>
      </c>
      <c r="R599" s="53"/>
      <c r="S599" s="161" t="str">
        <f t="shared" si="64"/>
        <v>Keuzelijst</v>
      </c>
      <c r="T599" s="38" t="s">
        <v>4</v>
      </c>
      <c r="U599" s="43" t="s">
        <v>366</v>
      </c>
      <c r="V599" s="38" t="s">
        <v>2759</v>
      </c>
      <c r="W599" s="38" t="s">
        <v>2775</v>
      </c>
      <c r="X599" s="39" t="s">
        <v>370</v>
      </c>
      <c r="Y599" s="32" t="s">
        <v>370</v>
      </c>
      <c r="Z599" s="40"/>
      <c r="AA599" s="38">
        <v>587775</v>
      </c>
      <c r="AB599" s="38">
        <v>1</v>
      </c>
    </row>
    <row r="600" spans="1:28" x14ac:dyDescent="0.35">
      <c r="A600" s="269"/>
      <c r="B600" s="41" t="s">
        <v>216</v>
      </c>
      <c r="C600" s="162" t="str">
        <f t="shared" si="63"/>
        <v>Kna genotype (Knops)</v>
      </c>
      <c r="D600" s="159"/>
      <c r="E600" s="159" t="s">
        <v>2798</v>
      </c>
      <c r="F600" s="161" t="str">
        <f t="shared" si="60"/>
        <v>yes</v>
      </c>
      <c r="G600" s="161" t="str">
        <f t="shared" si="61"/>
        <v>?</v>
      </c>
      <c r="H600" s="159"/>
      <c r="I600" s="161" t="str">
        <f t="shared" si="62"/>
        <v>eed</v>
      </c>
      <c r="J600" s="34" t="s">
        <v>370</v>
      </c>
      <c r="K600" s="34">
        <f>IFERROR(VLOOKUP(B600,LOINC!A:B,2,FALSE),"")</f>
        <v>7086</v>
      </c>
      <c r="L600" s="34">
        <f>IFERROR(VLOOKUP(B600,'Sequence nummers'!A:B,2,FALSE),"")</f>
        <v>1700950</v>
      </c>
      <c r="M600" s="159" t="s">
        <v>1203</v>
      </c>
      <c r="N600" s="159" t="s">
        <v>1609</v>
      </c>
      <c r="O600" s="159" t="s">
        <v>1354</v>
      </c>
      <c r="P600" s="159" t="s">
        <v>175</v>
      </c>
      <c r="Q600" s="38" t="s">
        <v>8552</v>
      </c>
      <c r="R600" s="53"/>
      <c r="S600" s="161" t="str">
        <f t="shared" si="64"/>
        <v>Keuzelijst</v>
      </c>
      <c r="T600" s="38" t="s">
        <v>4</v>
      </c>
      <c r="U600" s="43" t="s">
        <v>366</v>
      </c>
      <c r="V600" s="38" t="s">
        <v>2759</v>
      </c>
      <c r="W600" s="38" t="s">
        <v>2775</v>
      </c>
      <c r="X600" s="39" t="s">
        <v>370</v>
      </c>
      <c r="Y600" s="32" t="s">
        <v>370</v>
      </c>
      <c r="Z600" s="40"/>
      <c r="AA600" s="38"/>
      <c r="AB600" s="38"/>
    </row>
    <row r="601" spans="1:28" x14ac:dyDescent="0.35">
      <c r="A601" s="269"/>
      <c r="B601" s="41" t="s">
        <v>1476</v>
      </c>
      <c r="C601" s="162" t="str">
        <f t="shared" si="63"/>
        <v>Kna conclusie fenotype (Knops)</v>
      </c>
      <c r="D601" s="159"/>
      <c r="E601" s="159" t="s">
        <v>2798</v>
      </c>
      <c r="F601" s="161" t="str">
        <f t="shared" si="60"/>
        <v>yes</v>
      </c>
      <c r="G601" s="161" t="str">
        <f t="shared" si="61"/>
        <v>?</v>
      </c>
      <c r="H601" s="49"/>
      <c r="I601" s="161" t="str">
        <f t="shared" si="62"/>
        <v>eee</v>
      </c>
      <c r="J601" s="34"/>
      <c r="K601" s="34">
        <f>IFERROR(VLOOKUP(B601,LOINC!A:B,2,FALSE),"")</f>
        <v>7014</v>
      </c>
      <c r="L601" s="34">
        <f>IFERROR(VLOOKUP(B601,'Sequence nummers'!A:B,2,FALSE),"")</f>
        <v>1700960</v>
      </c>
      <c r="M601" s="159" t="s">
        <v>1203</v>
      </c>
      <c r="N601" s="159" t="s">
        <v>1609</v>
      </c>
      <c r="O601" s="159" t="s">
        <v>1354</v>
      </c>
      <c r="P601" s="159" t="s">
        <v>175</v>
      </c>
      <c r="Q601" s="38" t="s">
        <v>8552</v>
      </c>
      <c r="R601" s="53"/>
      <c r="S601" s="161" t="str">
        <f t="shared" si="64"/>
        <v>Keuzelijst</v>
      </c>
      <c r="T601" s="38" t="s">
        <v>4</v>
      </c>
      <c r="U601" s="43" t="s">
        <v>366</v>
      </c>
      <c r="V601" s="38" t="s">
        <v>2759</v>
      </c>
      <c r="W601" s="38" t="s">
        <v>2775</v>
      </c>
      <c r="X601" s="39" t="s">
        <v>370</v>
      </c>
      <c r="Y601" s="32" t="s">
        <v>370</v>
      </c>
      <c r="Z601" s="40"/>
      <c r="AA601" s="38">
        <v>587775</v>
      </c>
      <c r="AB601" s="38">
        <v>1</v>
      </c>
    </row>
    <row r="602" spans="1:28" s="132" customFormat="1" x14ac:dyDescent="0.35">
      <c r="A602" s="269"/>
      <c r="B602" s="41" t="s">
        <v>217</v>
      </c>
      <c r="C602" s="162" t="str">
        <f t="shared" si="63"/>
        <v>Knb genotype (Knops)</v>
      </c>
      <c r="D602" s="159"/>
      <c r="E602" s="159" t="s">
        <v>2798</v>
      </c>
      <c r="F602" s="161" t="str">
        <f t="shared" si="60"/>
        <v>yes</v>
      </c>
      <c r="G602" s="161" t="str">
        <f t="shared" si="61"/>
        <v>?</v>
      </c>
      <c r="H602" s="159"/>
      <c r="I602" s="161" t="str">
        <f t="shared" si="62"/>
        <v>eef</v>
      </c>
      <c r="J602" s="34" t="s">
        <v>370</v>
      </c>
      <c r="K602" s="34">
        <f>IFERROR(VLOOKUP(B602,LOINC!A:B,2,FALSE),"")</f>
        <v>7088</v>
      </c>
      <c r="L602" s="34">
        <f>IFERROR(VLOOKUP(B602,'Sequence nummers'!A:B,2,FALSE),"")</f>
        <v>1700970</v>
      </c>
      <c r="M602" s="159" t="s">
        <v>1203</v>
      </c>
      <c r="N602" s="159" t="s">
        <v>1609</v>
      </c>
      <c r="O602" s="159" t="s">
        <v>1354</v>
      </c>
      <c r="P602" s="159" t="s">
        <v>175</v>
      </c>
      <c r="Q602" s="38" t="s">
        <v>8552</v>
      </c>
      <c r="R602" s="53"/>
      <c r="S602" s="161" t="str">
        <f t="shared" si="64"/>
        <v>Keuzelijst</v>
      </c>
      <c r="T602" s="38" t="s">
        <v>4</v>
      </c>
      <c r="U602" s="43" t="s">
        <v>366</v>
      </c>
      <c r="V602" s="38" t="s">
        <v>2759</v>
      </c>
      <c r="W602" s="38" t="s">
        <v>2775</v>
      </c>
      <c r="X602" s="39" t="s">
        <v>370</v>
      </c>
      <c r="Y602" s="32" t="s">
        <v>370</v>
      </c>
      <c r="Z602" s="40"/>
      <c r="AA602" s="38"/>
      <c r="AB602" s="38"/>
    </row>
    <row r="603" spans="1:28" s="132" customFormat="1" x14ac:dyDescent="0.35">
      <c r="A603" s="269"/>
      <c r="B603" s="41" t="s">
        <v>1477</v>
      </c>
      <c r="C603" s="162" t="str">
        <f t="shared" si="63"/>
        <v>Knb conclusie fenotype (Knops)</v>
      </c>
      <c r="D603" s="159"/>
      <c r="E603" s="159" t="s">
        <v>2798</v>
      </c>
      <c r="F603" s="161" t="str">
        <f t="shared" si="60"/>
        <v>yes</v>
      </c>
      <c r="G603" s="161" t="str">
        <f t="shared" si="61"/>
        <v>?</v>
      </c>
      <c r="H603" s="49"/>
      <c r="I603" s="161" t="str">
        <f t="shared" si="62"/>
        <v>eeg</v>
      </c>
      <c r="J603" s="34"/>
      <c r="K603" s="34">
        <f>IFERROR(VLOOKUP(B603,LOINC!A:B,2,FALSE),"")</f>
        <v>7016</v>
      </c>
      <c r="L603" s="34">
        <f>IFERROR(VLOOKUP(B603,'Sequence nummers'!A:B,2,FALSE),"")</f>
        <v>1700980</v>
      </c>
      <c r="M603" s="159" t="s">
        <v>1203</v>
      </c>
      <c r="N603" s="159" t="s">
        <v>1609</v>
      </c>
      <c r="O603" s="159" t="s">
        <v>1354</v>
      </c>
      <c r="P603" s="159" t="s">
        <v>175</v>
      </c>
      <c r="Q603" s="38" t="s">
        <v>8552</v>
      </c>
      <c r="R603" s="53"/>
      <c r="S603" s="161" t="str">
        <f t="shared" si="64"/>
        <v>Keuzelijst</v>
      </c>
      <c r="T603" s="38" t="s">
        <v>4</v>
      </c>
      <c r="U603" s="43" t="s">
        <v>366</v>
      </c>
      <c r="V603" s="38" t="s">
        <v>2759</v>
      </c>
      <c r="W603" s="38" t="s">
        <v>2775</v>
      </c>
      <c r="X603" s="39" t="s">
        <v>370</v>
      </c>
      <c r="Y603" s="32" t="s">
        <v>370</v>
      </c>
      <c r="Z603" s="40"/>
      <c r="AA603" s="38">
        <v>587775</v>
      </c>
      <c r="AB603" s="38">
        <v>1</v>
      </c>
    </row>
    <row r="604" spans="1:28" x14ac:dyDescent="0.35">
      <c r="A604" s="269"/>
      <c r="B604" s="41" t="s">
        <v>311</v>
      </c>
      <c r="C604" s="162" t="str">
        <f t="shared" si="63"/>
        <v>McCa genotype (Knops)</v>
      </c>
      <c r="D604" s="159"/>
      <c r="E604" s="159" t="s">
        <v>2798</v>
      </c>
      <c r="F604" s="161" t="str">
        <f t="shared" si="60"/>
        <v>?</v>
      </c>
      <c r="G604" s="161" t="str">
        <f t="shared" si="61"/>
        <v>?</v>
      </c>
      <c r="H604" s="159"/>
      <c r="I604" s="161" t="str">
        <f t="shared" si="62"/>
        <v>eeh</v>
      </c>
      <c r="J604" s="34" t="s">
        <v>370</v>
      </c>
      <c r="K604" s="34">
        <f>IFERROR(VLOOKUP(B604,LOINC!A:B,2,FALSE),"")</f>
        <v>7090</v>
      </c>
      <c r="L604" s="34">
        <f>IFERROR(VLOOKUP(B604,'Sequence nummers'!A:B,2,FALSE),"")</f>
        <v>1700990</v>
      </c>
      <c r="M604" s="159" t="s">
        <v>1203</v>
      </c>
      <c r="N604" s="159" t="s">
        <v>1609</v>
      </c>
      <c r="O604" s="159" t="s">
        <v>1354</v>
      </c>
      <c r="P604" s="159" t="s">
        <v>175</v>
      </c>
      <c r="Q604" s="38" t="s">
        <v>8552</v>
      </c>
      <c r="R604" s="53"/>
      <c r="S604" s="161" t="str">
        <f t="shared" si="64"/>
        <v>Keuzelijst</v>
      </c>
      <c r="T604" s="38" t="s">
        <v>4</v>
      </c>
      <c r="U604" s="43" t="s">
        <v>366</v>
      </c>
      <c r="V604" s="38" t="s">
        <v>2759</v>
      </c>
      <c r="W604" s="38" t="s">
        <v>2775</v>
      </c>
      <c r="X604" s="39" t="s">
        <v>370</v>
      </c>
      <c r="Y604" s="32" t="s">
        <v>370</v>
      </c>
      <c r="Z604" s="40"/>
      <c r="AA604" s="38"/>
      <c r="AB604" s="38"/>
    </row>
    <row r="605" spans="1:28" x14ac:dyDescent="0.35">
      <c r="A605" s="269"/>
      <c r="B605" s="41" t="s">
        <v>1478</v>
      </c>
      <c r="C605" s="162" t="str">
        <f t="shared" si="63"/>
        <v>McCa conclusie fenotype (Knops)</v>
      </c>
      <c r="D605" s="159"/>
      <c r="E605" s="159" t="s">
        <v>2798</v>
      </c>
      <c r="F605" s="161" t="str">
        <f t="shared" si="60"/>
        <v>?</v>
      </c>
      <c r="G605" s="161" t="str">
        <f t="shared" si="61"/>
        <v>?</v>
      </c>
      <c r="H605" s="49"/>
      <c r="I605" s="161" t="str">
        <f t="shared" si="62"/>
        <v>eei</v>
      </c>
      <c r="J605" s="34"/>
      <c r="K605" s="34">
        <f>IFERROR(VLOOKUP(B605,LOINC!A:B,2,FALSE),"")</f>
        <v>7018</v>
      </c>
      <c r="L605" s="34">
        <f>IFERROR(VLOOKUP(B605,'Sequence nummers'!A:B,2,FALSE),"")</f>
        <v>1701000</v>
      </c>
      <c r="M605" s="159" t="s">
        <v>1203</v>
      </c>
      <c r="N605" s="159" t="s">
        <v>1609</v>
      </c>
      <c r="O605" s="159" t="s">
        <v>1354</v>
      </c>
      <c r="P605" s="159" t="s">
        <v>175</v>
      </c>
      <c r="Q605" s="38" t="s">
        <v>8552</v>
      </c>
      <c r="R605" s="53"/>
      <c r="S605" s="161" t="str">
        <f t="shared" si="64"/>
        <v>Keuzelijst</v>
      </c>
      <c r="T605" s="38" t="s">
        <v>4</v>
      </c>
      <c r="U605" s="43" t="s">
        <v>366</v>
      </c>
      <c r="V605" s="38" t="s">
        <v>2759</v>
      </c>
      <c r="W605" s="38" t="s">
        <v>2775</v>
      </c>
      <c r="X605" s="39" t="s">
        <v>370</v>
      </c>
      <c r="Y605" s="32" t="s">
        <v>370</v>
      </c>
      <c r="Z605" s="40"/>
      <c r="AA605" s="38">
        <v>587775</v>
      </c>
      <c r="AB605" s="38">
        <v>1</v>
      </c>
    </row>
    <row r="606" spans="1:28" x14ac:dyDescent="0.35">
      <c r="A606" s="269"/>
      <c r="B606" s="41" t="s">
        <v>312</v>
      </c>
      <c r="C606" s="162" t="str">
        <f t="shared" si="63"/>
        <v>McCb genotype (Knops)</v>
      </c>
      <c r="D606" s="159"/>
      <c r="E606" s="159" t="s">
        <v>2798</v>
      </c>
      <c r="F606" s="161" t="str">
        <f t="shared" si="60"/>
        <v>?</v>
      </c>
      <c r="G606" s="161" t="str">
        <f t="shared" si="61"/>
        <v>?</v>
      </c>
      <c r="H606" s="159"/>
      <c r="I606" s="161" t="str">
        <f t="shared" si="62"/>
        <v>eej</v>
      </c>
      <c r="J606" s="34" t="s">
        <v>370</v>
      </c>
      <c r="K606" s="34">
        <f>IFERROR(VLOOKUP(B606,LOINC!A:B,2,FALSE),"")</f>
        <v>7092</v>
      </c>
      <c r="L606" s="34">
        <f>IFERROR(VLOOKUP(B606,'Sequence nummers'!A:B,2,FALSE),"")</f>
        <v>1701010</v>
      </c>
      <c r="M606" s="159" t="s">
        <v>1203</v>
      </c>
      <c r="N606" s="159" t="s">
        <v>1609</v>
      </c>
      <c r="O606" s="159" t="s">
        <v>1354</v>
      </c>
      <c r="P606" s="159" t="s">
        <v>175</v>
      </c>
      <c r="Q606" s="38" t="s">
        <v>8552</v>
      </c>
      <c r="R606" s="53"/>
      <c r="S606" s="161" t="str">
        <f t="shared" si="64"/>
        <v>Keuzelijst</v>
      </c>
      <c r="T606" s="38" t="s">
        <v>4</v>
      </c>
      <c r="U606" s="43" t="s">
        <v>366</v>
      </c>
      <c r="V606" s="38" t="s">
        <v>2759</v>
      </c>
      <c r="W606" s="38" t="s">
        <v>2775</v>
      </c>
      <c r="X606" s="39" t="s">
        <v>370</v>
      </c>
      <c r="Y606" s="32" t="s">
        <v>370</v>
      </c>
      <c r="Z606" s="40"/>
      <c r="AA606" s="38"/>
      <c r="AB606" s="38"/>
    </row>
    <row r="607" spans="1:28" x14ac:dyDescent="0.35">
      <c r="A607" s="269"/>
      <c r="B607" s="41" t="s">
        <v>1479</v>
      </c>
      <c r="C607" s="162" t="str">
        <f t="shared" si="63"/>
        <v>McCb conclusie fenotype (Knops)</v>
      </c>
      <c r="D607" s="159"/>
      <c r="E607" s="159" t="s">
        <v>2798</v>
      </c>
      <c r="F607" s="161" t="str">
        <f t="shared" si="60"/>
        <v>?</v>
      </c>
      <c r="G607" s="161" t="str">
        <f t="shared" si="61"/>
        <v>?</v>
      </c>
      <c r="H607" s="49"/>
      <c r="I607" s="161" t="str">
        <f t="shared" si="62"/>
        <v>eek</v>
      </c>
      <c r="J607" s="34"/>
      <c r="K607" s="34">
        <f>IFERROR(VLOOKUP(B607,LOINC!A:B,2,FALSE),"")</f>
        <v>7020</v>
      </c>
      <c r="L607" s="34">
        <f>IFERROR(VLOOKUP(B607,'Sequence nummers'!A:B,2,FALSE),"")</f>
        <v>1701020</v>
      </c>
      <c r="M607" s="159" t="s">
        <v>1203</v>
      </c>
      <c r="N607" s="159" t="s">
        <v>1609</v>
      </c>
      <c r="O607" s="159" t="s">
        <v>1354</v>
      </c>
      <c r="P607" s="159" t="s">
        <v>175</v>
      </c>
      <c r="Q607" s="38" t="s">
        <v>8552</v>
      </c>
      <c r="R607" s="53"/>
      <c r="S607" s="161" t="str">
        <f t="shared" si="64"/>
        <v>Keuzelijst</v>
      </c>
      <c r="T607" s="38" t="s">
        <v>4</v>
      </c>
      <c r="U607" s="43" t="s">
        <v>366</v>
      </c>
      <c r="V607" s="38" t="s">
        <v>2759</v>
      </c>
      <c r="W607" s="38" t="s">
        <v>2775</v>
      </c>
      <c r="X607" s="39" t="s">
        <v>370</v>
      </c>
      <c r="Y607" s="32" t="s">
        <v>370</v>
      </c>
      <c r="Z607" s="40"/>
      <c r="AA607" s="38">
        <v>587775</v>
      </c>
      <c r="AB607" s="38">
        <v>1</v>
      </c>
    </row>
    <row r="608" spans="1:28" x14ac:dyDescent="0.35">
      <c r="A608" s="269"/>
      <c r="B608" s="41" t="s">
        <v>218</v>
      </c>
      <c r="C608" s="162" t="str">
        <f t="shared" si="63"/>
        <v>Sl1 genotype (Knops)</v>
      </c>
      <c r="D608" s="159"/>
      <c r="E608" s="159" t="s">
        <v>2798</v>
      </c>
      <c r="F608" s="161" t="str">
        <f t="shared" si="60"/>
        <v>?</v>
      </c>
      <c r="G608" s="161" t="str">
        <f t="shared" si="61"/>
        <v>?</v>
      </c>
      <c r="H608" s="159"/>
      <c r="I608" s="161" t="str">
        <f t="shared" si="62"/>
        <v>eel</v>
      </c>
      <c r="J608" s="34" t="s">
        <v>370</v>
      </c>
      <c r="K608" s="34">
        <f>IFERROR(VLOOKUP(B608,LOINC!A:B,2,FALSE),"")</f>
        <v>7094</v>
      </c>
      <c r="L608" s="34">
        <f>IFERROR(VLOOKUP(B608,'Sequence nummers'!A:B,2,FALSE),"")</f>
        <v>1701030</v>
      </c>
      <c r="M608" s="159" t="s">
        <v>1203</v>
      </c>
      <c r="N608" s="159" t="s">
        <v>1609</v>
      </c>
      <c r="O608" s="159" t="s">
        <v>1354</v>
      </c>
      <c r="P608" s="159" t="s">
        <v>175</v>
      </c>
      <c r="Q608" s="38" t="s">
        <v>8552</v>
      </c>
      <c r="R608" s="53"/>
      <c r="S608" s="161" t="str">
        <f t="shared" si="64"/>
        <v>Keuzelijst</v>
      </c>
      <c r="T608" s="38" t="s">
        <v>4</v>
      </c>
      <c r="U608" s="43" t="s">
        <v>366</v>
      </c>
      <c r="V608" s="38" t="s">
        <v>2759</v>
      </c>
      <c r="W608" s="38" t="s">
        <v>2775</v>
      </c>
      <c r="X608" s="39" t="s">
        <v>370</v>
      </c>
      <c r="Y608" s="32" t="s">
        <v>370</v>
      </c>
      <c r="Z608" s="40"/>
      <c r="AA608" s="38"/>
      <c r="AB608" s="38"/>
    </row>
    <row r="609" spans="1:28" x14ac:dyDescent="0.35">
      <c r="A609" s="269"/>
      <c r="B609" s="41" t="s">
        <v>1480</v>
      </c>
      <c r="C609" s="162" t="str">
        <f t="shared" si="63"/>
        <v>Sl1 conclusie fenotype (Knops)</v>
      </c>
      <c r="D609" s="159"/>
      <c r="E609" s="159" t="s">
        <v>2798</v>
      </c>
      <c r="F609" s="161" t="str">
        <f t="shared" si="60"/>
        <v>?</v>
      </c>
      <c r="G609" s="161" t="str">
        <f t="shared" si="61"/>
        <v>?</v>
      </c>
      <c r="H609" s="49"/>
      <c r="I609" s="161" t="str">
        <f t="shared" si="62"/>
        <v>eem</v>
      </c>
      <c r="J609" s="34"/>
      <c r="K609" s="34">
        <f>IFERROR(VLOOKUP(B609,LOINC!A:B,2,FALSE),"")</f>
        <v>7022</v>
      </c>
      <c r="L609" s="34">
        <f>IFERROR(VLOOKUP(B609,'Sequence nummers'!A:B,2,FALSE),"")</f>
        <v>1701040</v>
      </c>
      <c r="M609" s="159" t="s">
        <v>1203</v>
      </c>
      <c r="N609" s="159" t="s">
        <v>1609</v>
      </c>
      <c r="O609" s="159" t="s">
        <v>1354</v>
      </c>
      <c r="P609" s="159" t="s">
        <v>175</v>
      </c>
      <c r="Q609" s="38" t="s">
        <v>8552</v>
      </c>
      <c r="R609" s="53"/>
      <c r="S609" s="161" t="str">
        <f t="shared" si="64"/>
        <v>Keuzelijst</v>
      </c>
      <c r="T609" s="38" t="s">
        <v>4</v>
      </c>
      <c r="U609" s="43" t="s">
        <v>366</v>
      </c>
      <c r="V609" s="38" t="s">
        <v>2759</v>
      </c>
      <c r="W609" s="38" t="s">
        <v>2775</v>
      </c>
      <c r="X609" s="39" t="s">
        <v>370</v>
      </c>
      <c r="Y609" s="32" t="s">
        <v>370</v>
      </c>
      <c r="Z609" s="40"/>
      <c r="AA609" s="38">
        <v>587775</v>
      </c>
      <c r="AB609" s="38">
        <v>1</v>
      </c>
    </row>
    <row r="610" spans="1:28" x14ac:dyDescent="0.35">
      <c r="A610" s="269"/>
      <c r="B610" s="159" t="s">
        <v>219</v>
      </c>
      <c r="C610" s="162" t="str">
        <f t="shared" si="63"/>
        <v>Sl2 genotype (Knops)</v>
      </c>
      <c r="D610" s="159"/>
      <c r="E610" s="159" t="s">
        <v>2798</v>
      </c>
      <c r="F610" s="161" t="str">
        <f t="shared" si="60"/>
        <v>?</v>
      </c>
      <c r="G610" s="161" t="str">
        <f t="shared" si="61"/>
        <v>?</v>
      </c>
      <c r="H610" s="159"/>
      <c r="I610" s="161" t="str">
        <f t="shared" si="62"/>
        <v>een</v>
      </c>
      <c r="J610" s="34" t="s">
        <v>370</v>
      </c>
      <c r="K610" s="34">
        <f>IFERROR(VLOOKUP(B610,LOINC!A:B,2,FALSE),"")</f>
        <v>7096</v>
      </c>
      <c r="L610" s="34">
        <f>IFERROR(VLOOKUP(B610,'Sequence nummers'!A:B,2,FALSE),"")</f>
        <v>1701050</v>
      </c>
      <c r="M610" s="159" t="s">
        <v>1203</v>
      </c>
      <c r="N610" s="159" t="s">
        <v>1609</v>
      </c>
      <c r="O610" s="159" t="s">
        <v>1354</v>
      </c>
      <c r="P610" s="159" t="s">
        <v>175</v>
      </c>
      <c r="Q610" s="38" t="s">
        <v>8552</v>
      </c>
      <c r="R610" s="53"/>
      <c r="S610" s="161" t="str">
        <f t="shared" si="64"/>
        <v>Keuzelijst</v>
      </c>
      <c r="T610" s="38" t="s">
        <v>4</v>
      </c>
      <c r="U610" s="43" t="s">
        <v>366</v>
      </c>
      <c r="V610" s="38" t="s">
        <v>2759</v>
      </c>
      <c r="W610" s="38" t="s">
        <v>2775</v>
      </c>
      <c r="X610" s="39" t="s">
        <v>370</v>
      </c>
      <c r="Y610" s="32" t="s">
        <v>370</v>
      </c>
      <c r="Z610" s="40"/>
      <c r="AA610" s="38"/>
      <c r="AB610" s="38"/>
    </row>
    <row r="611" spans="1:28" x14ac:dyDescent="0.35">
      <c r="A611" s="269"/>
      <c r="B611" s="159" t="s">
        <v>1481</v>
      </c>
      <c r="C611" s="162" t="str">
        <f t="shared" si="63"/>
        <v>Sl2 conclusie fenotype (Knops)</v>
      </c>
      <c r="D611" s="159"/>
      <c r="E611" s="159" t="s">
        <v>2798</v>
      </c>
      <c r="F611" s="161" t="str">
        <f t="shared" si="60"/>
        <v>?</v>
      </c>
      <c r="G611" s="161" t="str">
        <f t="shared" si="61"/>
        <v>?</v>
      </c>
      <c r="H611" s="49"/>
      <c r="I611" s="161" t="str">
        <f t="shared" si="62"/>
        <v>eeo</v>
      </c>
      <c r="J611" s="34"/>
      <c r="K611" s="34">
        <f>IFERROR(VLOOKUP(B611,LOINC!A:B,2,FALSE),"")</f>
        <v>7024</v>
      </c>
      <c r="L611" s="34">
        <f>IFERROR(VLOOKUP(B611,'Sequence nummers'!A:B,2,FALSE),"")</f>
        <v>1701060</v>
      </c>
      <c r="M611" s="159" t="s">
        <v>1203</v>
      </c>
      <c r="N611" s="159" t="s">
        <v>1609</v>
      </c>
      <c r="O611" s="159" t="s">
        <v>1354</v>
      </c>
      <c r="P611" s="159" t="s">
        <v>175</v>
      </c>
      <c r="Q611" s="38" t="s">
        <v>8552</v>
      </c>
      <c r="R611" s="53"/>
      <c r="S611" s="161" t="str">
        <f t="shared" si="64"/>
        <v>Keuzelijst</v>
      </c>
      <c r="T611" s="38" t="s">
        <v>4</v>
      </c>
      <c r="U611" s="43" t="s">
        <v>366</v>
      </c>
      <c r="V611" s="38" t="s">
        <v>2759</v>
      </c>
      <c r="W611" s="38" t="s">
        <v>2775</v>
      </c>
      <c r="X611" s="39" t="s">
        <v>370</v>
      </c>
      <c r="Y611" s="32" t="s">
        <v>370</v>
      </c>
      <c r="Z611" s="40"/>
      <c r="AA611" s="38">
        <v>587775</v>
      </c>
      <c r="AB611" s="38">
        <v>1</v>
      </c>
    </row>
    <row r="612" spans="1:28" hidden="1" x14ac:dyDescent="0.35">
      <c r="A612" s="158" t="s">
        <v>1603</v>
      </c>
      <c r="B612" s="159" t="s">
        <v>1608</v>
      </c>
      <c r="C612" s="162" t="str">
        <f t="shared" si="63"/>
        <v/>
      </c>
      <c r="D612" s="159"/>
      <c r="E612" s="159" t="s">
        <v>2801</v>
      </c>
      <c r="F612" s="161" t="str">
        <f t="shared" si="60"/>
        <v>?</v>
      </c>
      <c r="G612" s="161" t="str">
        <f t="shared" si="61"/>
        <v>?</v>
      </c>
      <c r="H612" s="159"/>
      <c r="I612" s="161" t="str">
        <f t="shared" si="62"/>
        <v>eep</v>
      </c>
      <c r="J612" s="34"/>
      <c r="K612" s="34" t="str">
        <f>IFERROR(VLOOKUP(B612,LOINC!A:B,2,FALSE),"")</f>
        <v/>
      </c>
      <c r="L612" s="34" t="str">
        <f>IFERROR(VLOOKUP(B612,'Sequence nummers'!A:B,2,FALSE),"")</f>
        <v/>
      </c>
      <c r="M612" s="52"/>
      <c r="N612" s="159"/>
      <c r="O612" s="159"/>
      <c r="P612" s="52"/>
      <c r="Q612" s="53"/>
      <c r="R612" s="53"/>
      <c r="S612" s="161" t="str">
        <f t="shared" si="64"/>
        <v>String</v>
      </c>
      <c r="T612" s="38" t="s">
        <v>225</v>
      </c>
      <c r="U612" s="43" t="s">
        <v>366</v>
      </c>
      <c r="V612" s="38" t="s">
        <v>1600</v>
      </c>
      <c r="W612" s="159" t="s">
        <v>1313</v>
      </c>
      <c r="X612" s="34" t="s">
        <v>370</v>
      </c>
      <c r="Y612" s="32"/>
      <c r="Z612" s="40"/>
      <c r="AA612" s="38"/>
      <c r="AB612" s="38"/>
    </row>
    <row r="613" spans="1:28" hidden="1" x14ac:dyDescent="0.35">
      <c r="A613" s="158" t="s">
        <v>1585</v>
      </c>
      <c r="B613" s="159" t="s">
        <v>1585</v>
      </c>
      <c r="C613" s="162" t="str">
        <f t="shared" si="63"/>
        <v/>
      </c>
      <c r="D613" s="159"/>
      <c r="E613" s="159" t="s">
        <v>2801</v>
      </c>
      <c r="F613" s="161" t="str">
        <f t="shared" si="60"/>
        <v>?</v>
      </c>
      <c r="G613" s="161" t="str">
        <f t="shared" si="61"/>
        <v>?</v>
      </c>
      <c r="H613" s="159"/>
      <c r="I613" s="161" t="str">
        <f t="shared" si="62"/>
        <v>eeq</v>
      </c>
      <c r="J613" s="34"/>
      <c r="K613" s="34">
        <f>IFERROR(VLOOKUP(B613,LOINC!A:B,2,FALSE),"")</f>
        <v>7026</v>
      </c>
      <c r="L613" s="34" t="str">
        <f>IFERROR(VLOOKUP(B613,'Sequence nummers'!A:B,2,FALSE),"")</f>
        <v/>
      </c>
      <c r="M613" s="52"/>
      <c r="N613" s="159" t="s">
        <v>1609</v>
      </c>
      <c r="O613" s="159" t="s">
        <v>1354</v>
      </c>
      <c r="P613" s="159" t="s">
        <v>2753</v>
      </c>
      <c r="Q613" s="38" t="s">
        <v>2753</v>
      </c>
      <c r="R613" s="38" t="s">
        <v>2753</v>
      </c>
      <c r="S613" s="161" t="str">
        <f t="shared" si="64"/>
        <v>String</v>
      </c>
      <c r="T613" s="38" t="s">
        <v>1236</v>
      </c>
      <c r="U613" s="43" t="s">
        <v>366</v>
      </c>
      <c r="V613" s="38" t="s">
        <v>1313</v>
      </c>
      <c r="W613" s="38" t="s">
        <v>1313</v>
      </c>
      <c r="X613" s="39" t="s">
        <v>370</v>
      </c>
      <c r="Y613" s="32"/>
      <c r="Z613" s="40"/>
      <c r="AA613" s="38"/>
      <c r="AB613" s="38"/>
    </row>
    <row r="614" spans="1:28" hidden="1" x14ac:dyDescent="0.35">
      <c r="A614" s="158" t="s">
        <v>2742</v>
      </c>
      <c r="B614" s="159" t="s">
        <v>2742</v>
      </c>
      <c r="C614" s="162" t="str">
        <f t="shared" si="63"/>
        <v/>
      </c>
      <c r="D614" s="159"/>
      <c r="E614" s="159" t="s">
        <v>2801</v>
      </c>
      <c r="F614" s="161" t="s">
        <v>8851</v>
      </c>
      <c r="G614" s="161" t="s">
        <v>8851</v>
      </c>
      <c r="H614" s="159"/>
      <c r="I614" s="161" t="str">
        <f t="shared" si="62"/>
        <v>eer</v>
      </c>
      <c r="J614" s="34"/>
      <c r="K614" s="34" t="str">
        <f>IFERROR(VLOOKUP(B614,LOINC!A:B,2,FALSE),"")</f>
        <v/>
      </c>
      <c r="L614" s="34" t="str">
        <f>IFERROR(VLOOKUP(B614,'Sequence nummers'!A:B,2,FALSE),"")</f>
        <v/>
      </c>
      <c r="M614" s="159"/>
      <c r="N614" s="186" t="s">
        <v>8570</v>
      </c>
      <c r="O614" s="159" t="s">
        <v>8593</v>
      </c>
      <c r="P614" s="159" t="s">
        <v>2737</v>
      </c>
      <c r="Q614" s="159" t="s">
        <v>8587</v>
      </c>
      <c r="R614" s="159"/>
      <c r="S614" s="161" t="str">
        <f t="shared" si="64"/>
        <v>Keuzelijst</v>
      </c>
      <c r="T614" s="38" t="s">
        <v>2738</v>
      </c>
      <c r="U614" s="43" t="s">
        <v>366</v>
      </c>
      <c r="V614" s="38" t="s">
        <v>2758</v>
      </c>
      <c r="W614" s="38" t="s">
        <v>2758</v>
      </c>
      <c r="X614" s="39" t="s">
        <v>370</v>
      </c>
      <c r="Y614" s="32"/>
      <c r="Z614" s="40"/>
      <c r="AA614" s="38"/>
      <c r="AB614" s="38"/>
    </row>
    <row r="615" spans="1:28" hidden="1" x14ac:dyDescent="0.35">
      <c r="A615" s="158" t="s">
        <v>2743</v>
      </c>
      <c r="B615" s="159" t="s">
        <v>2743</v>
      </c>
      <c r="C615" s="162" t="str">
        <f t="shared" si="63"/>
        <v/>
      </c>
      <c r="D615" s="159"/>
      <c r="E615" s="159" t="s">
        <v>2801</v>
      </c>
      <c r="F615" s="161" t="s">
        <v>8851</v>
      </c>
      <c r="G615" s="161" t="s">
        <v>8851</v>
      </c>
      <c r="H615" s="159"/>
      <c r="I615" s="161" t="str">
        <f t="shared" si="62"/>
        <v>ees</v>
      </c>
      <c r="J615" s="34"/>
      <c r="K615" s="34" t="str">
        <f>IFERROR(VLOOKUP(B615,LOINC!A:B,2,FALSE),"")</f>
        <v/>
      </c>
      <c r="L615" s="34" t="str">
        <f>IFERROR(VLOOKUP(B615,'Sequence nummers'!A:B,2,FALSE),"")</f>
        <v/>
      </c>
      <c r="M615" s="159"/>
      <c r="N615" s="186" t="s">
        <v>8570</v>
      </c>
      <c r="O615" s="159" t="s">
        <v>8593</v>
      </c>
      <c r="P615" s="159" t="s">
        <v>2737</v>
      </c>
      <c r="Q615" s="159" t="s">
        <v>8587</v>
      </c>
      <c r="R615" s="159"/>
      <c r="S615" s="161" t="str">
        <f t="shared" si="64"/>
        <v>Keuzelijst</v>
      </c>
      <c r="T615" s="38" t="s">
        <v>2738</v>
      </c>
      <c r="U615" s="43" t="s">
        <v>366</v>
      </c>
      <c r="V615" s="38" t="s">
        <v>2758</v>
      </c>
      <c r="W615" s="38" t="s">
        <v>2758</v>
      </c>
      <c r="X615" s="39" t="s">
        <v>370</v>
      </c>
      <c r="Y615" s="32"/>
      <c r="Z615" s="40"/>
      <c r="AA615" s="38"/>
      <c r="AB615" s="38"/>
    </row>
    <row r="616" spans="1:28" hidden="1" x14ac:dyDescent="0.35">
      <c r="A616" s="158" t="s">
        <v>2744</v>
      </c>
      <c r="B616" s="159" t="s">
        <v>7807</v>
      </c>
      <c r="C616" s="162" t="str">
        <f t="shared" si="63"/>
        <v/>
      </c>
      <c r="D616" s="159"/>
      <c r="E616" s="159" t="s">
        <v>2801</v>
      </c>
      <c r="F616" s="161" t="s">
        <v>8851</v>
      </c>
      <c r="G616" s="161" t="s">
        <v>8851</v>
      </c>
      <c r="H616" s="159"/>
      <c r="I616" s="161" t="str">
        <f t="shared" si="62"/>
        <v>?</v>
      </c>
      <c r="J616" s="34"/>
      <c r="K616" s="34" t="str">
        <f>IFERROR(VLOOKUP(B616,LOINC!A:B,2,FALSE),"")</f>
        <v/>
      </c>
      <c r="L616" s="34" t="str">
        <f>IFERROR(VLOOKUP(B616,'Sequence nummers'!A:B,2,FALSE),"")</f>
        <v/>
      </c>
      <c r="M616" s="159"/>
      <c r="N616" s="186" t="s">
        <v>8570</v>
      </c>
      <c r="O616" s="159" t="s">
        <v>8593</v>
      </c>
      <c r="P616" s="159" t="s">
        <v>2737</v>
      </c>
      <c r="Q616" s="159" t="s">
        <v>8587</v>
      </c>
      <c r="R616" s="159"/>
      <c r="S616" s="161" t="str">
        <f t="shared" si="64"/>
        <v>Keuzelijst</v>
      </c>
      <c r="T616" s="38" t="s">
        <v>2738</v>
      </c>
      <c r="U616" s="43" t="s">
        <v>366</v>
      </c>
      <c r="V616" s="38" t="s">
        <v>2758</v>
      </c>
      <c r="W616" s="38" t="s">
        <v>2758</v>
      </c>
      <c r="X616" s="39" t="s">
        <v>370</v>
      </c>
      <c r="Y616" s="32"/>
      <c r="Z616" s="40"/>
      <c r="AA616" s="38"/>
      <c r="AB616" s="38"/>
    </row>
    <row r="617" spans="1:28" hidden="1" x14ac:dyDescent="0.35">
      <c r="A617" s="269" t="s">
        <v>157</v>
      </c>
      <c r="B617" s="159" t="s">
        <v>83</v>
      </c>
      <c r="C617" s="162" t="str">
        <f t="shared" si="63"/>
        <v/>
      </c>
      <c r="D617" s="159"/>
      <c r="E617" s="159" t="s">
        <v>2801</v>
      </c>
      <c r="F617" s="161" t="str">
        <f t="shared" si="60"/>
        <v>?</v>
      </c>
      <c r="G617" s="161" t="str">
        <f t="shared" si="61"/>
        <v>?</v>
      </c>
      <c r="H617" s="159"/>
      <c r="I617" s="161" t="str">
        <f t="shared" si="62"/>
        <v>aab</v>
      </c>
      <c r="J617" s="34" t="s">
        <v>370</v>
      </c>
      <c r="K617" s="34" t="str">
        <f>IFERROR(VLOOKUP(B617,LOINC!A:B,2,FALSE),"")</f>
        <v/>
      </c>
      <c r="L617" s="34" t="str">
        <f>IFERROR(VLOOKUP(B617,'Sequence nummers'!A:B,2,FALSE),"")</f>
        <v/>
      </c>
      <c r="M617" s="52"/>
      <c r="N617" s="159"/>
      <c r="O617" s="52"/>
      <c r="P617" s="159"/>
      <c r="Q617" s="52"/>
      <c r="R617" s="52"/>
      <c r="S617" s="161" t="str">
        <f t="shared" si="64"/>
        <v>Numeriek</v>
      </c>
      <c r="T617" s="38" t="s">
        <v>6</v>
      </c>
      <c r="U617" s="43" t="s">
        <v>366</v>
      </c>
      <c r="V617" s="38" t="s">
        <v>1313</v>
      </c>
      <c r="W617" s="38" t="s">
        <v>1313</v>
      </c>
      <c r="X617" s="39" t="s">
        <v>370</v>
      </c>
      <c r="Y617" s="32" t="s">
        <v>370</v>
      </c>
      <c r="Z617" s="32"/>
      <c r="AA617" s="38"/>
      <c r="AB617" s="38"/>
    </row>
    <row r="618" spans="1:28" hidden="1" x14ac:dyDescent="0.35">
      <c r="A618" s="269"/>
      <c r="B618" s="159" t="s">
        <v>84</v>
      </c>
      <c r="C618" s="162" t="str">
        <f t="shared" si="63"/>
        <v/>
      </c>
      <c r="D618" s="159"/>
      <c r="E618" s="159" t="s">
        <v>2801</v>
      </c>
      <c r="F618" s="161" t="str">
        <f t="shared" si="60"/>
        <v>?</v>
      </c>
      <c r="G618" s="161" t="str">
        <f t="shared" si="61"/>
        <v>?</v>
      </c>
      <c r="H618" s="159"/>
      <c r="I618" s="161" t="str">
        <f t="shared" si="62"/>
        <v>aaba</v>
      </c>
      <c r="J618" s="34" t="s">
        <v>370</v>
      </c>
      <c r="K618" s="34" t="str">
        <f>IFERROR(VLOOKUP(B618,LOINC!A:B,2,FALSE),"")</f>
        <v/>
      </c>
      <c r="L618" s="34" t="str">
        <f>IFERROR(VLOOKUP(B618,'Sequence nummers'!A:B,2,FALSE),"")</f>
        <v/>
      </c>
      <c r="M618" s="52"/>
      <c r="N618" s="159"/>
      <c r="O618" s="52"/>
      <c r="P618" s="159"/>
      <c r="Q618" s="52"/>
      <c r="R618" s="52"/>
      <c r="S618" s="161" t="str">
        <f t="shared" si="64"/>
        <v>String</v>
      </c>
      <c r="T618" s="38" t="s">
        <v>6</v>
      </c>
      <c r="U618" s="43" t="s">
        <v>366</v>
      </c>
      <c r="V618" s="38" t="s">
        <v>1313</v>
      </c>
      <c r="W618" s="38" t="s">
        <v>1313</v>
      </c>
      <c r="X618" s="39" t="s">
        <v>370</v>
      </c>
      <c r="Y618" s="32" t="s">
        <v>370</v>
      </c>
      <c r="Z618" s="32"/>
      <c r="AA618" s="38"/>
      <c r="AB618" s="38"/>
    </row>
    <row r="619" spans="1:28" hidden="1" x14ac:dyDescent="0.35">
      <c r="A619" s="269"/>
      <c r="B619" s="159" t="s">
        <v>1333</v>
      </c>
      <c r="C619" s="162" t="str">
        <f t="shared" si="63"/>
        <v/>
      </c>
      <c r="D619" s="159"/>
      <c r="E619" s="159" t="s">
        <v>2801</v>
      </c>
      <c r="F619" s="161" t="str">
        <f t="shared" si="60"/>
        <v>?</v>
      </c>
      <c r="G619" s="161" t="str">
        <f t="shared" si="61"/>
        <v>?</v>
      </c>
      <c r="H619" s="159"/>
      <c r="I619" s="161" t="str">
        <f t="shared" si="62"/>
        <v>aac</v>
      </c>
      <c r="J619" s="34"/>
      <c r="K619" s="34" t="str">
        <f>IFERROR(VLOOKUP(B619,LOINC!A:B,2,FALSE),"")</f>
        <v/>
      </c>
      <c r="L619" s="34" t="str">
        <f>IFERROR(VLOOKUP(B619,'Sequence nummers'!A:B,2,FALSE),"")</f>
        <v/>
      </c>
      <c r="M619" s="52"/>
      <c r="N619" s="52"/>
      <c r="O619" s="52"/>
      <c r="P619" s="159"/>
      <c r="Q619" s="52"/>
      <c r="R619" s="52"/>
      <c r="S619" s="161" t="str">
        <f t="shared" si="64"/>
        <v>String</v>
      </c>
      <c r="T619" s="38" t="s">
        <v>1289</v>
      </c>
      <c r="U619" s="43" t="s">
        <v>366</v>
      </c>
      <c r="V619" s="38" t="s">
        <v>1313</v>
      </c>
      <c r="W619" s="38" t="s">
        <v>1313</v>
      </c>
      <c r="X619" s="39"/>
      <c r="Y619" s="32"/>
      <c r="Z619" s="32"/>
      <c r="AA619" s="38"/>
      <c r="AB619" s="38"/>
    </row>
    <row r="620" spans="1:28" hidden="1" x14ac:dyDescent="0.35">
      <c r="A620" s="269"/>
      <c r="B620" s="159" t="s">
        <v>1226</v>
      </c>
      <c r="C620" s="162" t="str">
        <f t="shared" ref="C620:C623" si="65">IF(E620="JA",VLOOKUP(B620,Bepalingen,3,FALSE),"")</f>
        <v/>
      </c>
      <c r="D620" s="159"/>
      <c r="E620" s="159" t="s">
        <v>2801</v>
      </c>
      <c r="F620" s="161" t="str">
        <f t="shared" si="60"/>
        <v>?</v>
      </c>
      <c r="G620" s="161" t="str">
        <f t="shared" si="61"/>
        <v>?</v>
      </c>
      <c r="H620" s="159"/>
      <c r="I620" s="161" t="str">
        <f t="shared" si="62"/>
        <v>aada</v>
      </c>
      <c r="J620" s="34" t="s">
        <v>370</v>
      </c>
      <c r="K620" s="34" t="str">
        <f>IFERROR(VLOOKUP(B620,LOINC!A:B,2,FALSE),"")</f>
        <v/>
      </c>
      <c r="L620" s="34" t="str">
        <f>IFERROR(VLOOKUP(B620,'Sequence nummers'!A:B,2,FALSE),"")</f>
        <v/>
      </c>
      <c r="M620" s="52"/>
      <c r="N620" s="159"/>
      <c r="O620" s="52"/>
      <c r="P620" s="159"/>
      <c r="Q620" s="53"/>
      <c r="R620" s="53"/>
      <c r="S620" s="161" t="str">
        <f t="shared" si="64"/>
        <v>Keuzelijst</v>
      </c>
      <c r="T620" s="159" t="s">
        <v>6</v>
      </c>
      <c r="U620" s="43" t="s">
        <v>366</v>
      </c>
      <c r="V620" s="38" t="s">
        <v>1313</v>
      </c>
      <c r="W620" s="38" t="s">
        <v>1313</v>
      </c>
      <c r="X620" s="39" t="s">
        <v>370</v>
      </c>
      <c r="Y620" s="32" t="s">
        <v>370</v>
      </c>
      <c r="Z620" s="32"/>
      <c r="AA620" s="38"/>
      <c r="AB620" s="38"/>
    </row>
    <row r="621" spans="1:28" hidden="1" x14ac:dyDescent="0.35">
      <c r="A621" s="269" t="s">
        <v>2233</v>
      </c>
      <c r="B621" s="159" t="s">
        <v>2227</v>
      </c>
      <c r="C621" s="162" t="str">
        <f t="shared" si="65"/>
        <v/>
      </c>
      <c r="D621" s="159"/>
      <c r="E621" s="159" t="s">
        <v>2801</v>
      </c>
      <c r="F621" s="161" t="str">
        <f t="shared" si="60"/>
        <v>?</v>
      </c>
      <c r="G621" s="161" t="str">
        <f t="shared" si="61"/>
        <v>?</v>
      </c>
      <c r="H621" s="159"/>
      <c r="I621" s="161" t="str">
        <f t="shared" si="62"/>
        <v>aaa</v>
      </c>
      <c r="J621" s="34"/>
      <c r="K621" s="34" t="str">
        <f>IFERROR(VLOOKUP(B621,LOINC!A:B,2,FALSE),"")</f>
        <v/>
      </c>
      <c r="L621" s="34" t="str">
        <f>IFERROR(VLOOKUP(B621,'Sequence nummers'!A:B,2,FALSE),"")</f>
        <v/>
      </c>
      <c r="M621" s="52"/>
      <c r="N621" s="159"/>
      <c r="O621" s="52"/>
      <c r="P621" s="159"/>
      <c r="Q621" s="53"/>
      <c r="R621" s="53"/>
      <c r="S621" s="161" t="str">
        <f t="shared" si="64"/>
        <v>Numeriek</v>
      </c>
      <c r="T621" s="159" t="s">
        <v>4</v>
      </c>
      <c r="U621" s="43" t="s">
        <v>366</v>
      </c>
      <c r="V621" s="38" t="s">
        <v>1313</v>
      </c>
      <c r="W621" s="38" t="s">
        <v>1313</v>
      </c>
      <c r="X621" s="39"/>
      <c r="Y621" s="32" t="s">
        <v>370</v>
      </c>
      <c r="Z621" s="32"/>
      <c r="AA621" s="38"/>
      <c r="AB621" s="38"/>
    </row>
    <row r="622" spans="1:28" hidden="1" x14ac:dyDescent="0.35">
      <c r="A622" s="269"/>
      <c r="B622" s="159" t="s">
        <v>2228</v>
      </c>
      <c r="C622" s="162" t="str">
        <f t="shared" si="65"/>
        <v/>
      </c>
      <c r="D622" s="159"/>
      <c r="E622" s="159" t="s">
        <v>2801</v>
      </c>
      <c r="F622" s="161" t="str">
        <f t="shared" si="60"/>
        <v>?</v>
      </c>
      <c r="G622" s="161" t="str">
        <f t="shared" si="61"/>
        <v>?</v>
      </c>
      <c r="H622" s="159"/>
      <c r="I622" s="161" t="str">
        <f t="shared" si="62"/>
        <v>aaaa</v>
      </c>
      <c r="J622" s="34"/>
      <c r="K622" s="34" t="str">
        <f>IFERROR(VLOOKUP(B622,LOINC!A:B,2,FALSE),"")</f>
        <v/>
      </c>
      <c r="L622" s="34" t="str">
        <f>IFERROR(VLOOKUP(B622,'Sequence nummers'!A:B,2,FALSE),"")</f>
        <v/>
      </c>
      <c r="M622" s="52"/>
      <c r="N622" s="159"/>
      <c r="O622" s="52"/>
      <c r="P622" s="159"/>
      <c r="Q622" s="53"/>
      <c r="R622" s="53"/>
      <c r="S622" s="161" t="str">
        <f t="shared" si="64"/>
        <v>Numeriek</v>
      </c>
      <c r="T622" s="159" t="s">
        <v>4</v>
      </c>
      <c r="U622" s="43" t="s">
        <v>366</v>
      </c>
      <c r="V622" s="38" t="s">
        <v>1313</v>
      </c>
      <c r="W622" s="38" t="s">
        <v>1313</v>
      </c>
      <c r="X622" s="39"/>
      <c r="Y622" s="32" t="s">
        <v>370</v>
      </c>
      <c r="Z622" s="32"/>
      <c r="AA622" s="38"/>
      <c r="AB622" s="38"/>
    </row>
    <row r="623" spans="1:28" hidden="1" x14ac:dyDescent="0.35">
      <c r="A623" s="269"/>
      <c r="B623" s="159" t="s">
        <v>2229</v>
      </c>
      <c r="C623" s="162" t="str">
        <f t="shared" si="65"/>
        <v/>
      </c>
      <c r="D623" s="159"/>
      <c r="E623" s="159" t="s">
        <v>2801</v>
      </c>
      <c r="F623" s="161" t="str">
        <f t="shared" si="60"/>
        <v>?</v>
      </c>
      <c r="G623" s="161" t="str">
        <f t="shared" si="61"/>
        <v>?</v>
      </c>
      <c r="H623" s="159"/>
      <c r="I623" s="161" t="str">
        <f t="shared" si="62"/>
        <v>aaab</v>
      </c>
      <c r="J623" s="34"/>
      <c r="K623" s="34" t="str">
        <f>IFERROR(VLOOKUP(B623,LOINC!A:B,2,FALSE),"")</f>
        <v/>
      </c>
      <c r="L623" s="34" t="str">
        <f>IFERROR(VLOOKUP(B623,'Sequence nummers'!A:B,2,FALSE),"")</f>
        <v/>
      </c>
      <c r="M623" s="52"/>
      <c r="N623" s="159"/>
      <c r="O623" s="52"/>
      <c r="P623" s="159"/>
      <c r="Q623" s="53"/>
      <c r="R623" s="53"/>
      <c r="S623" s="161" t="str">
        <f t="shared" si="64"/>
        <v>Keuzelijst</v>
      </c>
      <c r="T623" s="159" t="s">
        <v>4</v>
      </c>
      <c r="U623" s="43" t="s">
        <v>366</v>
      </c>
      <c r="V623" s="38" t="s">
        <v>1313</v>
      </c>
      <c r="W623" s="38" t="s">
        <v>1313</v>
      </c>
      <c r="X623" s="39"/>
      <c r="Y623" s="32" t="s">
        <v>370</v>
      </c>
      <c r="Z623" s="32"/>
      <c r="AA623" s="38"/>
      <c r="AB623" s="38"/>
    </row>
    <row r="624" spans="1:28" x14ac:dyDescent="0.35">
      <c r="A624" s="35"/>
      <c r="B624" s="35"/>
      <c r="C624" s="35" t="s">
        <v>167</v>
      </c>
      <c r="D624" s="35"/>
      <c r="E624" s="35" t="s">
        <v>2798</v>
      </c>
      <c r="F624" s="35"/>
      <c r="G624" s="35"/>
      <c r="H624" s="35"/>
      <c r="I624" s="35"/>
      <c r="J624" s="36"/>
      <c r="K624" s="36"/>
      <c r="L624" s="36"/>
      <c r="M624" s="35"/>
      <c r="N624" s="35"/>
      <c r="O624" s="35"/>
      <c r="P624" s="35"/>
      <c r="Q624" s="35"/>
      <c r="R624" s="35"/>
      <c r="S624" s="35"/>
      <c r="T624" s="46"/>
      <c r="U624" s="126"/>
      <c r="V624" s="46"/>
      <c r="W624" s="46"/>
      <c r="X624" s="47"/>
      <c r="Y624" s="48"/>
      <c r="Z624" s="48"/>
      <c r="AA624" s="46"/>
      <c r="AB624" s="46"/>
    </row>
    <row r="625" spans="1:28" ht="28" x14ac:dyDescent="0.35">
      <c r="A625" s="158" t="s">
        <v>1298</v>
      </c>
      <c r="B625" s="159" t="s">
        <v>85</v>
      </c>
      <c r="C625" s="162" t="str">
        <f t="shared" ref="C625:C632" si="66">IF(E625="JA",VLOOKUP(B625,Bepalingen,3,FALSE),"")</f>
        <v>Opmerkingen:</v>
      </c>
      <c r="D625" s="159"/>
      <c r="E625" s="159" t="s">
        <v>2798</v>
      </c>
      <c r="F625" s="161" t="s">
        <v>9287</v>
      </c>
      <c r="G625" s="161" t="str">
        <f t="shared" ref="G625:G686" si="67">VLOOKUP($B625,Bepalingen,9,FALSE)</f>
        <v>?</v>
      </c>
      <c r="H625" s="159"/>
      <c r="I625" s="161" t="str">
        <f t="shared" ref="I625:I686" si="68">VLOOKUP($B625,Bepalingen,10,FALSE)</f>
        <v>faa</v>
      </c>
      <c r="J625" s="34"/>
      <c r="K625" s="34">
        <f>IFERROR(VLOOKUP(B625,LOINC!A:B,2,FALSE),"")</f>
        <v>1320</v>
      </c>
      <c r="L625" s="34">
        <f>IFERROR(VLOOKUP(B625,'Sequence nummers'!A:B,2,FALSE),"")</f>
        <v>1900012</v>
      </c>
      <c r="M625" s="159" t="s">
        <v>2075</v>
      </c>
      <c r="N625" s="52"/>
      <c r="O625" s="52"/>
      <c r="P625" s="52"/>
      <c r="Q625" s="53"/>
      <c r="R625" s="53"/>
      <c r="S625" s="161" t="str">
        <f t="shared" ref="S625:S632" si="69">VLOOKUP($B625,Bepalingen,4,FALSE)</f>
        <v>String</v>
      </c>
      <c r="T625" s="38" t="s">
        <v>4</v>
      </c>
      <c r="U625" s="43" t="s">
        <v>366</v>
      </c>
      <c r="V625" s="38" t="s">
        <v>2</v>
      </c>
      <c r="W625" s="38" t="s">
        <v>2758</v>
      </c>
      <c r="X625" s="39" t="s">
        <v>370</v>
      </c>
      <c r="Y625" s="34" t="s">
        <v>370</v>
      </c>
      <c r="Z625" s="32"/>
      <c r="AA625" s="38"/>
      <c r="AB625" s="38"/>
    </row>
    <row r="626" spans="1:28" x14ac:dyDescent="0.35">
      <c r="A626" s="158" t="s">
        <v>8686</v>
      </c>
      <c r="B626" s="159" t="s">
        <v>8686</v>
      </c>
      <c r="C626" s="162" t="str">
        <f t="shared" si="66"/>
        <v>Ordernummer van patiënt</v>
      </c>
      <c r="D626" s="159"/>
      <c r="E626" s="159" t="s">
        <v>2798</v>
      </c>
      <c r="F626" s="170" t="s">
        <v>9287</v>
      </c>
      <c r="G626" s="161" t="str">
        <f t="shared" si="67"/>
        <v>?</v>
      </c>
      <c r="H626" s="159"/>
      <c r="I626" s="161" t="str">
        <f t="shared" si="68"/>
        <v>faaa</v>
      </c>
      <c r="J626" s="34"/>
      <c r="K626" s="34" t="str">
        <f>IFERROR(VLOOKUP(B626,LOINC!A:B,2,FALSE),"")</f>
        <v/>
      </c>
      <c r="L626" s="34" t="str">
        <f>IFERROR(VLOOKUP(B626,'Sequence nummers'!A:B,2,FALSE),"")</f>
        <v/>
      </c>
      <c r="M626" s="159" t="s">
        <v>1287</v>
      </c>
      <c r="N626" s="52"/>
      <c r="O626" s="52"/>
      <c r="P626" s="52"/>
      <c r="Q626" s="53"/>
      <c r="R626" s="53"/>
      <c r="S626" s="161" t="str">
        <f t="shared" si="69"/>
        <v>String</v>
      </c>
      <c r="T626" s="38" t="s">
        <v>4</v>
      </c>
      <c r="U626" s="43" t="s">
        <v>366</v>
      </c>
      <c r="V626" s="38" t="s">
        <v>1313</v>
      </c>
      <c r="W626" s="38" t="s">
        <v>1313</v>
      </c>
      <c r="X626" s="39" t="s">
        <v>370</v>
      </c>
      <c r="Y626" s="34" t="s">
        <v>370</v>
      </c>
      <c r="Z626" s="32"/>
      <c r="AA626" s="38"/>
      <c r="AB626" s="38"/>
    </row>
    <row r="627" spans="1:28" hidden="1" x14ac:dyDescent="0.35">
      <c r="A627" s="158" t="s">
        <v>1336</v>
      </c>
      <c r="B627" s="159" t="s">
        <v>87</v>
      </c>
      <c r="C627" s="162" t="str">
        <f t="shared" si="66"/>
        <v/>
      </c>
      <c r="D627" s="159"/>
      <c r="E627" s="159" t="s">
        <v>2801</v>
      </c>
      <c r="F627" s="161" t="str">
        <f t="shared" ref="F627:F686" si="70">VLOOKUP($B627,Bepalingen,8,FALSE)</f>
        <v>?</v>
      </c>
      <c r="G627" s="161" t="str">
        <f t="shared" si="67"/>
        <v>?</v>
      </c>
      <c r="H627" s="159"/>
      <c r="I627" s="161" t="str">
        <f t="shared" si="68"/>
        <v>fab</v>
      </c>
      <c r="J627" s="34"/>
      <c r="K627" s="34" t="str">
        <f>IFERROR(VLOOKUP(B627,LOINC!A:B,2,FALSE),"")</f>
        <v/>
      </c>
      <c r="L627" s="34" t="str">
        <f>IFERROR(VLOOKUP(B627,'Sequence nummers'!A:B,2,FALSE),"")</f>
        <v/>
      </c>
      <c r="M627" s="52"/>
      <c r="N627" s="52"/>
      <c r="O627" s="52"/>
      <c r="P627" s="52"/>
      <c r="Q627" s="53"/>
      <c r="R627" s="53"/>
      <c r="S627" s="161" t="str">
        <f t="shared" si="69"/>
        <v>String</v>
      </c>
      <c r="T627" s="38" t="s">
        <v>4</v>
      </c>
      <c r="U627" s="43" t="s">
        <v>366</v>
      </c>
      <c r="V627" s="38" t="s">
        <v>1313</v>
      </c>
      <c r="W627" s="38" t="s">
        <v>2758</v>
      </c>
      <c r="X627" s="39" t="s">
        <v>370</v>
      </c>
      <c r="Y627" s="32" t="s">
        <v>370</v>
      </c>
      <c r="Z627" s="32" t="s">
        <v>370</v>
      </c>
      <c r="AA627" s="38"/>
      <c r="AB627" s="38"/>
    </row>
    <row r="628" spans="1:28" hidden="1" x14ac:dyDescent="0.35">
      <c r="A628" s="158" t="s">
        <v>1335</v>
      </c>
      <c r="B628" s="159" t="s">
        <v>276</v>
      </c>
      <c r="C628" s="162" t="str">
        <f t="shared" si="66"/>
        <v/>
      </c>
      <c r="D628" s="159"/>
      <c r="E628" s="159" t="s">
        <v>2801</v>
      </c>
      <c r="F628" s="161" t="str">
        <f t="shared" si="70"/>
        <v>?</v>
      </c>
      <c r="G628" s="161" t="str">
        <f t="shared" si="67"/>
        <v>?</v>
      </c>
      <c r="H628" s="159"/>
      <c r="I628" s="161" t="str">
        <f t="shared" si="68"/>
        <v>fac</v>
      </c>
      <c r="J628" s="34"/>
      <c r="K628" s="34" t="str">
        <f>IFERROR(VLOOKUP(B628,LOINC!A:B,2,FALSE),"")</f>
        <v/>
      </c>
      <c r="L628" s="34" t="str">
        <f>IFERROR(VLOOKUP(B628,'Sequence nummers'!A:B,2,FALSE),"")</f>
        <v/>
      </c>
      <c r="M628" s="52"/>
      <c r="N628" s="52"/>
      <c r="O628" s="52"/>
      <c r="P628" s="52"/>
      <c r="Q628" s="52"/>
      <c r="R628" s="52"/>
      <c r="S628" s="161" t="str">
        <f t="shared" si="69"/>
        <v>String</v>
      </c>
      <c r="T628" s="159" t="s">
        <v>4</v>
      </c>
      <c r="U628" s="43" t="s">
        <v>366</v>
      </c>
      <c r="V628" s="159" t="s">
        <v>1313</v>
      </c>
      <c r="W628" s="159" t="s">
        <v>2758</v>
      </c>
      <c r="X628" s="34" t="s">
        <v>370</v>
      </c>
      <c r="Y628" s="34" t="s">
        <v>370</v>
      </c>
      <c r="Z628" s="34" t="s">
        <v>370</v>
      </c>
      <c r="AA628" s="159"/>
      <c r="AB628" s="159"/>
    </row>
    <row r="629" spans="1:28" hidden="1" x14ac:dyDescent="0.35">
      <c r="A629" s="158" t="s">
        <v>2061</v>
      </c>
      <c r="B629" s="159" t="s">
        <v>88</v>
      </c>
      <c r="C629" s="162" t="str">
        <f t="shared" si="66"/>
        <v/>
      </c>
      <c r="D629" s="159"/>
      <c r="E629" s="159" t="s">
        <v>2801</v>
      </c>
      <c r="F629" s="161" t="str">
        <f t="shared" si="70"/>
        <v>?</v>
      </c>
      <c r="G629" s="161" t="str">
        <f t="shared" si="67"/>
        <v>?</v>
      </c>
      <c r="H629" s="159"/>
      <c r="I629" s="161" t="str">
        <f t="shared" si="68"/>
        <v>faca</v>
      </c>
      <c r="J629" s="34"/>
      <c r="K629" s="34" t="str">
        <f>IFERROR(VLOOKUP(B629,LOINC!A:B,2,FALSE),"")</f>
        <v/>
      </c>
      <c r="L629" s="34" t="str">
        <f>IFERROR(VLOOKUP(B629,'Sequence nummers'!A:B,2,FALSE),"")</f>
        <v/>
      </c>
      <c r="M629" s="52"/>
      <c r="N629" s="52"/>
      <c r="O629" s="52"/>
      <c r="P629" s="159"/>
      <c r="Q629" s="52"/>
      <c r="R629" s="52"/>
      <c r="S629" s="161" t="str">
        <f t="shared" si="69"/>
        <v>String</v>
      </c>
      <c r="T629" s="159" t="s">
        <v>4</v>
      </c>
      <c r="U629" s="43" t="s">
        <v>366</v>
      </c>
      <c r="V629" s="159" t="s">
        <v>1313</v>
      </c>
      <c r="W629" s="159" t="s">
        <v>1313</v>
      </c>
      <c r="X629" s="34" t="s">
        <v>370</v>
      </c>
      <c r="Y629" s="34" t="s">
        <v>370</v>
      </c>
      <c r="Z629" s="34"/>
      <c r="AA629" s="159"/>
      <c r="AB629" s="159"/>
    </row>
    <row r="630" spans="1:28" x14ac:dyDescent="0.35">
      <c r="A630" s="158" t="s">
        <v>359</v>
      </c>
      <c r="B630" s="159" t="s">
        <v>70</v>
      </c>
      <c r="C630" s="162" t="str">
        <f t="shared" si="66"/>
        <v>Bron van specimen</v>
      </c>
      <c r="D630" s="159"/>
      <c r="E630" s="159" t="s">
        <v>2798</v>
      </c>
      <c r="F630" s="170" t="s">
        <v>9287</v>
      </c>
      <c r="G630" s="161" t="str">
        <f t="shared" si="67"/>
        <v>?</v>
      </c>
      <c r="H630" s="159"/>
      <c r="I630" s="161" t="str">
        <f t="shared" si="68"/>
        <v>fad</v>
      </c>
      <c r="J630" s="34"/>
      <c r="K630" s="34">
        <f>IFERROR(VLOOKUP(B630,LOINC!A:B,2,FALSE),"")</f>
        <v>226</v>
      </c>
      <c r="L630" s="34">
        <f>IFERROR(VLOOKUP(B630,'Sequence nummers'!A:B,2,FALSE),"")</f>
        <v>1900040</v>
      </c>
      <c r="M630" s="159" t="s">
        <v>1203</v>
      </c>
      <c r="N630" s="52"/>
      <c r="O630" s="159"/>
      <c r="P630" s="52"/>
      <c r="Q630" s="53"/>
      <c r="R630" s="53"/>
      <c r="S630" s="161" t="str">
        <f t="shared" si="69"/>
        <v>Keuzelijst</v>
      </c>
      <c r="T630" s="38" t="s">
        <v>225</v>
      </c>
      <c r="U630" s="43" t="s">
        <v>366</v>
      </c>
      <c r="V630" s="38" t="s">
        <v>1313</v>
      </c>
      <c r="W630" s="38" t="s">
        <v>1313</v>
      </c>
      <c r="X630" s="39" t="s">
        <v>370</v>
      </c>
      <c r="Y630" s="34" t="s">
        <v>370</v>
      </c>
      <c r="Z630" s="32"/>
      <c r="AA630" s="38"/>
      <c r="AB630" s="38"/>
    </row>
    <row r="631" spans="1:28" hidden="1" x14ac:dyDescent="0.35">
      <c r="A631" s="158" t="s">
        <v>2062</v>
      </c>
      <c r="B631" s="159" t="s">
        <v>2062</v>
      </c>
      <c r="C631" s="162" t="str">
        <f t="shared" si="66"/>
        <v/>
      </c>
      <c r="D631" s="159"/>
      <c r="E631" s="159" t="s">
        <v>2801</v>
      </c>
      <c r="F631" s="161" t="str">
        <f t="shared" si="70"/>
        <v>?</v>
      </c>
      <c r="G631" s="161" t="str">
        <f t="shared" si="67"/>
        <v>?</v>
      </c>
      <c r="H631" s="159"/>
      <c r="I631" s="161" t="str">
        <f t="shared" si="68"/>
        <v>fada</v>
      </c>
      <c r="J631" s="34"/>
      <c r="K631" s="34" t="str">
        <f>IFERROR(VLOOKUP(B631,LOINC!A:B,2,FALSE),"")</f>
        <v/>
      </c>
      <c r="L631" s="34" t="str">
        <f>IFERROR(VLOOKUP(B631,'Sequence nummers'!A:B,2,FALSE),"")</f>
        <v/>
      </c>
      <c r="M631" s="159"/>
      <c r="N631" s="52"/>
      <c r="O631" s="52"/>
      <c r="P631" s="52"/>
      <c r="Q631" s="53"/>
      <c r="R631" s="53"/>
      <c r="S631" s="161" t="str">
        <f t="shared" si="69"/>
        <v>String</v>
      </c>
      <c r="T631" s="38" t="s">
        <v>1236</v>
      </c>
      <c r="U631" s="43" t="s">
        <v>366</v>
      </c>
      <c r="V631" s="38" t="s">
        <v>1313</v>
      </c>
      <c r="W631" s="38" t="s">
        <v>1313</v>
      </c>
      <c r="X631" s="39"/>
      <c r="Y631" s="34" t="s">
        <v>370</v>
      </c>
      <c r="Z631" s="32"/>
      <c r="AA631" s="38"/>
      <c r="AB631" s="38"/>
    </row>
    <row r="632" spans="1:28" ht="28" x14ac:dyDescent="0.35">
      <c r="A632" s="158" t="s">
        <v>313</v>
      </c>
      <c r="B632" s="159" t="s">
        <v>313</v>
      </c>
      <c r="C632" s="162" t="str">
        <f t="shared" si="66"/>
        <v>Aangevraagd pad</v>
      </c>
      <c r="D632" s="159"/>
      <c r="E632" s="159" t="s">
        <v>2798</v>
      </c>
      <c r="F632" s="170" t="s">
        <v>9287</v>
      </c>
      <c r="G632" s="161" t="str">
        <f t="shared" si="67"/>
        <v>?</v>
      </c>
      <c r="H632" s="159"/>
      <c r="I632" s="161" t="str">
        <f t="shared" si="68"/>
        <v>fae</v>
      </c>
      <c r="J632" s="34" t="s">
        <v>370</v>
      </c>
      <c r="K632" s="34">
        <f>IFERROR(VLOOKUP(B632,LOINC!A:B,2,FALSE),"")</f>
        <v>7098</v>
      </c>
      <c r="L632" s="34">
        <f>IFERROR(VLOOKUP(B632,'Sequence nummers'!A:B,2,FALSE),"")</f>
        <v>1900060</v>
      </c>
      <c r="M632" s="159" t="s">
        <v>2075</v>
      </c>
      <c r="N632" s="52"/>
      <c r="O632" s="159"/>
      <c r="P632" s="52"/>
      <c r="Q632" s="53"/>
      <c r="R632" s="53"/>
      <c r="S632" s="161" t="str">
        <f t="shared" si="69"/>
        <v>String</v>
      </c>
      <c r="T632" s="38" t="s">
        <v>1236</v>
      </c>
      <c r="U632" s="43" t="s">
        <v>366</v>
      </c>
      <c r="V632" s="38" t="s">
        <v>1313</v>
      </c>
      <c r="W632" s="38" t="s">
        <v>1313</v>
      </c>
      <c r="X632" s="39" t="s">
        <v>370</v>
      </c>
      <c r="Y632" s="32" t="s">
        <v>370</v>
      </c>
      <c r="Z632" s="32"/>
      <c r="AA632" s="38"/>
      <c r="AB632" s="38"/>
    </row>
    <row r="633" spans="1:28" x14ac:dyDescent="0.35">
      <c r="A633" s="35"/>
      <c r="B633" s="35"/>
      <c r="C633" s="35" t="s">
        <v>1621</v>
      </c>
      <c r="D633" s="35"/>
      <c r="E633" s="35" t="s">
        <v>2798</v>
      </c>
      <c r="F633" s="35"/>
      <c r="G633" s="35"/>
      <c r="H633" s="35"/>
      <c r="I633" s="35"/>
      <c r="J633" s="36"/>
      <c r="K633" s="35"/>
      <c r="L633" s="35"/>
      <c r="M633" s="35"/>
      <c r="N633" s="35"/>
      <c r="O633" s="35"/>
      <c r="P633" s="35"/>
      <c r="Q633" s="35"/>
      <c r="R633" s="35"/>
      <c r="S633" s="35"/>
      <c r="T633" s="46"/>
      <c r="U633" s="126"/>
      <c r="V633" s="46"/>
      <c r="W633" s="46"/>
      <c r="X633" s="47"/>
      <c r="Y633" s="48"/>
      <c r="Z633" s="48"/>
      <c r="AA633" s="46"/>
      <c r="AB633" s="46"/>
    </row>
    <row r="634" spans="1:28" x14ac:dyDescent="0.35">
      <c r="A634" s="209" t="s">
        <v>360</v>
      </c>
      <c r="B634" s="159" t="s">
        <v>101</v>
      </c>
      <c r="C634" s="162" t="str">
        <f t="shared" ref="C634:C643" si="71">IF(E634="JA",VLOOKUP(B634,Bepalingen,3,FALSE),"")</f>
        <v>HLA-B27</v>
      </c>
      <c r="D634" s="159"/>
      <c r="E634" s="159" t="s">
        <v>2798</v>
      </c>
      <c r="F634" s="161" t="str">
        <f t="shared" si="70"/>
        <v>yes</v>
      </c>
      <c r="G634" s="161" t="str">
        <f t="shared" si="67"/>
        <v>yes</v>
      </c>
      <c r="H634" s="159" t="s">
        <v>9295</v>
      </c>
      <c r="I634" s="161" t="str">
        <f t="shared" si="68"/>
        <v>faf</v>
      </c>
      <c r="J634" s="34" t="s">
        <v>370</v>
      </c>
      <c r="K634" s="34" t="str">
        <f>IFERROR(VLOOKUP(B634,LOINC!A:B,2,FALSE),"")</f>
        <v>26043-0</v>
      </c>
      <c r="L634" s="34">
        <f>IFERROR(VLOOKUP(B634,'Sequence nummers'!A:B,2,FALSE),"")</f>
        <v>2000010</v>
      </c>
      <c r="M634" s="159" t="s">
        <v>1203</v>
      </c>
      <c r="N634" s="159" t="s">
        <v>1609</v>
      </c>
      <c r="O634" s="159" t="s">
        <v>1352</v>
      </c>
      <c r="P634" s="159" t="s">
        <v>174</v>
      </c>
      <c r="Q634" s="38" t="s">
        <v>174</v>
      </c>
      <c r="R634" s="38" t="s">
        <v>2753</v>
      </c>
      <c r="S634" s="161" t="str">
        <f t="shared" ref="S634:S643" si="72">VLOOKUP($B634,Bepalingen,4,FALSE)</f>
        <v>Keuzelijst</v>
      </c>
      <c r="T634" s="38" t="s">
        <v>1236</v>
      </c>
      <c r="U634" s="43" t="s">
        <v>366</v>
      </c>
      <c r="V634" s="38" t="s">
        <v>1313</v>
      </c>
      <c r="W634" s="38" t="s">
        <v>2758</v>
      </c>
      <c r="X634" s="39" t="s">
        <v>370</v>
      </c>
      <c r="Y634" s="32" t="s">
        <v>370</v>
      </c>
      <c r="Z634" s="32"/>
      <c r="AA634" s="38" t="s">
        <v>2087</v>
      </c>
      <c r="AB634" s="38">
        <v>1</v>
      </c>
    </row>
    <row r="635" spans="1:28" hidden="1" x14ac:dyDescent="0.35">
      <c r="A635" s="158" t="s">
        <v>176</v>
      </c>
      <c r="B635" s="159" t="s">
        <v>235</v>
      </c>
      <c r="C635" s="162" t="str">
        <f t="shared" si="71"/>
        <v/>
      </c>
      <c r="D635" s="38"/>
      <c r="E635" s="38" t="s">
        <v>8504</v>
      </c>
      <c r="F635" s="161" t="str">
        <f t="shared" si="70"/>
        <v>?</v>
      </c>
      <c r="G635" s="161" t="str">
        <f t="shared" si="67"/>
        <v>?</v>
      </c>
      <c r="H635" s="159"/>
      <c r="I635" s="161" t="str">
        <f t="shared" si="68"/>
        <v>fah</v>
      </c>
      <c r="J635" s="39"/>
      <c r="K635" s="34" t="str">
        <f>IFERROR(VLOOKUP(B635,LOINC!A:B,2,FALSE),"")</f>
        <v>42358-2</v>
      </c>
      <c r="L635" s="34">
        <f>IFERROR(VLOOKUP(B635,'Sequence nummers'!A:B,2,FALSE),"")</f>
        <v>2000030</v>
      </c>
      <c r="M635" s="38"/>
      <c r="N635" s="159" t="s">
        <v>1609</v>
      </c>
      <c r="O635" s="38" t="s">
        <v>1352</v>
      </c>
      <c r="P635" s="53" t="s">
        <v>2753</v>
      </c>
      <c r="Q635" s="53" t="s">
        <v>2753</v>
      </c>
      <c r="R635" s="53" t="s">
        <v>2753</v>
      </c>
      <c r="S635" s="161" t="str">
        <f t="shared" si="72"/>
        <v>Keuzelijst</v>
      </c>
      <c r="T635" s="38" t="s">
        <v>41</v>
      </c>
      <c r="U635" s="43" t="s">
        <v>366</v>
      </c>
      <c r="V635" s="38" t="s">
        <v>2</v>
      </c>
      <c r="W635" s="38" t="s">
        <v>2758</v>
      </c>
      <c r="X635" s="39" t="s">
        <v>370</v>
      </c>
      <c r="Y635" s="32" t="s">
        <v>370</v>
      </c>
      <c r="Z635" s="32"/>
      <c r="AA635" s="159" t="s">
        <v>2098</v>
      </c>
      <c r="AB635" s="159">
        <v>1</v>
      </c>
    </row>
    <row r="636" spans="1:28" ht="28" x14ac:dyDescent="0.35">
      <c r="A636" s="158" t="s">
        <v>176</v>
      </c>
      <c r="B636" s="159" t="s">
        <v>236</v>
      </c>
      <c r="C636" s="170" t="str">
        <f>IF(E636="JA",VLOOKUP(B636,Bepalingen,3,FALSE),"")</f>
        <v>HLA genotype, coeliakie-geass.</v>
      </c>
      <c r="D636" s="159"/>
      <c r="E636" s="159" t="s">
        <v>2798</v>
      </c>
      <c r="F636" s="161" t="str">
        <f t="shared" si="70"/>
        <v>yes</v>
      </c>
      <c r="G636" s="161" t="str">
        <f t="shared" si="67"/>
        <v>yes</v>
      </c>
      <c r="H636" s="159" t="s">
        <v>2285</v>
      </c>
      <c r="I636" s="161" t="str">
        <f t="shared" si="68"/>
        <v>fai</v>
      </c>
      <c r="J636" s="34"/>
      <c r="K636" s="34" t="str">
        <f>IFERROR(VLOOKUP(B636,LOINC!A:B,2,FALSE),"")</f>
        <v>45023-9</v>
      </c>
      <c r="L636" s="34">
        <f>IFERROR(VLOOKUP(B636,'Sequence nummers'!A:B,2,FALSE),"")</f>
        <v>2000040</v>
      </c>
      <c r="M636" s="159" t="s">
        <v>1203</v>
      </c>
      <c r="N636" s="159" t="s">
        <v>1609</v>
      </c>
      <c r="O636" s="159" t="s">
        <v>9315</v>
      </c>
      <c r="P636" s="53"/>
      <c r="Q636" s="53"/>
      <c r="R636" s="53"/>
      <c r="S636" s="161" t="str">
        <f t="shared" si="72"/>
        <v>Keuzelijst</v>
      </c>
      <c r="T636" s="38" t="s">
        <v>41</v>
      </c>
      <c r="U636" s="43" t="s">
        <v>366</v>
      </c>
      <c r="V636" s="38" t="s">
        <v>1313</v>
      </c>
      <c r="W636" s="38" t="s">
        <v>2758</v>
      </c>
      <c r="X636" s="39" t="s">
        <v>370</v>
      </c>
      <c r="Y636" s="32" t="s">
        <v>370</v>
      </c>
      <c r="Z636" s="32"/>
      <c r="AA636" s="38" t="s">
        <v>8685</v>
      </c>
      <c r="AB636" s="38">
        <v>1</v>
      </c>
    </row>
    <row r="637" spans="1:28" ht="28" x14ac:dyDescent="0.35">
      <c r="A637" s="158" t="s">
        <v>176</v>
      </c>
      <c r="B637" s="159" t="s">
        <v>2071</v>
      </c>
      <c r="C637" s="170" t="str">
        <f t="shared" si="71"/>
        <v>HLA genotype, narcolepsie-geass.</v>
      </c>
      <c r="D637" s="159"/>
      <c r="E637" s="159" t="s">
        <v>2798</v>
      </c>
      <c r="F637" s="161" t="str">
        <f t="shared" si="70"/>
        <v>yes</v>
      </c>
      <c r="G637" s="161" t="str">
        <f t="shared" si="67"/>
        <v>yes</v>
      </c>
      <c r="H637" s="159" t="s">
        <v>2286</v>
      </c>
      <c r="I637" s="161" t="str">
        <f t="shared" si="68"/>
        <v>faj</v>
      </c>
      <c r="J637" s="34"/>
      <c r="K637" s="34" t="str">
        <f>IFERROR(VLOOKUP(B637,LOINC!A:B,2,FALSE),"")</f>
        <v>45024-7</v>
      </c>
      <c r="L637" s="34">
        <f>IFERROR(VLOOKUP(B637,'Sequence nummers'!A:B,2,FALSE),"")</f>
        <v>2000050</v>
      </c>
      <c r="M637" s="159" t="s">
        <v>1203</v>
      </c>
      <c r="N637" s="159" t="s">
        <v>1609</v>
      </c>
      <c r="O637" s="159" t="s">
        <v>9315</v>
      </c>
      <c r="P637" s="53"/>
      <c r="Q637" s="53"/>
      <c r="R637" s="53"/>
      <c r="S637" s="161" t="str">
        <f t="shared" si="72"/>
        <v>Keuzelijst</v>
      </c>
      <c r="T637" s="38" t="s">
        <v>41</v>
      </c>
      <c r="U637" s="43" t="s">
        <v>366</v>
      </c>
      <c r="V637" s="38" t="s">
        <v>1313</v>
      </c>
      <c r="W637" s="38" t="s">
        <v>2758</v>
      </c>
      <c r="X637" s="39" t="s">
        <v>370</v>
      </c>
      <c r="Y637" s="32" t="s">
        <v>370</v>
      </c>
      <c r="Z637" s="32"/>
      <c r="AA637" s="38" t="s">
        <v>8685</v>
      </c>
      <c r="AB637" s="38">
        <v>1</v>
      </c>
    </row>
    <row r="638" spans="1:28" x14ac:dyDescent="0.35">
      <c r="A638" s="158" t="s">
        <v>176</v>
      </c>
      <c r="B638" s="159" t="s">
        <v>1406</v>
      </c>
      <c r="C638" s="170" t="str">
        <f t="shared" si="71"/>
        <v>HLA genotype, retinop.-geass A29</v>
      </c>
      <c r="D638" s="159"/>
      <c r="E638" s="159" t="s">
        <v>2798</v>
      </c>
      <c r="F638" s="161" t="str">
        <f t="shared" si="70"/>
        <v>yes</v>
      </c>
      <c r="G638" s="161" t="str">
        <f t="shared" si="67"/>
        <v>yes</v>
      </c>
      <c r="H638" s="159" t="s">
        <v>2283</v>
      </c>
      <c r="I638" s="161" t="str">
        <f t="shared" si="68"/>
        <v>fak</v>
      </c>
      <c r="J638" s="34"/>
      <c r="K638" s="34" t="str">
        <f>IFERROR(VLOOKUP(B638,LOINC!A:B,2,FALSE),"")</f>
        <v>44724-3</v>
      </c>
      <c r="L638" s="34">
        <f>IFERROR(VLOOKUP(B638,'Sequence nummers'!A:B,2,FALSE),"")</f>
        <v>2000060</v>
      </c>
      <c r="M638" s="159" t="s">
        <v>1203</v>
      </c>
      <c r="N638" s="159" t="s">
        <v>1609</v>
      </c>
      <c r="O638" s="159" t="s">
        <v>1352</v>
      </c>
      <c r="P638" s="53"/>
      <c r="Q638" s="53"/>
      <c r="R638" s="53"/>
      <c r="S638" s="161" t="str">
        <f t="shared" si="72"/>
        <v>Keuzelijst</v>
      </c>
      <c r="T638" s="38" t="s">
        <v>41</v>
      </c>
      <c r="U638" s="43" t="s">
        <v>366</v>
      </c>
      <c r="V638" s="38" t="s">
        <v>1313</v>
      </c>
      <c r="W638" s="38" t="s">
        <v>2758</v>
      </c>
      <c r="X638" s="39" t="s">
        <v>370</v>
      </c>
      <c r="Y638" s="32" t="s">
        <v>370</v>
      </c>
      <c r="Z638" s="32"/>
      <c r="AA638" s="38" t="s">
        <v>2088</v>
      </c>
      <c r="AB638" s="38"/>
    </row>
    <row r="639" spans="1:28" x14ac:dyDescent="0.35">
      <c r="A639" s="158" t="s">
        <v>176</v>
      </c>
      <c r="B639" s="159" t="s">
        <v>1407</v>
      </c>
      <c r="C639" s="170" t="str">
        <f t="shared" si="71"/>
        <v>HLA genotype, retinop.-geass. B44</v>
      </c>
      <c r="D639" s="159"/>
      <c r="E639" s="159" t="s">
        <v>2798</v>
      </c>
      <c r="F639" s="161" t="str">
        <f t="shared" si="70"/>
        <v>yes</v>
      </c>
      <c r="G639" s="161" t="str">
        <f t="shared" si="67"/>
        <v>yes</v>
      </c>
      <c r="H639" s="159" t="s">
        <v>2284</v>
      </c>
      <c r="I639" s="161" t="str">
        <f t="shared" si="68"/>
        <v>fal</v>
      </c>
      <c r="J639" s="34"/>
      <c r="K639" s="34" t="str">
        <f>IFERROR(VLOOKUP(B639,LOINC!A:B,2,FALSE),"")</f>
        <v>4833-0</v>
      </c>
      <c r="L639" s="34">
        <f>IFERROR(VLOOKUP(B639,'Sequence nummers'!A:B,2,FALSE),"")</f>
        <v>2000070</v>
      </c>
      <c r="M639" s="159" t="s">
        <v>1203</v>
      </c>
      <c r="N639" s="159" t="s">
        <v>1609</v>
      </c>
      <c r="O639" s="159" t="s">
        <v>1352</v>
      </c>
      <c r="P639" s="53"/>
      <c r="Q639" s="53"/>
      <c r="R639" s="53"/>
      <c r="S639" s="161" t="str">
        <f t="shared" si="72"/>
        <v>Keuzelijst</v>
      </c>
      <c r="T639" s="38" t="s">
        <v>41</v>
      </c>
      <c r="U639" s="43" t="s">
        <v>366</v>
      </c>
      <c r="V639" s="38" t="s">
        <v>1313</v>
      </c>
      <c r="W639" s="38" t="s">
        <v>2758</v>
      </c>
      <c r="X639" s="39" t="s">
        <v>370</v>
      </c>
      <c r="Y639" s="32" t="s">
        <v>370</v>
      </c>
      <c r="Z639" s="32"/>
      <c r="AA639" s="38" t="s">
        <v>2087</v>
      </c>
      <c r="AB639" s="38"/>
    </row>
    <row r="640" spans="1:28" x14ac:dyDescent="0.35">
      <c r="A640" s="158" t="s">
        <v>176</v>
      </c>
      <c r="B640" s="159" t="s">
        <v>237</v>
      </c>
      <c r="C640" s="170" t="str">
        <f t="shared" si="71"/>
        <v>HLA-B51</v>
      </c>
      <c r="D640" s="38"/>
      <c r="E640" s="38" t="s">
        <v>2798</v>
      </c>
      <c r="F640" s="161" t="str">
        <f t="shared" si="70"/>
        <v>yes</v>
      </c>
      <c r="G640" s="161" t="str">
        <f t="shared" si="67"/>
        <v>?</v>
      </c>
      <c r="H640" s="159" t="s">
        <v>257</v>
      </c>
      <c r="I640" s="161" t="str">
        <f t="shared" si="68"/>
        <v>fam</v>
      </c>
      <c r="J640" s="39"/>
      <c r="K640" s="34" t="str">
        <f>IFERROR(VLOOKUP(B640,LOINC!A:B,2,FALSE),"")</f>
        <v>57980-5</v>
      </c>
      <c r="L640" s="34">
        <f>IFERROR(VLOOKUP(B640,'Sequence nummers'!A:B,2,FALSE),"")</f>
        <v>2000080</v>
      </c>
      <c r="M640" s="38" t="s">
        <v>1203</v>
      </c>
      <c r="N640" s="159" t="s">
        <v>1609</v>
      </c>
      <c r="O640" s="38" t="s">
        <v>1352</v>
      </c>
      <c r="P640" s="53"/>
      <c r="Q640" s="53"/>
      <c r="R640" s="53"/>
      <c r="S640" s="161" t="str">
        <f t="shared" si="72"/>
        <v>Keuzelijst</v>
      </c>
      <c r="T640" s="38" t="s">
        <v>41</v>
      </c>
      <c r="U640" s="43" t="s">
        <v>366</v>
      </c>
      <c r="V640" s="38" t="s">
        <v>1313</v>
      </c>
      <c r="W640" s="38" t="s">
        <v>2758</v>
      </c>
      <c r="X640" s="39" t="s">
        <v>370</v>
      </c>
      <c r="Y640" s="32" t="s">
        <v>370</v>
      </c>
      <c r="Z640" s="32"/>
      <c r="AA640" s="38" t="s">
        <v>2087</v>
      </c>
      <c r="AB640" s="38"/>
    </row>
    <row r="641" spans="1:28" x14ac:dyDescent="0.35">
      <c r="A641" s="158" t="s">
        <v>314</v>
      </c>
      <c r="B641" s="159" t="s">
        <v>314</v>
      </c>
      <c r="C641" s="162" t="str">
        <f t="shared" si="71"/>
        <v>Orgaan</v>
      </c>
      <c r="D641" s="159"/>
      <c r="E641" s="159" t="s">
        <v>2798</v>
      </c>
      <c r="F641" s="170" t="s">
        <v>9287</v>
      </c>
      <c r="G641" s="161" t="str">
        <f t="shared" si="67"/>
        <v>?</v>
      </c>
      <c r="H641" s="159"/>
      <c r="I641" s="161" t="str">
        <f t="shared" si="68"/>
        <v>fan</v>
      </c>
      <c r="J641" s="34"/>
      <c r="K641" s="34">
        <f>IFERROR(VLOOKUP(B641,LOINC!A:B,2,FALSE),"")</f>
        <v>7033</v>
      </c>
      <c r="L641" s="34">
        <f>IFERROR(VLOOKUP(B641,'Sequence nummers'!A:B,2,FALSE),"")</f>
        <v>2000090</v>
      </c>
      <c r="M641" s="159" t="s">
        <v>1287</v>
      </c>
      <c r="N641" s="52"/>
      <c r="O641" s="159"/>
      <c r="P641" s="53"/>
      <c r="Q641" s="53"/>
      <c r="R641" s="53"/>
      <c r="S641" s="161" t="str">
        <f t="shared" si="72"/>
        <v>Keuzelijst</v>
      </c>
      <c r="T641" s="38" t="s">
        <v>1384</v>
      </c>
      <c r="U641" s="43" t="s">
        <v>366</v>
      </c>
      <c r="V641" s="38" t="s">
        <v>1313</v>
      </c>
      <c r="W641" s="38" t="s">
        <v>1313</v>
      </c>
      <c r="X641" s="39" t="s">
        <v>370</v>
      </c>
      <c r="Y641" s="32" t="s">
        <v>370</v>
      </c>
      <c r="Z641" s="32" t="s">
        <v>370</v>
      </c>
      <c r="AA641" s="38"/>
      <c r="AB641" s="38"/>
    </row>
    <row r="642" spans="1:28" x14ac:dyDescent="0.35">
      <c r="A642" s="158" t="s">
        <v>315</v>
      </c>
      <c r="B642" s="159" t="s">
        <v>315</v>
      </c>
      <c r="C642" s="162" t="str">
        <f t="shared" si="71"/>
        <v>Orgaan</v>
      </c>
      <c r="D642" s="159"/>
      <c r="E642" s="159" t="s">
        <v>2798</v>
      </c>
      <c r="F642" s="170" t="s">
        <v>9287</v>
      </c>
      <c r="G642" s="161" t="str">
        <f t="shared" si="67"/>
        <v>?</v>
      </c>
      <c r="H642" s="159"/>
      <c r="I642" s="161" t="str">
        <f t="shared" si="68"/>
        <v>fao</v>
      </c>
      <c r="J642" s="34"/>
      <c r="K642" s="34">
        <f>IFERROR(VLOOKUP(B642,LOINC!A:B,2,FALSE),"")</f>
        <v>7033</v>
      </c>
      <c r="L642" s="34">
        <f>IFERROR(VLOOKUP(B642,'Sequence nummers'!A:B,2,FALSE),"")</f>
        <v>2000100</v>
      </c>
      <c r="M642" s="159" t="s">
        <v>1287</v>
      </c>
      <c r="N642" s="52"/>
      <c r="O642" s="159"/>
      <c r="P642" s="53"/>
      <c r="Q642" s="53"/>
      <c r="R642" s="53"/>
      <c r="S642" s="161" t="str">
        <f t="shared" si="72"/>
        <v>Keuzelijst</v>
      </c>
      <c r="T642" s="38" t="s">
        <v>1384</v>
      </c>
      <c r="U642" s="43" t="s">
        <v>366</v>
      </c>
      <c r="V642" s="38" t="s">
        <v>1313</v>
      </c>
      <c r="W642" s="38" t="s">
        <v>1313</v>
      </c>
      <c r="X642" s="39" t="s">
        <v>370</v>
      </c>
      <c r="Y642" s="32" t="s">
        <v>370</v>
      </c>
      <c r="Z642" s="34" t="s">
        <v>370</v>
      </c>
      <c r="AA642" s="159"/>
      <c r="AB642" s="159"/>
    </row>
    <row r="643" spans="1:28" x14ac:dyDescent="0.35">
      <c r="A643" s="158" t="s">
        <v>316</v>
      </c>
      <c r="B643" s="159" t="s">
        <v>316</v>
      </c>
      <c r="C643" s="162" t="str">
        <f t="shared" si="71"/>
        <v>Orgaan</v>
      </c>
      <c r="D643" s="159"/>
      <c r="E643" s="159" t="s">
        <v>2798</v>
      </c>
      <c r="F643" s="170" t="s">
        <v>9287</v>
      </c>
      <c r="G643" s="161" t="str">
        <f t="shared" si="67"/>
        <v>?</v>
      </c>
      <c r="H643" s="159"/>
      <c r="I643" s="161" t="str">
        <f t="shared" si="68"/>
        <v>fap</v>
      </c>
      <c r="J643" s="34"/>
      <c r="K643" s="34">
        <f>IFERROR(VLOOKUP(B643,LOINC!A:B,2,FALSE),"")</f>
        <v>7033</v>
      </c>
      <c r="L643" s="34">
        <f>IFERROR(VLOOKUP(B643,'Sequence nummers'!A:B,2,FALSE),"")</f>
        <v>2000110</v>
      </c>
      <c r="M643" s="159" t="s">
        <v>1287</v>
      </c>
      <c r="N643" s="52"/>
      <c r="O643" s="159"/>
      <c r="P643" s="53"/>
      <c r="Q643" s="53"/>
      <c r="R643" s="53"/>
      <c r="S643" s="161" t="str">
        <f t="shared" si="72"/>
        <v>String</v>
      </c>
      <c r="T643" s="38" t="s">
        <v>1384</v>
      </c>
      <c r="U643" s="43" t="s">
        <v>366</v>
      </c>
      <c r="V643" s="38" t="s">
        <v>1313</v>
      </c>
      <c r="W643" s="38" t="s">
        <v>1313</v>
      </c>
      <c r="X643" s="39" t="s">
        <v>370</v>
      </c>
      <c r="Y643" s="32" t="s">
        <v>370</v>
      </c>
      <c r="Z643" s="34" t="s">
        <v>370</v>
      </c>
      <c r="AA643" s="159"/>
      <c r="AB643" s="159"/>
    </row>
    <row r="644" spans="1:28" hidden="1" x14ac:dyDescent="0.35">
      <c r="A644" s="35"/>
      <c r="B644" s="35"/>
      <c r="C644" s="35" t="s">
        <v>1605</v>
      </c>
      <c r="D644" s="35"/>
      <c r="E644" s="35" t="s">
        <v>2801</v>
      </c>
      <c r="F644" s="35"/>
      <c r="G644" s="35"/>
      <c r="H644" s="35"/>
      <c r="I644" s="35"/>
      <c r="J644" s="36"/>
      <c r="K644" s="35"/>
      <c r="L644" s="35"/>
      <c r="M644" s="35"/>
      <c r="N644" s="35"/>
      <c r="O644" s="35"/>
      <c r="P644" s="35"/>
      <c r="Q644" s="46"/>
      <c r="R644" s="46"/>
      <c r="S644" s="46"/>
      <c r="T644" s="46"/>
      <c r="U644" s="126"/>
      <c r="V644" s="46"/>
      <c r="W644" s="46"/>
      <c r="X644" s="47"/>
      <c r="Y644" s="48"/>
      <c r="Z644" s="48"/>
      <c r="AA644" s="46"/>
      <c r="AB644" s="46"/>
    </row>
    <row r="645" spans="1:28" hidden="1" x14ac:dyDescent="0.35">
      <c r="A645" s="269" t="s">
        <v>363</v>
      </c>
      <c r="B645" s="159" t="s">
        <v>279</v>
      </c>
      <c r="C645" s="162" t="str">
        <f t="shared" ref="C645:C652" si="73">IF(E645="JA",VLOOKUP(B645,Bepalingen,3,FALSE),"")</f>
        <v/>
      </c>
      <c r="D645" s="159"/>
      <c r="E645" s="159" t="s">
        <v>2801</v>
      </c>
      <c r="F645" s="161" t="str">
        <f t="shared" si="70"/>
        <v>?</v>
      </c>
      <c r="G645" s="161" t="str">
        <f t="shared" si="67"/>
        <v>?</v>
      </c>
      <c r="H645" s="159"/>
      <c r="I645" s="161" t="str">
        <f t="shared" si="68"/>
        <v>gaa</v>
      </c>
      <c r="J645" s="34"/>
      <c r="K645" s="34" t="str">
        <f>IFERROR(VLOOKUP(B645,LOINC!A:B,2,FALSE),"")</f>
        <v/>
      </c>
      <c r="L645" s="34" t="str">
        <f>IFERROR(VLOOKUP(B645,'Sequence nummers'!A:B,2,FALSE),"")</f>
        <v/>
      </c>
      <c r="M645" s="159" t="s">
        <v>1349</v>
      </c>
      <c r="N645" s="52"/>
      <c r="O645" s="52"/>
      <c r="P645" s="159"/>
      <c r="Q645" s="53"/>
      <c r="R645" s="53"/>
      <c r="S645" s="161" t="str">
        <f t="shared" ref="S645:S652" si="74">VLOOKUP($B645,Bepalingen,4,FALSE)</f>
        <v>String</v>
      </c>
      <c r="T645" s="38" t="s">
        <v>182</v>
      </c>
      <c r="U645" s="43" t="s">
        <v>366</v>
      </c>
      <c r="V645" s="38" t="s">
        <v>1313</v>
      </c>
      <c r="W645" s="38" t="s">
        <v>1313</v>
      </c>
      <c r="X645" s="39" t="s">
        <v>370</v>
      </c>
      <c r="Y645" s="34" t="s">
        <v>370</v>
      </c>
      <c r="Z645" s="32"/>
      <c r="AA645" s="38"/>
      <c r="AB645" s="38"/>
    </row>
    <row r="646" spans="1:28" hidden="1" x14ac:dyDescent="0.35">
      <c r="A646" s="269"/>
      <c r="B646" s="159" t="s">
        <v>280</v>
      </c>
      <c r="C646" s="162" t="str">
        <f t="shared" si="73"/>
        <v/>
      </c>
      <c r="D646" s="159"/>
      <c r="E646" s="159" t="s">
        <v>2801</v>
      </c>
      <c r="F646" s="161" t="str">
        <f t="shared" si="70"/>
        <v>?</v>
      </c>
      <c r="G646" s="161" t="str">
        <f t="shared" si="67"/>
        <v>?</v>
      </c>
      <c r="H646" s="159"/>
      <c r="I646" s="161" t="str">
        <f t="shared" si="68"/>
        <v>gab</v>
      </c>
      <c r="J646" s="34"/>
      <c r="K646" s="34" t="str">
        <f>IFERROR(VLOOKUP(B646,LOINC!A:B,2,FALSE),"")</f>
        <v/>
      </c>
      <c r="L646" s="34" t="str">
        <f>IFERROR(VLOOKUP(B646,'Sequence nummers'!A:B,2,FALSE),"")</f>
        <v/>
      </c>
      <c r="M646" s="159" t="s">
        <v>1349</v>
      </c>
      <c r="N646" s="52"/>
      <c r="O646" s="52"/>
      <c r="P646" s="159"/>
      <c r="Q646" s="53"/>
      <c r="R646" s="53"/>
      <c r="S646" s="161" t="str">
        <f t="shared" si="74"/>
        <v>String</v>
      </c>
      <c r="T646" s="38" t="s">
        <v>182</v>
      </c>
      <c r="U646" s="43" t="s">
        <v>366</v>
      </c>
      <c r="V646" s="38" t="s">
        <v>1313</v>
      </c>
      <c r="W646" s="38" t="s">
        <v>1313</v>
      </c>
      <c r="X646" s="39" t="s">
        <v>370</v>
      </c>
      <c r="Y646" s="34" t="s">
        <v>370</v>
      </c>
      <c r="Z646" s="32"/>
      <c r="AA646" s="38"/>
      <c r="AB646" s="38"/>
    </row>
    <row r="647" spans="1:28" hidden="1" x14ac:dyDescent="0.35">
      <c r="A647" s="269"/>
      <c r="B647" s="159" t="s">
        <v>284</v>
      </c>
      <c r="C647" s="162" t="str">
        <f t="shared" si="73"/>
        <v/>
      </c>
      <c r="D647" s="159"/>
      <c r="E647" s="159" t="s">
        <v>2801</v>
      </c>
      <c r="F647" s="161" t="str">
        <f t="shared" si="70"/>
        <v>?</v>
      </c>
      <c r="G647" s="161" t="str">
        <f t="shared" si="67"/>
        <v>?</v>
      </c>
      <c r="H647" s="159"/>
      <c r="I647" s="161" t="str">
        <f t="shared" si="68"/>
        <v>gac</v>
      </c>
      <c r="J647" s="34"/>
      <c r="K647" s="34" t="str">
        <f>IFERROR(VLOOKUP(B647,LOINC!A:B,2,FALSE),"")</f>
        <v/>
      </c>
      <c r="L647" s="34" t="str">
        <f>IFERROR(VLOOKUP(B647,'Sequence nummers'!A:B,2,FALSE),"")</f>
        <v/>
      </c>
      <c r="M647" s="159" t="s">
        <v>1349</v>
      </c>
      <c r="N647" s="52"/>
      <c r="O647" s="52"/>
      <c r="P647" s="159"/>
      <c r="Q647" s="53"/>
      <c r="R647" s="53"/>
      <c r="S647" s="161" t="str">
        <f t="shared" si="74"/>
        <v>Keuzelijst</v>
      </c>
      <c r="T647" s="38" t="s">
        <v>182</v>
      </c>
      <c r="U647" s="43" t="s">
        <v>366</v>
      </c>
      <c r="V647" s="38" t="s">
        <v>1313</v>
      </c>
      <c r="W647" s="38" t="s">
        <v>1313</v>
      </c>
      <c r="X647" s="39"/>
      <c r="Y647" s="32" t="s">
        <v>370</v>
      </c>
      <c r="Z647" s="32"/>
      <c r="AA647" s="38"/>
      <c r="AB647" s="38"/>
    </row>
    <row r="648" spans="1:28" hidden="1" x14ac:dyDescent="0.35">
      <c r="A648" s="269"/>
      <c r="B648" s="159" t="s">
        <v>5195</v>
      </c>
      <c r="C648" s="162" t="str">
        <f t="shared" si="73"/>
        <v/>
      </c>
      <c r="D648" s="159"/>
      <c r="E648" s="159" t="s">
        <v>2801</v>
      </c>
      <c r="F648" s="161" t="str">
        <f t="shared" si="70"/>
        <v>?</v>
      </c>
      <c r="G648" s="161" t="str">
        <f t="shared" si="67"/>
        <v>?</v>
      </c>
      <c r="H648" s="159"/>
      <c r="I648" s="161" t="str">
        <f t="shared" si="68"/>
        <v>gad</v>
      </c>
      <c r="J648" s="34"/>
      <c r="K648" s="34" t="str">
        <f>IFERROR(VLOOKUP(B648,LOINC!A:B,2,FALSE),"")</f>
        <v/>
      </c>
      <c r="L648" s="34" t="str">
        <f>IFERROR(VLOOKUP(B648,'Sequence nummers'!A:B,2,FALSE),"")</f>
        <v/>
      </c>
      <c r="M648" s="159" t="s">
        <v>1349</v>
      </c>
      <c r="N648" s="52"/>
      <c r="O648" s="52"/>
      <c r="P648" s="159"/>
      <c r="Q648" s="53"/>
      <c r="R648" s="53"/>
      <c r="S648" s="161" t="str">
        <f t="shared" si="74"/>
        <v>String</v>
      </c>
      <c r="T648" s="38" t="s">
        <v>182</v>
      </c>
      <c r="U648" s="43" t="s">
        <v>366</v>
      </c>
      <c r="V648" s="38" t="s">
        <v>1313</v>
      </c>
      <c r="W648" s="38" t="s">
        <v>1313</v>
      </c>
      <c r="X648" s="39"/>
      <c r="Y648" s="32" t="s">
        <v>370</v>
      </c>
      <c r="Z648" s="32"/>
      <c r="AA648" s="38"/>
      <c r="AB648" s="38"/>
    </row>
    <row r="649" spans="1:28" hidden="1" x14ac:dyDescent="0.35">
      <c r="A649" s="269"/>
      <c r="B649" s="159" t="s">
        <v>281</v>
      </c>
      <c r="C649" s="162" t="str">
        <f t="shared" si="73"/>
        <v/>
      </c>
      <c r="D649" s="159"/>
      <c r="E649" s="159" t="s">
        <v>2801</v>
      </c>
      <c r="F649" s="161" t="str">
        <f t="shared" si="70"/>
        <v>?</v>
      </c>
      <c r="G649" s="161" t="str">
        <f t="shared" si="67"/>
        <v>?</v>
      </c>
      <c r="H649" s="159"/>
      <c r="I649" s="161" t="str">
        <f t="shared" si="68"/>
        <v>gae</v>
      </c>
      <c r="J649" s="34"/>
      <c r="K649" s="34" t="str">
        <f>IFERROR(VLOOKUP(B649,LOINC!A:B,2,FALSE),"")</f>
        <v/>
      </c>
      <c r="L649" s="34" t="str">
        <f>IFERROR(VLOOKUP(B649,'Sequence nummers'!A:B,2,FALSE),"")</f>
        <v/>
      </c>
      <c r="M649" s="159" t="s">
        <v>1349</v>
      </c>
      <c r="N649" s="52"/>
      <c r="O649" s="52"/>
      <c r="P649" s="159"/>
      <c r="Q649" s="53"/>
      <c r="R649" s="53"/>
      <c r="S649" s="161" t="str">
        <f t="shared" si="74"/>
        <v>String</v>
      </c>
      <c r="T649" s="38" t="s">
        <v>182</v>
      </c>
      <c r="U649" s="43" t="s">
        <v>366</v>
      </c>
      <c r="V649" s="38" t="s">
        <v>1313</v>
      </c>
      <c r="W649" s="38" t="s">
        <v>1313</v>
      </c>
      <c r="X649" s="39"/>
      <c r="Y649" s="32" t="s">
        <v>370</v>
      </c>
      <c r="Z649" s="32"/>
      <c r="AA649" s="38"/>
      <c r="AB649" s="38"/>
    </row>
    <row r="650" spans="1:28" hidden="1" x14ac:dyDescent="0.35">
      <c r="A650" s="269"/>
      <c r="B650" s="159" t="s">
        <v>286</v>
      </c>
      <c r="C650" s="162" t="str">
        <f t="shared" si="73"/>
        <v/>
      </c>
      <c r="D650" s="159"/>
      <c r="E650" s="159" t="s">
        <v>2801</v>
      </c>
      <c r="F650" s="161" t="str">
        <f t="shared" si="70"/>
        <v>?</v>
      </c>
      <c r="G650" s="161" t="str">
        <f t="shared" si="67"/>
        <v>?</v>
      </c>
      <c r="H650" s="159"/>
      <c r="I650" s="161" t="str">
        <f t="shared" si="68"/>
        <v>gaf</v>
      </c>
      <c r="J650" s="34"/>
      <c r="K650" s="34" t="str">
        <f>IFERROR(VLOOKUP(B650,LOINC!A:B,2,FALSE),"")</f>
        <v/>
      </c>
      <c r="L650" s="34" t="str">
        <f>IFERROR(VLOOKUP(B650,'Sequence nummers'!A:B,2,FALSE),"")</f>
        <v/>
      </c>
      <c r="M650" s="159" t="s">
        <v>1349</v>
      </c>
      <c r="N650" s="52"/>
      <c r="O650" s="52"/>
      <c r="P650" s="159"/>
      <c r="Q650" s="53"/>
      <c r="R650" s="53"/>
      <c r="S650" s="161" t="str">
        <f t="shared" si="74"/>
        <v>Keuzelijst</v>
      </c>
      <c r="T650" s="38" t="s">
        <v>182</v>
      </c>
      <c r="U650" s="43" t="s">
        <v>366</v>
      </c>
      <c r="V650" s="38" t="s">
        <v>1313</v>
      </c>
      <c r="W650" s="38" t="s">
        <v>1313</v>
      </c>
      <c r="X650" s="39"/>
      <c r="Y650" s="34" t="s">
        <v>370</v>
      </c>
      <c r="Z650" s="32"/>
      <c r="AA650" s="38"/>
      <c r="AB650" s="38"/>
    </row>
    <row r="651" spans="1:28" hidden="1" x14ac:dyDescent="0.35">
      <c r="A651" s="269"/>
      <c r="B651" s="159" t="s">
        <v>285</v>
      </c>
      <c r="C651" s="162" t="str">
        <f t="shared" si="73"/>
        <v/>
      </c>
      <c r="D651" s="159"/>
      <c r="E651" s="159" t="s">
        <v>2801</v>
      </c>
      <c r="F651" s="161" t="str">
        <f t="shared" si="70"/>
        <v>?</v>
      </c>
      <c r="G651" s="161" t="str">
        <f t="shared" si="67"/>
        <v>?</v>
      </c>
      <c r="H651" s="159"/>
      <c r="I651" s="161" t="str">
        <f t="shared" si="68"/>
        <v>gag</v>
      </c>
      <c r="J651" s="34"/>
      <c r="K651" s="34" t="str">
        <f>IFERROR(VLOOKUP(B651,LOINC!A:B,2,FALSE),"")</f>
        <v/>
      </c>
      <c r="L651" s="34" t="str">
        <f>IFERROR(VLOOKUP(B651,'Sequence nummers'!A:B,2,FALSE),"")</f>
        <v/>
      </c>
      <c r="M651" s="159" t="s">
        <v>1349</v>
      </c>
      <c r="N651" s="52"/>
      <c r="O651" s="52"/>
      <c r="P651" s="159"/>
      <c r="Q651" s="53"/>
      <c r="R651" s="53"/>
      <c r="S651" s="161" t="str">
        <f t="shared" si="74"/>
        <v>String</v>
      </c>
      <c r="T651" s="38" t="s">
        <v>182</v>
      </c>
      <c r="U651" s="43" t="s">
        <v>366</v>
      </c>
      <c r="V651" s="38" t="s">
        <v>1313</v>
      </c>
      <c r="W651" s="38" t="s">
        <v>1313</v>
      </c>
      <c r="X651" s="39"/>
      <c r="Y651" s="32" t="s">
        <v>370</v>
      </c>
      <c r="Z651" s="32"/>
      <c r="AA651" s="38"/>
      <c r="AB651" s="38"/>
    </row>
    <row r="652" spans="1:28" hidden="1" x14ac:dyDescent="0.35">
      <c r="A652" s="269"/>
      <c r="B652" s="159" t="s">
        <v>282</v>
      </c>
      <c r="C652" s="162" t="str">
        <f t="shared" si="73"/>
        <v/>
      </c>
      <c r="D652" s="159"/>
      <c r="E652" s="159" t="s">
        <v>2801</v>
      </c>
      <c r="F652" s="161" t="str">
        <f t="shared" si="70"/>
        <v>?</v>
      </c>
      <c r="G652" s="161" t="str">
        <f t="shared" si="67"/>
        <v>?</v>
      </c>
      <c r="H652" s="159"/>
      <c r="I652" s="161" t="str">
        <f t="shared" si="68"/>
        <v>gah</v>
      </c>
      <c r="J652" s="34"/>
      <c r="K652" s="34" t="str">
        <f>IFERROR(VLOOKUP(B652,LOINC!A:B,2,FALSE),"")</f>
        <v/>
      </c>
      <c r="L652" s="34" t="str">
        <f>IFERROR(VLOOKUP(B652,'Sequence nummers'!A:B,2,FALSE),"")</f>
        <v/>
      </c>
      <c r="M652" s="159" t="s">
        <v>1349</v>
      </c>
      <c r="N652" s="52"/>
      <c r="O652" s="52"/>
      <c r="P652" s="159"/>
      <c r="Q652" s="53"/>
      <c r="R652" s="53"/>
      <c r="S652" s="161" t="str">
        <f t="shared" si="74"/>
        <v>String</v>
      </c>
      <c r="T652" s="38" t="s">
        <v>182</v>
      </c>
      <c r="U652" s="43" t="s">
        <v>366</v>
      </c>
      <c r="V652" s="38" t="s">
        <v>1313</v>
      </c>
      <c r="W652" s="38" t="s">
        <v>1313</v>
      </c>
      <c r="X652" s="39" t="s">
        <v>370</v>
      </c>
      <c r="Y652" s="32" t="s">
        <v>370</v>
      </c>
      <c r="Z652" s="32"/>
      <c r="AA652" s="38"/>
      <c r="AB652" s="38"/>
    </row>
    <row r="653" spans="1:28" hidden="1" x14ac:dyDescent="0.35">
      <c r="A653" s="35"/>
      <c r="B653" s="35"/>
      <c r="C653" s="35" t="s">
        <v>277</v>
      </c>
      <c r="D653" s="35"/>
      <c r="E653" s="35" t="s">
        <v>2801</v>
      </c>
      <c r="F653" s="35"/>
      <c r="G653" s="35"/>
      <c r="H653" s="35"/>
      <c r="I653" s="35"/>
      <c r="J653" s="36"/>
      <c r="K653" s="35"/>
      <c r="L653" s="35"/>
      <c r="M653" s="35"/>
      <c r="N653" s="35"/>
      <c r="O653" s="35"/>
      <c r="P653" s="35"/>
      <c r="Q653" s="46"/>
      <c r="R653" s="46"/>
      <c r="S653" s="46"/>
      <c r="T653" s="46"/>
      <c r="U653" s="126"/>
      <c r="V653" s="46"/>
      <c r="W653" s="46"/>
      <c r="X653" s="47"/>
      <c r="Y653" s="48"/>
      <c r="Z653" s="48"/>
      <c r="AA653" s="46"/>
      <c r="AB653" s="46"/>
    </row>
    <row r="654" spans="1:28" hidden="1" x14ac:dyDescent="0.35">
      <c r="A654" s="269" t="s">
        <v>364</v>
      </c>
      <c r="B654" s="159" t="s">
        <v>279</v>
      </c>
      <c r="C654" s="162" t="str">
        <f t="shared" ref="C654:C659" si="75">IF(E654="JA",VLOOKUP(B654,Bepalingen,3,FALSE),"")</f>
        <v/>
      </c>
      <c r="D654" s="159"/>
      <c r="E654" s="159" t="s">
        <v>2801</v>
      </c>
      <c r="F654" s="161" t="str">
        <f t="shared" si="70"/>
        <v>?</v>
      </c>
      <c r="G654" s="161" t="str">
        <f t="shared" si="67"/>
        <v>?</v>
      </c>
      <c r="H654" s="159"/>
      <c r="I654" s="161" t="str">
        <f t="shared" si="68"/>
        <v>gaa</v>
      </c>
      <c r="J654" s="34"/>
      <c r="K654" s="34" t="str">
        <f>IFERROR(VLOOKUP(B654,LOINC!A:B,2,FALSE),"")</f>
        <v/>
      </c>
      <c r="L654" s="34" t="str">
        <f>IFERROR(VLOOKUP(B654,'Sequence nummers'!A:B,2,FALSE),"")</f>
        <v/>
      </c>
      <c r="M654" s="159" t="s">
        <v>1349</v>
      </c>
      <c r="N654" s="52"/>
      <c r="O654" s="52"/>
      <c r="P654" s="159"/>
      <c r="Q654" s="53"/>
      <c r="R654" s="53"/>
      <c r="S654" s="161" t="str">
        <f t="shared" ref="S654:S659" si="76">VLOOKUP($B654,Bepalingen,4,FALSE)</f>
        <v>String</v>
      </c>
      <c r="T654" s="38" t="s">
        <v>182</v>
      </c>
      <c r="U654" s="43" t="s">
        <v>366</v>
      </c>
      <c r="V654" s="38" t="s">
        <v>1313</v>
      </c>
      <c r="W654" s="38" t="s">
        <v>1313</v>
      </c>
      <c r="X654" s="39" t="s">
        <v>370</v>
      </c>
      <c r="Y654" s="34" t="s">
        <v>370</v>
      </c>
      <c r="Z654" s="32"/>
      <c r="AA654" s="38"/>
      <c r="AB654" s="38"/>
    </row>
    <row r="655" spans="1:28" hidden="1" x14ac:dyDescent="0.35">
      <c r="A655" s="269"/>
      <c r="B655" s="159" t="s">
        <v>280</v>
      </c>
      <c r="C655" s="162" t="str">
        <f t="shared" si="75"/>
        <v/>
      </c>
      <c r="D655" s="159"/>
      <c r="E655" s="159" t="s">
        <v>2801</v>
      </c>
      <c r="F655" s="161" t="str">
        <f t="shared" si="70"/>
        <v>?</v>
      </c>
      <c r="G655" s="161" t="str">
        <f t="shared" si="67"/>
        <v>?</v>
      </c>
      <c r="H655" s="159"/>
      <c r="I655" s="161" t="str">
        <f t="shared" si="68"/>
        <v>gab</v>
      </c>
      <c r="J655" s="34"/>
      <c r="K655" s="34" t="str">
        <f>IFERROR(VLOOKUP(B655,LOINC!A:B,2,FALSE),"")</f>
        <v/>
      </c>
      <c r="L655" s="34" t="str">
        <f>IFERROR(VLOOKUP(B655,'Sequence nummers'!A:B,2,FALSE),"")</f>
        <v/>
      </c>
      <c r="M655" s="159" t="s">
        <v>1349</v>
      </c>
      <c r="N655" s="52"/>
      <c r="O655" s="52"/>
      <c r="P655" s="159"/>
      <c r="Q655" s="53"/>
      <c r="R655" s="53"/>
      <c r="S655" s="161" t="str">
        <f t="shared" si="76"/>
        <v>String</v>
      </c>
      <c r="T655" s="38" t="s">
        <v>182</v>
      </c>
      <c r="U655" s="43" t="s">
        <v>366</v>
      </c>
      <c r="V655" s="38" t="s">
        <v>1313</v>
      </c>
      <c r="W655" s="38" t="s">
        <v>1313</v>
      </c>
      <c r="X655" s="39" t="s">
        <v>370</v>
      </c>
      <c r="Y655" s="34" t="s">
        <v>370</v>
      </c>
      <c r="Z655" s="32"/>
      <c r="AA655" s="38"/>
      <c r="AB655" s="38"/>
    </row>
    <row r="656" spans="1:28" hidden="1" x14ac:dyDescent="0.35">
      <c r="A656" s="269"/>
      <c r="B656" s="159" t="s">
        <v>284</v>
      </c>
      <c r="C656" s="162" t="str">
        <f t="shared" si="75"/>
        <v/>
      </c>
      <c r="D656" s="159"/>
      <c r="E656" s="159" t="s">
        <v>2801</v>
      </c>
      <c r="F656" s="161" t="str">
        <f t="shared" si="70"/>
        <v>?</v>
      </c>
      <c r="G656" s="161" t="str">
        <f t="shared" si="67"/>
        <v>?</v>
      </c>
      <c r="H656" s="159"/>
      <c r="I656" s="161" t="str">
        <f t="shared" si="68"/>
        <v>gac</v>
      </c>
      <c r="J656" s="34"/>
      <c r="K656" s="34" t="str">
        <f>IFERROR(VLOOKUP(B656,LOINC!A:B,2,FALSE),"")</f>
        <v/>
      </c>
      <c r="L656" s="34" t="str">
        <f>IFERROR(VLOOKUP(B656,'Sequence nummers'!A:B,2,FALSE),"")</f>
        <v/>
      </c>
      <c r="M656" s="159" t="s">
        <v>1349</v>
      </c>
      <c r="N656" s="52"/>
      <c r="O656" s="52"/>
      <c r="P656" s="159"/>
      <c r="Q656" s="53"/>
      <c r="R656" s="53"/>
      <c r="S656" s="161" t="str">
        <f t="shared" si="76"/>
        <v>Keuzelijst</v>
      </c>
      <c r="T656" s="38" t="s">
        <v>182</v>
      </c>
      <c r="U656" s="43" t="s">
        <v>366</v>
      </c>
      <c r="V656" s="38" t="s">
        <v>1313</v>
      </c>
      <c r="W656" s="38" t="s">
        <v>1313</v>
      </c>
      <c r="X656" s="39"/>
      <c r="Y656" s="32" t="s">
        <v>370</v>
      </c>
      <c r="Z656" s="32"/>
      <c r="AA656" s="38"/>
      <c r="AB656" s="38"/>
    </row>
    <row r="657" spans="1:28" hidden="1" x14ac:dyDescent="0.35">
      <c r="A657" s="269"/>
      <c r="B657" s="159" t="s">
        <v>281</v>
      </c>
      <c r="C657" s="162" t="str">
        <f t="shared" si="75"/>
        <v/>
      </c>
      <c r="D657" s="159"/>
      <c r="E657" s="159" t="s">
        <v>2801</v>
      </c>
      <c r="F657" s="161" t="str">
        <f t="shared" si="70"/>
        <v>?</v>
      </c>
      <c r="G657" s="161" t="str">
        <f t="shared" si="67"/>
        <v>?</v>
      </c>
      <c r="H657" s="159"/>
      <c r="I657" s="161" t="str">
        <f t="shared" si="68"/>
        <v>gae</v>
      </c>
      <c r="J657" s="34"/>
      <c r="K657" s="34" t="str">
        <f>IFERROR(VLOOKUP(B657,LOINC!A:B,2,FALSE),"")</f>
        <v/>
      </c>
      <c r="L657" s="34" t="str">
        <f>IFERROR(VLOOKUP(B657,'Sequence nummers'!A:B,2,FALSE),"")</f>
        <v/>
      </c>
      <c r="M657" s="159" t="s">
        <v>1349</v>
      </c>
      <c r="N657" s="52"/>
      <c r="O657" s="52"/>
      <c r="P657" s="159"/>
      <c r="Q657" s="53"/>
      <c r="R657" s="53"/>
      <c r="S657" s="161" t="str">
        <f t="shared" si="76"/>
        <v>String</v>
      </c>
      <c r="T657" s="38" t="s">
        <v>182</v>
      </c>
      <c r="U657" s="43" t="s">
        <v>366</v>
      </c>
      <c r="V657" s="38" t="s">
        <v>1313</v>
      </c>
      <c r="W657" s="38" t="s">
        <v>1313</v>
      </c>
      <c r="X657" s="39"/>
      <c r="Y657" s="32" t="s">
        <v>370</v>
      </c>
      <c r="Z657" s="32"/>
      <c r="AA657" s="38"/>
      <c r="AB657" s="38"/>
    </row>
    <row r="658" spans="1:28" hidden="1" x14ac:dyDescent="0.35">
      <c r="A658" s="269"/>
      <c r="B658" s="159" t="s">
        <v>285</v>
      </c>
      <c r="C658" s="162" t="str">
        <f t="shared" si="75"/>
        <v/>
      </c>
      <c r="D658" s="159"/>
      <c r="E658" s="159" t="s">
        <v>2801</v>
      </c>
      <c r="F658" s="161" t="str">
        <f t="shared" si="70"/>
        <v>?</v>
      </c>
      <c r="G658" s="161" t="str">
        <f t="shared" si="67"/>
        <v>?</v>
      </c>
      <c r="H658" s="159"/>
      <c r="I658" s="161" t="str">
        <f t="shared" si="68"/>
        <v>gag</v>
      </c>
      <c r="J658" s="34"/>
      <c r="K658" s="34" t="str">
        <f>IFERROR(VLOOKUP(B658,LOINC!A:B,2,FALSE),"")</f>
        <v/>
      </c>
      <c r="L658" s="34" t="str">
        <f>IFERROR(VLOOKUP(B658,'Sequence nummers'!A:B,2,FALSE),"")</f>
        <v/>
      </c>
      <c r="M658" s="159" t="s">
        <v>1349</v>
      </c>
      <c r="N658" s="52"/>
      <c r="O658" s="52"/>
      <c r="P658" s="159"/>
      <c r="Q658" s="53"/>
      <c r="R658" s="53"/>
      <c r="S658" s="161" t="str">
        <f t="shared" si="76"/>
        <v>String</v>
      </c>
      <c r="T658" s="38" t="s">
        <v>182</v>
      </c>
      <c r="U658" s="43" t="s">
        <v>366</v>
      </c>
      <c r="V658" s="38" t="s">
        <v>1313</v>
      </c>
      <c r="W658" s="38" t="s">
        <v>1313</v>
      </c>
      <c r="X658" s="39"/>
      <c r="Y658" s="32" t="s">
        <v>370</v>
      </c>
      <c r="Z658" s="32"/>
      <c r="AA658" s="38"/>
      <c r="AB658" s="38"/>
    </row>
    <row r="659" spans="1:28" hidden="1" x14ac:dyDescent="0.35">
      <c r="A659" s="269"/>
      <c r="B659" s="159" t="s">
        <v>282</v>
      </c>
      <c r="C659" s="162" t="str">
        <f t="shared" si="75"/>
        <v/>
      </c>
      <c r="D659" s="159"/>
      <c r="E659" s="159" t="s">
        <v>2801</v>
      </c>
      <c r="F659" s="161" t="str">
        <f t="shared" si="70"/>
        <v>?</v>
      </c>
      <c r="G659" s="161" t="str">
        <f t="shared" si="67"/>
        <v>?</v>
      </c>
      <c r="H659" s="159"/>
      <c r="I659" s="161" t="str">
        <f t="shared" si="68"/>
        <v>gah</v>
      </c>
      <c r="J659" s="34"/>
      <c r="K659" s="34" t="str">
        <f>IFERROR(VLOOKUP(B659,LOINC!A:B,2,FALSE),"")</f>
        <v/>
      </c>
      <c r="L659" s="34" t="str">
        <f>IFERROR(VLOOKUP(B659,'Sequence nummers'!A:B,2,FALSE),"")</f>
        <v/>
      </c>
      <c r="M659" s="159" t="s">
        <v>1349</v>
      </c>
      <c r="N659" s="52"/>
      <c r="O659" s="52"/>
      <c r="P659" s="159"/>
      <c r="Q659" s="53"/>
      <c r="R659" s="53"/>
      <c r="S659" s="161" t="str">
        <f t="shared" si="76"/>
        <v>String</v>
      </c>
      <c r="T659" s="38" t="s">
        <v>182</v>
      </c>
      <c r="U659" s="43" t="s">
        <v>366</v>
      </c>
      <c r="V659" s="38" t="s">
        <v>1313</v>
      </c>
      <c r="W659" s="38" t="s">
        <v>1313</v>
      </c>
      <c r="X659" s="39" t="s">
        <v>370</v>
      </c>
      <c r="Y659" s="32" t="s">
        <v>370</v>
      </c>
      <c r="Z659" s="32"/>
      <c r="AA659" s="38"/>
      <c r="AB659" s="38"/>
    </row>
    <row r="660" spans="1:28" hidden="1" x14ac:dyDescent="0.35">
      <c r="A660" s="35"/>
      <c r="B660" s="35"/>
      <c r="C660" s="35" t="s">
        <v>278</v>
      </c>
      <c r="D660" s="35"/>
      <c r="E660" s="35" t="s">
        <v>2801</v>
      </c>
      <c r="F660" s="35"/>
      <c r="G660" s="35"/>
      <c r="H660" s="35"/>
      <c r="I660" s="35"/>
      <c r="J660" s="36"/>
      <c r="K660" s="35"/>
      <c r="L660" s="35"/>
      <c r="M660" s="35"/>
      <c r="N660" s="35"/>
      <c r="O660" s="35"/>
      <c r="P660" s="35"/>
      <c r="Q660" s="46"/>
      <c r="R660" s="46"/>
      <c r="S660" s="46"/>
      <c r="T660" s="46"/>
      <c r="U660" s="126"/>
      <c r="V660" s="46"/>
      <c r="W660" s="46"/>
      <c r="X660" s="47"/>
      <c r="Y660" s="48"/>
      <c r="Z660" s="48"/>
      <c r="AA660" s="46"/>
      <c r="AB660" s="46"/>
    </row>
    <row r="661" spans="1:28" hidden="1" x14ac:dyDescent="0.35">
      <c r="A661" s="269" t="s">
        <v>365</v>
      </c>
      <c r="B661" s="159" t="s">
        <v>279</v>
      </c>
      <c r="C661" s="162" t="str">
        <f t="shared" ref="C661:C666" si="77">IF(E661="JA",VLOOKUP(B661,Bepalingen,3,FALSE),"")</f>
        <v/>
      </c>
      <c r="D661" s="159"/>
      <c r="E661" s="159" t="s">
        <v>2801</v>
      </c>
      <c r="F661" s="161" t="str">
        <f t="shared" si="70"/>
        <v>?</v>
      </c>
      <c r="G661" s="161" t="str">
        <f t="shared" si="67"/>
        <v>?</v>
      </c>
      <c r="H661" s="159"/>
      <c r="I661" s="161" t="str">
        <f t="shared" si="68"/>
        <v>gaa</v>
      </c>
      <c r="J661" s="34"/>
      <c r="K661" s="34" t="str">
        <f>IFERROR(VLOOKUP(B661,LOINC!A:B,2,FALSE),"")</f>
        <v/>
      </c>
      <c r="L661" s="34" t="str">
        <f>IFERROR(VLOOKUP(B661,'Sequence nummers'!A:B,2,FALSE),"")</f>
        <v/>
      </c>
      <c r="M661" s="159" t="s">
        <v>1349</v>
      </c>
      <c r="N661" s="52"/>
      <c r="O661" s="52"/>
      <c r="P661" s="159"/>
      <c r="Q661" s="53"/>
      <c r="R661" s="53"/>
      <c r="S661" s="161" t="str">
        <f t="shared" ref="S661:S666" si="78">VLOOKUP($B661,Bepalingen,4,FALSE)</f>
        <v>String</v>
      </c>
      <c r="T661" s="38" t="s">
        <v>182</v>
      </c>
      <c r="U661" s="43" t="s">
        <v>366</v>
      </c>
      <c r="V661" s="38" t="s">
        <v>1313</v>
      </c>
      <c r="W661" s="38" t="s">
        <v>1313</v>
      </c>
      <c r="X661" s="39" t="s">
        <v>370</v>
      </c>
      <c r="Y661" s="34" t="s">
        <v>370</v>
      </c>
      <c r="Z661" s="32"/>
      <c r="AA661" s="38"/>
      <c r="AB661" s="38"/>
    </row>
    <row r="662" spans="1:28" hidden="1" x14ac:dyDescent="0.35">
      <c r="A662" s="269"/>
      <c r="B662" s="159" t="s">
        <v>280</v>
      </c>
      <c r="C662" s="162" t="str">
        <f t="shared" si="77"/>
        <v/>
      </c>
      <c r="D662" s="159"/>
      <c r="E662" s="159" t="s">
        <v>2801</v>
      </c>
      <c r="F662" s="161" t="str">
        <f t="shared" si="70"/>
        <v>?</v>
      </c>
      <c r="G662" s="161" t="str">
        <f t="shared" si="67"/>
        <v>?</v>
      </c>
      <c r="H662" s="159"/>
      <c r="I662" s="161" t="str">
        <f t="shared" si="68"/>
        <v>gab</v>
      </c>
      <c r="J662" s="34"/>
      <c r="K662" s="34" t="str">
        <f>IFERROR(VLOOKUP(B662,LOINC!A:B,2,FALSE),"")</f>
        <v/>
      </c>
      <c r="L662" s="34" t="str">
        <f>IFERROR(VLOOKUP(B662,'Sequence nummers'!A:B,2,FALSE),"")</f>
        <v/>
      </c>
      <c r="M662" s="159" t="s">
        <v>1349</v>
      </c>
      <c r="N662" s="52"/>
      <c r="O662" s="52"/>
      <c r="P662" s="159"/>
      <c r="Q662" s="53"/>
      <c r="R662" s="53"/>
      <c r="S662" s="161" t="str">
        <f t="shared" si="78"/>
        <v>String</v>
      </c>
      <c r="T662" s="38" t="s">
        <v>182</v>
      </c>
      <c r="U662" s="43" t="s">
        <v>366</v>
      </c>
      <c r="V662" s="38" t="s">
        <v>1313</v>
      </c>
      <c r="W662" s="38" t="s">
        <v>1313</v>
      </c>
      <c r="X662" s="39" t="s">
        <v>370</v>
      </c>
      <c r="Y662" s="34" t="s">
        <v>370</v>
      </c>
      <c r="Z662" s="32"/>
      <c r="AA662" s="38"/>
      <c r="AB662" s="38"/>
    </row>
    <row r="663" spans="1:28" hidden="1" x14ac:dyDescent="0.35">
      <c r="A663" s="269"/>
      <c r="B663" s="159" t="s">
        <v>5195</v>
      </c>
      <c r="C663" s="162" t="str">
        <f t="shared" si="77"/>
        <v/>
      </c>
      <c r="D663" s="159"/>
      <c r="E663" s="159" t="s">
        <v>2801</v>
      </c>
      <c r="F663" s="161" t="str">
        <f t="shared" si="70"/>
        <v>?</v>
      </c>
      <c r="G663" s="161" t="str">
        <f t="shared" si="67"/>
        <v>?</v>
      </c>
      <c r="H663" s="159"/>
      <c r="I663" s="161" t="str">
        <f t="shared" si="68"/>
        <v>gad</v>
      </c>
      <c r="J663" s="34"/>
      <c r="K663" s="34" t="str">
        <f>IFERROR(VLOOKUP(B663,LOINC!A:B,2,FALSE),"")</f>
        <v/>
      </c>
      <c r="L663" s="34" t="str">
        <f>IFERROR(VLOOKUP(B663,'Sequence nummers'!A:B,2,FALSE),"")</f>
        <v/>
      </c>
      <c r="M663" s="159" t="s">
        <v>1349</v>
      </c>
      <c r="N663" s="52"/>
      <c r="O663" s="52"/>
      <c r="P663" s="159"/>
      <c r="Q663" s="53"/>
      <c r="R663" s="53"/>
      <c r="S663" s="161" t="str">
        <f t="shared" si="78"/>
        <v>String</v>
      </c>
      <c r="T663" s="38" t="s">
        <v>182</v>
      </c>
      <c r="U663" s="43" t="s">
        <v>366</v>
      </c>
      <c r="V663" s="38" t="s">
        <v>1313</v>
      </c>
      <c r="W663" s="38" t="s">
        <v>1313</v>
      </c>
      <c r="X663" s="39"/>
      <c r="Y663" s="32" t="s">
        <v>370</v>
      </c>
      <c r="Z663" s="32"/>
      <c r="AA663" s="38"/>
      <c r="AB663" s="38"/>
    </row>
    <row r="664" spans="1:28" hidden="1" x14ac:dyDescent="0.35">
      <c r="A664" s="269"/>
      <c r="B664" s="159" t="s">
        <v>281</v>
      </c>
      <c r="C664" s="162" t="str">
        <f t="shared" si="77"/>
        <v/>
      </c>
      <c r="D664" s="159"/>
      <c r="E664" s="159" t="s">
        <v>2801</v>
      </c>
      <c r="F664" s="161" t="str">
        <f t="shared" si="70"/>
        <v>?</v>
      </c>
      <c r="G664" s="161" t="str">
        <f t="shared" si="67"/>
        <v>?</v>
      </c>
      <c r="H664" s="159"/>
      <c r="I664" s="161" t="str">
        <f t="shared" si="68"/>
        <v>gae</v>
      </c>
      <c r="J664" s="34"/>
      <c r="K664" s="34" t="str">
        <f>IFERROR(VLOOKUP(B664,LOINC!A:B,2,FALSE),"")</f>
        <v/>
      </c>
      <c r="L664" s="34" t="str">
        <f>IFERROR(VLOOKUP(B664,'Sequence nummers'!A:B,2,FALSE),"")</f>
        <v/>
      </c>
      <c r="M664" s="159" t="s">
        <v>1349</v>
      </c>
      <c r="N664" s="52"/>
      <c r="O664" s="52"/>
      <c r="P664" s="159"/>
      <c r="Q664" s="53"/>
      <c r="R664" s="53"/>
      <c r="S664" s="161" t="str">
        <f t="shared" si="78"/>
        <v>String</v>
      </c>
      <c r="T664" s="38" t="s">
        <v>182</v>
      </c>
      <c r="U664" s="43" t="s">
        <v>366</v>
      </c>
      <c r="V664" s="38" t="s">
        <v>1313</v>
      </c>
      <c r="W664" s="38" t="s">
        <v>1313</v>
      </c>
      <c r="X664" s="39"/>
      <c r="Y664" s="32" t="s">
        <v>370</v>
      </c>
      <c r="Z664" s="32"/>
      <c r="AA664" s="38"/>
      <c r="AB664" s="38"/>
    </row>
    <row r="665" spans="1:28" hidden="1" x14ac:dyDescent="0.35">
      <c r="A665" s="269"/>
      <c r="B665" s="159" t="s">
        <v>283</v>
      </c>
      <c r="C665" s="162" t="str">
        <f t="shared" si="77"/>
        <v/>
      </c>
      <c r="D665" s="159"/>
      <c r="E665" s="159" t="s">
        <v>2801</v>
      </c>
      <c r="F665" s="161" t="str">
        <f t="shared" si="70"/>
        <v>?</v>
      </c>
      <c r="G665" s="161" t="str">
        <f t="shared" si="67"/>
        <v>?</v>
      </c>
      <c r="H665" s="159"/>
      <c r="I665" s="161" t="str">
        <f t="shared" si="68"/>
        <v>gag</v>
      </c>
      <c r="J665" s="34"/>
      <c r="K665" s="34" t="str">
        <f>IFERROR(VLOOKUP(B665,LOINC!A:B,2,FALSE),"")</f>
        <v/>
      </c>
      <c r="L665" s="34" t="str">
        <f>IFERROR(VLOOKUP(B665,'Sequence nummers'!A:B,2,FALSE),"")</f>
        <v/>
      </c>
      <c r="M665" s="159" t="s">
        <v>1349</v>
      </c>
      <c r="N665" s="52"/>
      <c r="O665" s="52"/>
      <c r="P665" s="159"/>
      <c r="Q665" s="53"/>
      <c r="R665" s="53"/>
      <c r="S665" s="161" t="str">
        <f t="shared" si="78"/>
        <v>String</v>
      </c>
      <c r="T665" s="38" t="s">
        <v>182</v>
      </c>
      <c r="U665" s="43" t="s">
        <v>366</v>
      </c>
      <c r="V665" s="38" t="s">
        <v>1313</v>
      </c>
      <c r="W665" s="38" t="s">
        <v>1313</v>
      </c>
      <c r="X665" s="39"/>
      <c r="Y665" s="32" t="s">
        <v>370</v>
      </c>
      <c r="Z665" s="32"/>
      <c r="AA665" s="38"/>
      <c r="AB665" s="38"/>
    </row>
    <row r="666" spans="1:28" hidden="1" x14ac:dyDescent="0.35">
      <c r="A666" s="269"/>
      <c r="B666" s="159" t="s">
        <v>282</v>
      </c>
      <c r="C666" s="162" t="str">
        <f t="shared" si="77"/>
        <v/>
      </c>
      <c r="D666" s="159"/>
      <c r="E666" s="159" t="s">
        <v>2801</v>
      </c>
      <c r="F666" s="161" t="str">
        <f t="shared" si="70"/>
        <v>?</v>
      </c>
      <c r="G666" s="161" t="str">
        <f t="shared" si="67"/>
        <v>?</v>
      </c>
      <c r="H666" s="159"/>
      <c r="I666" s="161" t="str">
        <f t="shared" si="68"/>
        <v>gah</v>
      </c>
      <c r="J666" s="34"/>
      <c r="K666" s="34" t="str">
        <f>IFERROR(VLOOKUP(B666,LOINC!A:B,2,FALSE),"")</f>
        <v/>
      </c>
      <c r="L666" s="34" t="str">
        <f>IFERROR(VLOOKUP(B666,'Sequence nummers'!A:B,2,FALSE),"")</f>
        <v/>
      </c>
      <c r="M666" s="159" t="s">
        <v>1349</v>
      </c>
      <c r="N666" s="52"/>
      <c r="O666" s="52"/>
      <c r="P666" s="159"/>
      <c r="Q666" s="53"/>
      <c r="R666" s="53"/>
      <c r="S666" s="161" t="str">
        <f t="shared" si="78"/>
        <v>String</v>
      </c>
      <c r="T666" s="38" t="s">
        <v>182</v>
      </c>
      <c r="U666" s="43" t="s">
        <v>366</v>
      </c>
      <c r="V666" s="38" t="s">
        <v>1313</v>
      </c>
      <c r="W666" s="38" t="s">
        <v>1313</v>
      </c>
      <c r="X666" s="39" t="s">
        <v>370</v>
      </c>
      <c r="Y666" s="32" t="s">
        <v>370</v>
      </c>
      <c r="Z666" s="32"/>
      <c r="AA666" s="38"/>
      <c r="AB666" s="38"/>
    </row>
    <row r="667" spans="1:28" hidden="1" x14ac:dyDescent="0.35">
      <c r="A667" s="35"/>
      <c r="B667" s="35"/>
      <c r="C667" s="35" t="s">
        <v>278</v>
      </c>
      <c r="D667" s="35"/>
      <c r="E667" s="35" t="s">
        <v>2801</v>
      </c>
      <c r="F667" s="35"/>
      <c r="G667" s="35"/>
      <c r="H667" s="35"/>
      <c r="I667" s="35"/>
      <c r="J667" s="36"/>
      <c r="K667" s="35"/>
      <c r="L667" s="35"/>
      <c r="M667" s="35"/>
      <c r="N667" s="35"/>
      <c r="O667" s="35"/>
      <c r="P667" s="35"/>
      <c r="Q667" s="46"/>
      <c r="R667" s="46"/>
      <c r="S667" s="46"/>
      <c r="T667" s="46"/>
      <c r="U667" s="126"/>
      <c r="V667" s="46"/>
      <c r="W667" s="46"/>
      <c r="X667" s="47"/>
      <c r="Y667" s="48"/>
      <c r="Z667" s="48"/>
      <c r="AA667" s="46"/>
      <c r="AB667" s="46"/>
    </row>
    <row r="668" spans="1:28" hidden="1" x14ac:dyDescent="0.35">
      <c r="A668" s="269" t="s">
        <v>2292</v>
      </c>
      <c r="B668" s="159" t="s">
        <v>279</v>
      </c>
      <c r="C668" s="162" t="str">
        <f>IF(E668="JA",VLOOKUP(B668,Bepalingen,3,FALSE),"")</f>
        <v/>
      </c>
      <c r="D668" s="159"/>
      <c r="E668" s="159" t="s">
        <v>2801</v>
      </c>
      <c r="F668" s="161" t="str">
        <f t="shared" si="70"/>
        <v>?</v>
      </c>
      <c r="G668" s="161" t="str">
        <f t="shared" si="67"/>
        <v>?</v>
      </c>
      <c r="H668" s="159"/>
      <c r="I668" s="161" t="str">
        <f t="shared" si="68"/>
        <v>gaa</v>
      </c>
      <c r="J668" s="34"/>
      <c r="K668" s="34" t="str">
        <f>IFERROR(VLOOKUP(B668,LOINC!A:B,2,FALSE),"")</f>
        <v/>
      </c>
      <c r="L668" s="34" t="str">
        <f>IFERROR(VLOOKUP(B668,'Sequence nummers'!A:B,2,FALSE),"")</f>
        <v/>
      </c>
      <c r="M668" s="159" t="s">
        <v>1349</v>
      </c>
      <c r="N668" s="52"/>
      <c r="O668" s="52"/>
      <c r="P668" s="159"/>
      <c r="Q668" s="53"/>
      <c r="R668" s="53"/>
      <c r="S668" s="161" t="str">
        <f>VLOOKUP($B668,Bepalingen,4,FALSE)</f>
        <v>String</v>
      </c>
      <c r="T668" s="38" t="s">
        <v>182</v>
      </c>
      <c r="U668" s="43" t="s">
        <v>366</v>
      </c>
      <c r="V668" s="38" t="s">
        <v>1313</v>
      </c>
      <c r="W668" s="38" t="s">
        <v>1313</v>
      </c>
      <c r="X668" s="39" t="s">
        <v>370</v>
      </c>
      <c r="Y668" s="34" t="s">
        <v>370</v>
      </c>
      <c r="Z668" s="32"/>
      <c r="AA668" s="38"/>
      <c r="AB668" s="38"/>
    </row>
    <row r="669" spans="1:28" hidden="1" x14ac:dyDescent="0.35">
      <c r="A669" s="269"/>
      <c r="B669" s="159" t="s">
        <v>280</v>
      </c>
      <c r="C669" s="162" t="str">
        <f>IF(E669="JA",VLOOKUP(B669,Bepalingen,3,FALSE),"")</f>
        <v/>
      </c>
      <c r="D669" s="159"/>
      <c r="E669" s="159" t="s">
        <v>2801</v>
      </c>
      <c r="F669" s="161" t="str">
        <f t="shared" si="70"/>
        <v>?</v>
      </c>
      <c r="G669" s="161" t="str">
        <f t="shared" si="67"/>
        <v>?</v>
      </c>
      <c r="H669" s="159"/>
      <c r="I669" s="161" t="str">
        <f t="shared" si="68"/>
        <v>gab</v>
      </c>
      <c r="J669" s="34"/>
      <c r="K669" s="34" t="str">
        <f>IFERROR(VLOOKUP(B669,LOINC!A:B,2,FALSE),"")</f>
        <v/>
      </c>
      <c r="L669" s="34" t="str">
        <f>IFERROR(VLOOKUP(B669,'Sequence nummers'!A:B,2,FALSE),"")</f>
        <v/>
      </c>
      <c r="M669" s="159" t="s">
        <v>1349</v>
      </c>
      <c r="N669" s="52"/>
      <c r="O669" s="52"/>
      <c r="P669" s="159"/>
      <c r="Q669" s="53"/>
      <c r="R669" s="53"/>
      <c r="S669" s="161" t="str">
        <f>VLOOKUP($B669,Bepalingen,4,FALSE)</f>
        <v>String</v>
      </c>
      <c r="T669" s="38" t="s">
        <v>182</v>
      </c>
      <c r="U669" s="43" t="s">
        <v>366</v>
      </c>
      <c r="V669" s="38" t="s">
        <v>1313</v>
      </c>
      <c r="W669" s="38" t="s">
        <v>1313</v>
      </c>
      <c r="X669" s="39" t="s">
        <v>370</v>
      </c>
      <c r="Y669" s="34" t="s">
        <v>370</v>
      </c>
      <c r="Z669" s="32"/>
      <c r="AA669" s="38"/>
      <c r="AB669" s="38"/>
    </row>
    <row r="670" spans="1:28" hidden="1" x14ac:dyDescent="0.35">
      <c r="A670" s="269"/>
      <c r="B670" s="159" t="s">
        <v>2293</v>
      </c>
      <c r="C670" s="162" t="str">
        <f>IF(E670="JA",VLOOKUP(B670,Bepalingen,3,FALSE),"")</f>
        <v/>
      </c>
      <c r="D670" s="159"/>
      <c r="E670" s="159" t="s">
        <v>2801</v>
      </c>
      <c r="F670" s="161" t="str">
        <f t="shared" si="70"/>
        <v>?</v>
      </c>
      <c r="G670" s="161" t="str">
        <f t="shared" si="67"/>
        <v>?</v>
      </c>
      <c r="H670" s="159"/>
      <c r="I670" s="161" t="str">
        <f t="shared" si="68"/>
        <v>gaf</v>
      </c>
      <c r="J670" s="34"/>
      <c r="K670" s="34" t="str">
        <f>IFERROR(VLOOKUP(B670,LOINC!A:B,2,FALSE),"")</f>
        <v/>
      </c>
      <c r="L670" s="34" t="str">
        <f>IFERROR(VLOOKUP(B670,'Sequence nummers'!A:B,2,FALSE),"")</f>
        <v/>
      </c>
      <c r="M670" s="159" t="s">
        <v>1349</v>
      </c>
      <c r="N670" s="52"/>
      <c r="O670" s="52"/>
      <c r="P670" s="159"/>
      <c r="Q670" s="53"/>
      <c r="R670" s="53"/>
      <c r="S670" s="161" t="str">
        <f>VLOOKUP($B670,Bepalingen,4,FALSE)</f>
        <v>Keuzelijst</v>
      </c>
      <c r="T670" s="38" t="s">
        <v>182</v>
      </c>
      <c r="U670" s="43" t="s">
        <v>366</v>
      </c>
      <c r="V670" s="38" t="s">
        <v>1313</v>
      </c>
      <c r="W670" s="38" t="s">
        <v>1313</v>
      </c>
      <c r="X670" s="39"/>
      <c r="Y670" s="32" t="s">
        <v>370</v>
      </c>
      <c r="Z670" s="32"/>
      <c r="AA670" s="38"/>
      <c r="AB670" s="38"/>
    </row>
    <row r="671" spans="1:28" hidden="1" x14ac:dyDescent="0.35">
      <c r="A671" s="269"/>
      <c r="B671" s="159" t="s">
        <v>282</v>
      </c>
      <c r="C671" s="162" t="str">
        <f>IF(E671="JA",VLOOKUP(B671,Bepalingen,3,FALSE),"")</f>
        <v/>
      </c>
      <c r="D671" s="159"/>
      <c r="E671" s="159" t="s">
        <v>2801</v>
      </c>
      <c r="F671" s="161" t="str">
        <f t="shared" si="70"/>
        <v>?</v>
      </c>
      <c r="G671" s="161" t="str">
        <f t="shared" si="67"/>
        <v>?</v>
      </c>
      <c r="H671" s="159"/>
      <c r="I671" s="161" t="str">
        <f t="shared" si="68"/>
        <v>gah</v>
      </c>
      <c r="J671" s="34"/>
      <c r="K671" s="34" t="str">
        <f>IFERROR(VLOOKUP(B671,LOINC!A:B,2,FALSE),"")</f>
        <v/>
      </c>
      <c r="L671" s="34" t="str">
        <f>IFERROR(VLOOKUP(B671,'Sequence nummers'!A:B,2,FALSE),"")</f>
        <v/>
      </c>
      <c r="M671" s="159" t="s">
        <v>1349</v>
      </c>
      <c r="N671" s="52"/>
      <c r="O671" s="52"/>
      <c r="P671" s="159"/>
      <c r="Q671" s="53"/>
      <c r="R671" s="53"/>
      <c r="S671" s="161" t="str">
        <f>VLOOKUP($B671,Bepalingen,4,FALSE)</f>
        <v>String</v>
      </c>
      <c r="T671" s="38" t="s">
        <v>182</v>
      </c>
      <c r="U671" s="43" t="s">
        <v>366</v>
      </c>
      <c r="V671" s="38" t="s">
        <v>1313</v>
      </c>
      <c r="W671" s="38" t="s">
        <v>1313</v>
      </c>
      <c r="X671" s="39" t="s">
        <v>370</v>
      </c>
      <c r="Y671" s="32" t="s">
        <v>370</v>
      </c>
      <c r="Z671" s="32"/>
      <c r="AA671" s="38"/>
      <c r="AB671" s="38"/>
    </row>
    <row r="672" spans="1:28" hidden="1" x14ac:dyDescent="0.35">
      <c r="A672" s="35"/>
      <c r="B672" s="35"/>
      <c r="C672" s="35" t="s">
        <v>1242</v>
      </c>
      <c r="D672" s="35"/>
      <c r="E672" s="35" t="s">
        <v>2801</v>
      </c>
      <c r="F672" s="35"/>
      <c r="G672" s="35"/>
      <c r="H672" s="35"/>
      <c r="I672" s="35"/>
      <c r="J672" s="36"/>
      <c r="K672" s="35"/>
      <c r="L672" s="35"/>
      <c r="M672" s="35"/>
      <c r="N672" s="35"/>
      <c r="O672" s="35"/>
      <c r="P672" s="35"/>
      <c r="Q672" s="46"/>
      <c r="R672" s="46"/>
      <c r="S672" s="46"/>
      <c r="T672" s="46"/>
      <c r="U672" s="126"/>
      <c r="V672" s="46"/>
      <c r="W672" s="46"/>
      <c r="X672" s="47"/>
      <c r="Y672" s="48"/>
      <c r="Z672" s="48"/>
      <c r="AA672" s="46"/>
      <c r="AB672" s="46"/>
    </row>
    <row r="673" spans="1:28" hidden="1" x14ac:dyDescent="0.35">
      <c r="A673" s="269" t="s">
        <v>1243</v>
      </c>
      <c r="B673" s="159" t="s">
        <v>1290</v>
      </c>
      <c r="C673" s="162" t="str">
        <f t="shared" ref="C673:C705" si="79">IF(E673="JA",VLOOKUP(B673,Bepalingen,3,FALSE),"")</f>
        <v/>
      </c>
      <c r="D673" s="159"/>
      <c r="E673" s="159" t="s">
        <v>2801</v>
      </c>
      <c r="F673" s="161" t="str">
        <f t="shared" si="70"/>
        <v>?</v>
      </c>
      <c r="G673" s="161" t="str">
        <f t="shared" si="67"/>
        <v>?</v>
      </c>
      <c r="H673" s="159"/>
      <c r="I673" s="161" t="str">
        <f t="shared" si="68"/>
        <v>haa</v>
      </c>
      <c r="J673" s="34"/>
      <c r="K673" s="34" t="str">
        <f>IFERROR(VLOOKUP(B673,LOINC!A:B,2,FALSE),"")</f>
        <v/>
      </c>
      <c r="L673" s="34" t="str">
        <f>IFERROR(VLOOKUP(B673,'Sequence nummers'!A:B,2,FALSE),"")</f>
        <v/>
      </c>
      <c r="M673" s="52"/>
      <c r="N673" s="159"/>
      <c r="O673" s="52"/>
      <c r="P673" s="159"/>
      <c r="Q673" s="53"/>
      <c r="R673" s="53"/>
      <c r="S673" s="161" t="str">
        <f t="shared" ref="S673:S705" si="80">VLOOKUP($B673,Bepalingen,4,FALSE)</f>
        <v>String</v>
      </c>
      <c r="T673" s="38" t="s">
        <v>182</v>
      </c>
      <c r="U673" s="43" t="s">
        <v>366</v>
      </c>
      <c r="V673" s="38" t="s">
        <v>2</v>
      </c>
      <c r="W673" s="38" t="s">
        <v>2758</v>
      </c>
      <c r="X673" s="39" t="s">
        <v>370</v>
      </c>
      <c r="Y673" s="32" t="s">
        <v>370</v>
      </c>
      <c r="Z673" s="32"/>
      <c r="AA673" s="38"/>
      <c r="AB673" s="38"/>
    </row>
    <row r="674" spans="1:28" hidden="1" x14ac:dyDescent="0.35">
      <c r="A674" s="269"/>
      <c r="B674" s="159" t="s">
        <v>1291</v>
      </c>
      <c r="C674" s="162" t="str">
        <f t="shared" si="79"/>
        <v/>
      </c>
      <c r="D674" s="159"/>
      <c r="E674" s="159" t="s">
        <v>2801</v>
      </c>
      <c r="F674" s="161" t="str">
        <f t="shared" si="70"/>
        <v>?</v>
      </c>
      <c r="G674" s="161" t="str">
        <f t="shared" si="67"/>
        <v>?</v>
      </c>
      <c r="H674" s="159"/>
      <c r="I674" s="161" t="str">
        <f t="shared" si="68"/>
        <v>hab</v>
      </c>
      <c r="J674" s="34"/>
      <c r="K674" s="34" t="str">
        <f>IFERROR(VLOOKUP(B674,LOINC!A:B,2,FALSE),"")</f>
        <v/>
      </c>
      <c r="L674" s="34" t="str">
        <f>IFERROR(VLOOKUP(B674,'Sequence nummers'!A:B,2,FALSE),"")</f>
        <v/>
      </c>
      <c r="M674" s="52"/>
      <c r="N674" s="159"/>
      <c r="O674" s="52"/>
      <c r="P674" s="159"/>
      <c r="Q674" s="53"/>
      <c r="R674" s="53"/>
      <c r="S674" s="161" t="str">
        <f t="shared" si="80"/>
        <v>String</v>
      </c>
      <c r="T674" s="38" t="s">
        <v>1244</v>
      </c>
      <c r="U674" s="43" t="s">
        <v>366</v>
      </c>
      <c r="V674" s="38" t="s">
        <v>2</v>
      </c>
      <c r="W674" s="38" t="s">
        <v>2758</v>
      </c>
      <c r="X674" s="39" t="s">
        <v>370</v>
      </c>
      <c r="Y674" s="32" t="s">
        <v>370</v>
      </c>
      <c r="Z674" s="32"/>
      <c r="AA674" s="38"/>
      <c r="AB674" s="38"/>
    </row>
    <row r="675" spans="1:28" hidden="1" x14ac:dyDescent="0.35">
      <c r="A675" s="269"/>
      <c r="B675" s="159" t="s">
        <v>1292</v>
      </c>
      <c r="C675" s="162" t="str">
        <f t="shared" si="79"/>
        <v/>
      </c>
      <c r="D675" s="159"/>
      <c r="E675" s="159" t="s">
        <v>2801</v>
      </c>
      <c r="F675" s="161" t="str">
        <f t="shared" si="70"/>
        <v>?</v>
      </c>
      <c r="G675" s="161" t="str">
        <f t="shared" si="67"/>
        <v>?</v>
      </c>
      <c r="H675" s="159"/>
      <c r="I675" s="161" t="str">
        <f t="shared" si="68"/>
        <v>hac</v>
      </c>
      <c r="J675" s="34"/>
      <c r="K675" s="34" t="str">
        <f>IFERROR(VLOOKUP(B675,LOINC!A:B,2,FALSE),"")</f>
        <v/>
      </c>
      <c r="L675" s="34" t="str">
        <f>IFERROR(VLOOKUP(B675,'Sequence nummers'!A:B,2,FALSE),"")</f>
        <v/>
      </c>
      <c r="M675" s="52"/>
      <c r="N675" s="159"/>
      <c r="O675" s="52"/>
      <c r="P675" s="159"/>
      <c r="Q675" s="53"/>
      <c r="R675" s="53"/>
      <c r="S675" s="161" t="str">
        <f t="shared" si="80"/>
        <v>String</v>
      </c>
      <c r="T675" s="38" t="s">
        <v>182</v>
      </c>
      <c r="U675" s="43" t="s">
        <v>366</v>
      </c>
      <c r="V675" s="38" t="s">
        <v>2</v>
      </c>
      <c r="W675" s="38" t="s">
        <v>2758</v>
      </c>
      <c r="X675" s="39" t="s">
        <v>370</v>
      </c>
      <c r="Y675" s="32" t="s">
        <v>370</v>
      </c>
      <c r="Z675" s="32"/>
      <c r="AA675" s="38"/>
      <c r="AB675" s="38"/>
    </row>
    <row r="676" spans="1:28" hidden="1" x14ac:dyDescent="0.35">
      <c r="A676" s="269"/>
      <c r="B676" s="159" t="s">
        <v>1293</v>
      </c>
      <c r="C676" s="162" t="str">
        <f t="shared" si="79"/>
        <v/>
      </c>
      <c r="D676" s="159"/>
      <c r="E676" s="159" t="s">
        <v>2801</v>
      </c>
      <c r="F676" s="161" t="str">
        <f t="shared" si="70"/>
        <v>?</v>
      </c>
      <c r="G676" s="161" t="str">
        <f t="shared" si="67"/>
        <v>?</v>
      </c>
      <c r="H676" s="159"/>
      <c r="I676" s="161" t="str">
        <f t="shared" si="68"/>
        <v>hae</v>
      </c>
      <c r="J676" s="34"/>
      <c r="K676" s="34" t="str">
        <f>IFERROR(VLOOKUP(B676,LOINC!A:B,2,FALSE),"")</f>
        <v/>
      </c>
      <c r="L676" s="34" t="str">
        <f>IFERROR(VLOOKUP(B676,'Sequence nummers'!A:B,2,FALSE),"")</f>
        <v/>
      </c>
      <c r="M676" s="52"/>
      <c r="N676" s="159"/>
      <c r="O676" s="52"/>
      <c r="P676" s="159"/>
      <c r="Q676" s="53"/>
      <c r="R676" s="53"/>
      <c r="S676" s="161" t="str">
        <f t="shared" si="80"/>
        <v>Keuzelijst</v>
      </c>
      <c r="T676" s="38" t="s">
        <v>182</v>
      </c>
      <c r="U676" s="43" t="s">
        <v>366</v>
      </c>
      <c r="V676" s="38" t="s">
        <v>2</v>
      </c>
      <c r="W676" s="38" t="s">
        <v>2758</v>
      </c>
      <c r="X676" s="39" t="s">
        <v>370</v>
      </c>
      <c r="Y676" s="32" t="s">
        <v>370</v>
      </c>
      <c r="Z676" s="32"/>
      <c r="AA676" s="38"/>
      <c r="AB676" s="38"/>
    </row>
    <row r="677" spans="1:28" hidden="1" x14ac:dyDescent="0.35">
      <c r="A677" s="269"/>
      <c r="B677" s="159" t="s">
        <v>1294</v>
      </c>
      <c r="C677" s="162" t="str">
        <f t="shared" si="79"/>
        <v/>
      </c>
      <c r="D677" s="159" t="s">
        <v>1355</v>
      </c>
      <c r="E677" s="159" t="s">
        <v>2801</v>
      </c>
      <c r="F677" s="161" t="str">
        <f t="shared" si="70"/>
        <v>?</v>
      </c>
      <c r="G677" s="161" t="str">
        <f t="shared" si="67"/>
        <v>?</v>
      </c>
      <c r="H677" s="159"/>
      <c r="I677" s="161" t="str">
        <f t="shared" si="68"/>
        <v>haf</v>
      </c>
      <c r="J677" s="34"/>
      <c r="K677" s="34" t="str">
        <f>IFERROR(VLOOKUP(B677,LOINC!A:B,2,FALSE),"")</f>
        <v/>
      </c>
      <c r="L677" s="34" t="str">
        <f>IFERROR(VLOOKUP(B677,'Sequence nummers'!A:B,2,FALSE),"")</f>
        <v/>
      </c>
      <c r="M677" s="52"/>
      <c r="N677" s="159"/>
      <c r="O677" s="52"/>
      <c r="P677" s="159"/>
      <c r="Q677" s="53"/>
      <c r="R677" s="53"/>
      <c r="S677" s="161" t="str">
        <f t="shared" si="80"/>
        <v>String</v>
      </c>
      <c r="T677" s="38" t="s">
        <v>182</v>
      </c>
      <c r="U677" s="43" t="s">
        <v>366</v>
      </c>
      <c r="V677" s="38" t="s">
        <v>2</v>
      </c>
      <c r="W677" s="38" t="s">
        <v>2758</v>
      </c>
      <c r="X677" s="39" t="s">
        <v>370</v>
      </c>
      <c r="Y677" s="32"/>
      <c r="Z677" s="32"/>
      <c r="AA677" s="38"/>
      <c r="AB677" s="38"/>
    </row>
    <row r="678" spans="1:28" ht="28" hidden="1" x14ac:dyDescent="0.35">
      <c r="A678" s="269"/>
      <c r="B678" s="159" t="s">
        <v>2251</v>
      </c>
      <c r="C678" s="162" t="str">
        <f t="shared" si="79"/>
        <v/>
      </c>
      <c r="D678" s="159" t="s">
        <v>1356</v>
      </c>
      <c r="E678" s="159" t="s">
        <v>2801</v>
      </c>
      <c r="F678" s="161" t="str">
        <f t="shared" si="70"/>
        <v>?</v>
      </c>
      <c r="G678" s="161" t="str">
        <f t="shared" si="67"/>
        <v>?</v>
      </c>
      <c r="H678" s="159"/>
      <c r="I678" s="161" t="str">
        <f t="shared" si="68"/>
        <v>hag</v>
      </c>
      <c r="J678" s="34"/>
      <c r="K678" s="34" t="str">
        <f>IFERROR(VLOOKUP(B678,LOINC!A:B,2,FALSE),"")</f>
        <v/>
      </c>
      <c r="L678" s="34" t="str">
        <f>IFERROR(VLOOKUP(B678,'Sequence nummers'!A:B,2,FALSE),"")</f>
        <v/>
      </c>
      <c r="M678" s="52"/>
      <c r="N678" s="159"/>
      <c r="O678" s="52"/>
      <c r="P678" s="159"/>
      <c r="Q678" s="53"/>
      <c r="R678" s="53"/>
      <c r="S678" s="161" t="str">
        <f t="shared" si="80"/>
        <v>String</v>
      </c>
      <c r="T678" s="38" t="s">
        <v>182</v>
      </c>
      <c r="U678" s="43" t="s">
        <v>366</v>
      </c>
      <c r="V678" s="38" t="s">
        <v>2</v>
      </c>
      <c r="W678" s="38" t="s">
        <v>2758</v>
      </c>
      <c r="X678" s="39" t="s">
        <v>370</v>
      </c>
      <c r="Y678" s="32"/>
      <c r="Z678" s="32"/>
      <c r="AA678" s="38"/>
      <c r="AB678" s="38"/>
    </row>
    <row r="679" spans="1:28" hidden="1" x14ac:dyDescent="0.35">
      <c r="A679" s="269"/>
      <c r="B679" s="159" t="s">
        <v>5113</v>
      </c>
      <c r="C679" s="162" t="str">
        <f t="shared" si="79"/>
        <v/>
      </c>
      <c r="D679" s="159"/>
      <c r="E679" s="159" t="s">
        <v>2801</v>
      </c>
      <c r="F679" s="161" t="str">
        <f t="shared" si="70"/>
        <v>?</v>
      </c>
      <c r="G679" s="161" t="str">
        <f t="shared" si="67"/>
        <v>?</v>
      </c>
      <c r="H679" s="159"/>
      <c r="I679" s="161" t="str">
        <f t="shared" si="68"/>
        <v>hah</v>
      </c>
      <c r="J679" s="34"/>
      <c r="K679" s="34" t="str">
        <f>IFERROR(VLOOKUP(B679,LOINC!A:B,2,FALSE),"")</f>
        <v/>
      </c>
      <c r="L679" s="34" t="str">
        <f>IFERROR(VLOOKUP(B679,'Sequence nummers'!A:B,2,FALSE),"")</f>
        <v/>
      </c>
      <c r="M679" s="52"/>
      <c r="N679" s="159"/>
      <c r="O679" s="52"/>
      <c r="P679" s="159"/>
      <c r="Q679" s="53"/>
      <c r="R679" s="53"/>
      <c r="S679" s="161" t="str">
        <f t="shared" si="80"/>
        <v>String</v>
      </c>
      <c r="T679" s="38" t="s">
        <v>182</v>
      </c>
      <c r="U679" s="43" t="s">
        <v>366</v>
      </c>
      <c r="V679" s="38" t="s">
        <v>2</v>
      </c>
      <c r="W679" s="38" t="s">
        <v>2758</v>
      </c>
      <c r="X679" s="39" t="s">
        <v>370</v>
      </c>
      <c r="Y679" s="32"/>
      <c r="Z679" s="32"/>
      <c r="AA679" s="38"/>
      <c r="AB679" s="38"/>
    </row>
    <row r="680" spans="1:28" hidden="1" x14ac:dyDescent="0.35">
      <c r="A680" s="269"/>
      <c r="B680" s="159" t="s">
        <v>1295</v>
      </c>
      <c r="C680" s="162" t="str">
        <f t="shared" si="79"/>
        <v/>
      </c>
      <c r="D680" s="159"/>
      <c r="E680" s="159" t="s">
        <v>2801</v>
      </c>
      <c r="F680" s="161" t="str">
        <f t="shared" si="70"/>
        <v>?</v>
      </c>
      <c r="G680" s="161" t="str">
        <f t="shared" si="67"/>
        <v>?</v>
      </c>
      <c r="H680" s="159"/>
      <c r="I680" s="161" t="str">
        <f t="shared" si="68"/>
        <v>hai</v>
      </c>
      <c r="J680" s="34"/>
      <c r="K680" s="34" t="str">
        <f>IFERROR(VLOOKUP(B680,LOINC!A:B,2,FALSE),"")</f>
        <v/>
      </c>
      <c r="L680" s="34" t="str">
        <f>IFERROR(VLOOKUP(B680,'Sequence nummers'!A:B,2,FALSE),"")</f>
        <v/>
      </c>
      <c r="M680" s="52"/>
      <c r="N680" s="159"/>
      <c r="O680" s="52"/>
      <c r="P680" s="159"/>
      <c r="Q680" s="53"/>
      <c r="R680" s="53"/>
      <c r="S680" s="161" t="str">
        <f t="shared" si="80"/>
        <v>String</v>
      </c>
      <c r="T680" s="38" t="s">
        <v>182</v>
      </c>
      <c r="U680" s="43" t="s">
        <v>366</v>
      </c>
      <c r="V680" s="38" t="s">
        <v>2</v>
      </c>
      <c r="W680" s="38" t="s">
        <v>2758</v>
      </c>
      <c r="X680" s="39" t="s">
        <v>370</v>
      </c>
      <c r="Y680" s="32"/>
      <c r="Z680" s="32"/>
      <c r="AA680" s="38"/>
      <c r="AB680" s="38"/>
    </row>
    <row r="681" spans="1:28" hidden="1" x14ac:dyDescent="0.35">
      <c r="A681" s="269" t="s">
        <v>1245</v>
      </c>
      <c r="B681" s="159" t="s">
        <v>1247</v>
      </c>
      <c r="C681" s="162" t="str">
        <f t="shared" si="79"/>
        <v/>
      </c>
      <c r="D681" s="159"/>
      <c r="E681" s="159" t="s">
        <v>2801</v>
      </c>
      <c r="F681" s="161" t="str">
        <f t="shared" si="70"/>
        <v>?</v>
      </c>
      <c r="G681" s="161" t="str">
        <f t="shared" si="67"/>
        <v>?</v>
      </c>
      <c r="H681" s="159"/>
      <c r="I681" s="161" t="str">
        <f t="shared" si="68"/>
        <v>haj</v>
      </c>
      <c r="J681" s="34"/>
      <c r="K681" s="34" t="str">
        <f>IFERROR(VLOOKUP(B681,LOINC!A:B,2,FALSE),"")</f>
        <v/>
      </c>
      <c r="L681" s="34" t="str">
        <f>IFERROR(VLOOKUP(B681,'Sequence nummers'!A:B,2,FALSE),"")</f>
        <v/>
      </c>
      <c r="M681" s="52"/>
      <c r="N681" s="52"/>
      <c r="O681" s="52"/>
      <c r="P681" s="52"/>
      <c r="Q681" s="53"/>
      <c r="R681" s="53"/>
      <c r="S681" s="161" t="str">
        <f t="shared" si="80"/>
        <v>Keuzelijst</v>
      </c>
      <c r="T681" s="38" t="s">
        <v>182</v>
      </c>
      <c r="U681" s="43" t="s">
        <v>366</v>
      </c>
      <c r="V681" s="38" t="s">
        <v>2</v>
      </c>
      <c r="W681" s="38" t="s">
        <v>1244</v>
      </c>
      <c r="X681" s="39" t="s">
        <v>370</v>
      </c>
      <c r="Y681" s="32" t="s">
        <v>370</v>
      </c>
      <c r="Z681" s="32"/>
      <c r="AA681" s="38"/>
      <c r="AB681" s="38"/>
    </row>
    <row r="682" spans="1:28" hidden="1" x14ac:dyDescent="0.35">
      <c r="A682" s="269"/>
      <c r="B682" s="159" t="s">
        <v>1248</v>
      </c>
      <c r="C682" s="162" t="str">
        <f t="shared" si="79"/>
        <v/>
      </c>
      <c r="D682" s="159"/>
      <c r="E682" s="159" t="s">
        <v>2801</v>
      </c>
      <c r="F682" s="161" t="str">
        <f t="shared" si="70"/>
        <v>?</v>
      </c>
      <c r="G682" s="161" t="str">
        <f t="shared" si="67"/>
        <v>?</v>
      </c>
      <c r="H682" s="159"/>
      <c r="I682" s="161" t="str">
        <f t="shared" si="68"/>
        <v>hak</v>
      </c>
      <c r="J682" s="34"/>
      <c r="K682" s="34" t="str">
        <f>IFERROR(VLOOKUP(B682,LOINC!A:B,2,FALSE),"")</f>
        <v/>
      </c>
      <c r="L682" s="34" t="str">
        <f>IFERROR(VLOOKUP(B682,'Sequence nummers'!A:B,2,FALSE),"")</f>
        <v/>
      </c>
      <c r="M682" s="52"/>
      <c r="N682" s="52"/>
      <c r="O682" s="52"/>
      <c r="P682" s="52"/>
      <c r="Q682" s="53"/>
      <c r="R682" s="53"/>
      <c r="S682" s="161" t="str">
        <f t="shared" si="80"/>
        <v>Keuzelijst</v>
      </c>
      <c r="T682" s="38" t="s">
        <v>182</v>
      </c>
      <c r="U682" s="43" t="s">
        <v>366</v>
      </c>
      <c r="V682" s="38" t="s">
        <v>2</v>
      </c>
      <c r="W682" s="38" t="s">
        <v>1244</v>
      </c>
      <c r="X682" s="39" t="s">
        <v>370</v>
      </c>
      <c r="Y682" s="32" t="s">
        <v>370</v>
      </c>
      <c r="Z682" s="32"/>
      <c r="AA682" s="38"/>
      <c r="AB682" s="38"/>
    </row>
    <row r="683" spans="1:28" hidden="1" x14ac:dyDescent="0.35">
      <c r="A683" s="269"/>
      <c r="B683" s="159" t="s">
        <v>1249</v>
      </c>
      <c r="C683" s="162" t="str">
        <f t="shared" si="79"/>
        <v/>
      </c>
      <c r="D683" s="159"/>
      <c r="E683" s="159" t="s">
        <v>2801</v>
      </c>
      <c r="F683" s="161" t="str">
        <f t="shared" si="70"/>
        <v>?</v>
      </c>
      <c r="G683" s="161" t="str">
        <f t="shared" si="67"/>
        <v>?</v>
      </c>
      <c r="H683" s="159"/>
      <c r="I683" s="161" t="str">
        <f t="shared" si="68"/>
        <v>hal</v>
      </c>
      <c r="J683" s="34"/>
      <c r="K683" s="34" t="str">
        <f>IFERROR(VLOOKUP(B683,LOINC!A:B,2,FALSE),"")</f>
        <v/>
      </c>
      <c r="L683" s="34" t="str">
        <f>IFERROR(VLOOKUP(B683,'Sequence nummers'!A:B,2,FALSE),"")</f>
        <v/>
      </c>
      <c r="M683" s="52"/>
      <c r="N683" s="52"/>
      <c r="O683" s="52"/>
      <c r="P683" s="52"/>
      <c r="Q683" s="53"/>
      <c r="R683" s="53"/>
      <c r="S683" s="161" t="str">
        <f t="shared" si="80"/>
        <v>Keuzelijst</v>
      </c>
      <c r="T683" s="38" t="s">
        <v>182</v>
      </c>
      <c r="U683" s="43" t="s">
        <v>366</v>
      </c>
      <c r="V683" s="38" t="s">
        <v>2</v>
      </c>
      <c r="W683" s="38" t="s">
        <v>1244</v>
      </c>
      <c r="X683" s="39" t="s">
        <v>370</v>
      </c>
      <c r="Y683" s="32" t="s">
        <v>370</v>
      </c>
      <c r="Z683" s="32"/>
      <c r="AA683" s="38"/>
      <c r="AB683" s="38"/>
    </row>
    <row r="684" spans="1:28" hidden="1" x14ac:dyDescent="0.35">
      <c r="A684" s="269"/>
      <c r="B684" s="159" t="s">
        <v>1250</v>
      </c>
      <c r="C684" s="162" t="str">
        <f t="shared" si="79"/>
        <v/>
      </c>
      <c r="D684" s="159"/>
      <c r="E684" s="159" t="s">
        <v>2801</v>
      </c>
      <c r="F684" s="161" t="str">
        <f t="shared" si="70"/>
        <v>?</v>
      </c>
      <c r="G684" s="161" t="str">
        <f t="shared" si="67"/>
        <v>?</v>
      </c>
      <c r="H684" s="159"/>
      <c r="I684" s="161" t="str">
        <f t="shared" si="68"/>
        <v>ham</v>
      </c>
      <c r="J684" s="34"/>
      <c r="K684" s="34" t="str">
        <f>IFERROR(VLOOKUP(B684,LOINC!A:B,2,FALSE),"")</f>
        <v/>
      </c>
      <c r="L684" s="34" t="str">
        <f>IFERROR(VLOOKUP(B684,'Sequence nummers'!A:B,2,FALSE),"")</f>
        <v/>
      </c>
      <c r="M684" s="52"/>
      <c r="N684" s="52"/>
      <c r="O684" s="52"/>
      <c r="P684" s="52"/>
      <c r="Q684" s="53"/>
      <c r="R684" s="53"/>
      <c r="S684" s="161" t="str">
        <f t="shared" si="80"/>
        <v>Keuzelijst</v>
      </c>
      <c r="T684" s="38" t="s">
        <v>182</v>
      </c>
      <c r="U684" s="43" t="s">
        <v>366</v>
      </c>
      <c r="V684" s="38" t="s">
        <v>2</v>
      </c>
      <c r="W684" s="38" t="s">
        <v>1244</v>
      </c>
      <c r="X684" s="39" t="s">
        <v>370</v>
      </c>
      <c r="Y684" s="32" t="s">
        <v>370</v>
      </c>
      <c r="Z684" s="32"/>
      <c r="AA684" s="38"/>
      <c r="AB684" s="38"/>
    </row>
    <row r="685" spans="1:28" hidden="1" x14ac:dyDescent="0.35">
      <c r="A685" s="269"/>
      <c r="B685" s="159" t="s">
        <v>1251</v>
      </c>
      <c r="C685" s="162" t="str">
        <f t="shared" si="79"/>
        <v/>
      </c>
      <c r="D685" s="159"/>
      <c r="E685" s="159" t="s">
        <v>2801</v>
      </c>
      <c r="F685" s="161" t="str">
        <f t="shared" si="70"/>
        <v>?</v>
      </c>
      <c r="G685" s="161" t="str">
        <f t="shared" si="67"/>
        <v>?</v>
      </c>
      <c r="H685" s="159"/>
      <c r="I685" s="161" t="str">
        <f t="shared" si="68"/>
        <v>han</v>
      </c>
      <c r="J685" s="34"/>
      <c r="K685" s="34" t="str">
        <f>IFERROR(VLOOKUP(B685,LOINC!A:B,2,FALSE),"")</f>
        <v/>
      </c>
      <c r="L685" s="34" t="str">
        <f>IFERROR(VLOOKUP(B685,'Sequence nummers'!A:B,2,FALSE),"")</f>
        <v/>
      </c>
      <c r="M685" s="52"/>
      <c r="N685" s="52"/>
      <c r="O685" s="52"/>
      <c r="P685" s="52"/>
      <c r="Q685" s="53"/>
      <c r="R685" s="53"/>
      <c r="S685" s="161" t="str">
        <f t="shared" si="80"/>
        <v>Keuzelijst</v>
      </c>
      <c r="T685" s="38" t="s">
        <v>182</v>
      </c>
      <c r="U685" s="43" t="s">
        <v>366</v>
      </c>
      <c r="V685" s="38" t="s">
        <v>2</v>
      </c>
      <c r="W685" s="38" t="s">
        <v>1244</v>
      </c>
      <c r="X685" s="39" t="s">
        <v>370</v>
      </c>
      <c r="Y685" s="32" t="s">
        <v>370</v>
      </c>
      <c r="Z685" s="40"/>
      <c r="AA685" s="38"/>
      <c r="AB685" s="38"/>
    </row>
    <row r="686" spans="1:28" hidden="1" x14ac:dyDescent="0.35">
      <c r="A686" s="269"/>
      <c r="B686" s="159" t="s">
        <v>1252</v>
      </c>
      <c r="C686" s="162" t="str">
        <f t="shared" si="79"/>
        <v/>
      </c>
      <c r="D686" s="159"/>
      <c r="E686" s="159" t="s">
        <v>2801</v>
      </c>
      <c r="F686" s="161" t="str">
        <f t="shared" si="70"/>
        <v>?</v>
      </c>
      <c r="G686" s="161" t="str">
        <f t="shared" si="67"/>
        <v>?</v>
      </c>
      <c r="H686" s="159"/>
      <c r="I686" s="161" t="str">
        <f t="shared" si="68"/>
        <v>hao</v>
      </c>
      <c r="J686" s="34"/>
      <c r="K686" s="34" t="str">
        <f>IFERROR(VLOOKUP(B686,LOINC!A:B,2,FALSE),"")</f>
        <v/>
      </c>
      <c r="L686" s="34" t="str">
        <f>IFERROR(VLOOKUP(B686,'Sequence nummers'!A:B,2,FALSE),"")</f>
        <v/>
      </c>
      <c r="M686" s="52"/>
      <c r="N686" s="52"/>
      <c r="O686" s="52"/>
      <c r="P686" s="52"/>
      <c r="Q686" s="53"/>
      <c r="R686" s="53"/>
      <c r="S686" s="161" t="str">
        <f t="shared" si="80"/>
        <v>Keuzelijst</v>
      </c>
      <c r="T686" s="38" t="s">
        <v>182</v>
      </c>
      <c r="U686" s="43" t="s">
        <v>366</v>
      </c>
      <c r="V686" s="38" t="s">
        <v>2</v>
      </c>
      <c r="W686" s="38" t="s">
        <v>1244</v>
      </c>
      <c r="X686" s="39" t="s">
        <v>370</v>
      </c>
      <c r="Y686" s="32" t="s">
        <v>370</v>
      </c>
      <c r="Z686" s="40"/>
      <c r="AA686" s="38"/>
      <c r="AB686" s="38"/>
    </row>
    <row r="687" spans="1:28" hidden="1" x14ac:dyDescent="0.35">
      <c r="A687" s="269"/>
      <c r="B687" s="159" t="s">
        <v>1253</v>
      </c>
      <c r="C687" s="162" t="str">
        <f t="shared" si="79"/>
        <v/>
      </c>
      <c r="D687" s="159"/>
      <c r="E687" s="159" t="s">
        <v>2801</v>
      </c>
      <c r="F687" s="161" t="str">
        <f t="shared" ref="F687:F731" si="81">VLOOKUP($B687,Bepalingen,8,FALSE)</f>
        <v>?</v>
      </c>
      <c r="G687" s="161" t="str">
        <f t="shared" ref="G687:G731" si="82">VLOOKUP($B687,Bepalingen,9,FALSE)</f>
        <v>?</v>
      </c>
      <c r="H687" s="159"/>
      <c r="I687" s="161" t="str">
        <f t="shared" ref="I687:I731" si="83">VLOOKUP($B687,Bepalingen,10,FALSE)</f>
        <v>hap</v>
      </c>
      <c r="J687" s="34"/>
      <c r="K687" s="34" t="str">
        <f>IFERROR(VLOOKUP(B687,LOINC!A:B,2,FALSE),"")</f>
        <v/>
      </c>
      <c r="L687" s="34" t="str">
        <f>IFERROR(VLOOKUP(B687,'Sequence nummers'!A:B,2,FALSE),"")</f>
        <v/>
      </c>
      <c r="M687" s="52"/>
      <c r="N687" s="52"/>
      <c r="O687" s="52"/>
      <c r="P687" s="52"/>
      <c r="Q687" s="53"/>
      <c r="R687" s="53"/>
      <c r="S687" s="161" t="str">
        <f t="shared" si="80"/>
        <v>Keuzelijst</v>
      </c>
      <c r="T687" s="38" t="s">
        <v>182</v>
      </c>
      <c r="U687" s="43" t="s">
        <v>366</v>
      </c>
      <c r="V687" s="38" t="s">
        <v>2</v>
      </c>
      <c r="W687" s="38" t="s">
        <v>1244</v>
      </c>
      <c r="X687" s="39" t="s">
        <v>370</v>
      </c>
      <c r="Y687" s="32" t="s">
        <v>370</v>
      </c>
      <c r="Z687" s="40"/>
      <c r="AA687" s="38"/>
      <c r="AB687" s="38"/>
    </row>
    <row r="688" spans="1:28" hidden="1" x14ac:dyDescent="0.35">
      <c r="A688" s="269"/>
      <c r="B688" s="159" t="s">
        <v>1254</v>
      </c>
      <c r="C688" s="162" t="str">
        <f t="shared" si="79"/>
        <v/>
      </c>
      <c r="D688" s="159"/>
      <c r="E688" s="159" t="s">
        <v>2801</v>
      </c>
      <c r="F688" s="161" t="str">
        <f t="shared" si="81"/>
        <v>?</v>
      </c>
      <c r="G688" s="161" t="str">
        <f t="shared" si="82"/>
        <v>?</v>
      </c>
      <c r="H688" s="159"/>
      <c r="I688" s="161" t="str">
        <f t="shared" si="83"/>
        <v>haq</v>
      </c>
      <c r="J688" s="34"/>
      <c r="K688" s="34" t="str">
        <f>IFERROR(VLOOKUP(B688,LOINC!A:B,2,FALSE),"")</f>
        <v/>
      </c>
      <c r="L688" s="34" t="str">
        <f>IFERROR(VLOOKUP(B688,'Sequence nummers'!A:B,2,FALSE),"")</f>
        <v/>
      </c>
      <c r="M688" s="52"/>
      <c r="N688" s="52"/>
      <c r="O688" s="52"/>
      <c r="P688" s="52"/>
      <c r="Q688" s="53"/>
      <c r="R688" s="53"/>
      <c r="S688" s="161" t="str">
        <f t="shared" si="80"/>
        <v>Keuzelijst</v>
      </c>
      <c r="T688" s="38" t="s">
        <v>182</v>
      </c>
      <c r="U688" s="43" t="s">
        <v>366</v>
      </c>
      <c r="V688" s="38" t="s">
        <v>2</v>
      </c>
      <c r="W688" s="38" t="s">
        <v>1244</v>
      </c>
      <c r="X688" s="39" t="s">
        <v>370</v>
      </c>
      <c r="Y688" s="32" t="s">
        <v>370</v>
      </c>
      <c r="Z688" s="40"/>
      <c r="AA688" s="38"/>
      <c r="AB688" s="38"/>
    </row>
    <row r="689" spans="1:28" hidden="1" x14ac:dyDescent="0.35">
      <c r="A689" s="269"/>
      <c r="B689" s="159" t="s">
        <v>1255</v>
      </c>
      <c r="C689" s="162" t="str">
        <f t="shared" si="79"/>
        <v/>
      </c>
      <c r="D689" s="159"/>
      <c r="E689" s="159" t="s">
        <v>2801</v>
      </c>
      <c r="F689" s="161" t="str">
        <f t="shared" si="81"/>
        <v>?</v>
      </c>
      <c r="G689" s="161" t="str">
        <f t="shared" si="82"/>
        <v>?</v>
      </c>
      <c r="H689" s="159"/>
      <c r="I689" s="161" t="str">
        <f t="shared" si="83"/>
        <v>har</v>
      </c>
      <c r="J689" s="34"/>
      <c r="K689" s="34" t="str">
        <f>IFERROR(VLOOKUP(B689,LOINC!A:B,2,FALSE),"")</f>
        <v/>
      </c>
      <c r="L689" s="34" t="str">
        <f>IFERROR(VLOOKUP(B689,'Sequence nummers'!A:B,2,FALSE),"")</f>
        <v/>
      </c>
      <c r="M689" s="52"/>
      <c r="N689" s="52"/>
      <c r="O689" s="52"/>
      <c r="P689" s="52"/>
      <c r="Q689" s="53"/>
      <c r="R689" s="53"/>
      <c r="S689" s="161" t="str">
        <f t="shared" si="80"/>
        <v>Keuzelijst</v>
      </c>
      <c r="T689" s="38" t="s">
        <v>182</v>
      </c>
      <c r="U689" s="43" t="s">
        <v>366</v>
      </c>
      <c r="V689" s="38" t="s">
        <v>2</v>
      </c>
      <c r="W689" s="38" t="s">
        <v>1244</v>
      </c>
      <c r="X689" s="39" t="s">
        <v>370</v>
      </c>
      <c r="Y689" s="32" t="s">
        <v>370</v>
      </c>
      <c r="Z689" s="40"/>
      <c r="AA689" s="38"/>
      <c r="AB689" s="38"/>
    </row>
    <row r="690" spans="1:28" hidden="1" x14ac:dyDescent="0.35">
      <c r="A690" s="269"/>
      <c r="B690" s="159" t="s">
        <v>1256</v>
      </c>
      <c r="C690" s="162" t="s">
        <v>9392</v>
      </c>
      <c r="D690" s="159"/>
      <c r="E690" s="159" t="s">
        <v>2801</v>
      </c>
      <c r="F690" s="161" t="str">
        <f t="shared" si="81"/>
        <v>?</v>
      </c>
      <c r="G690" s="161" t="str">
        <f t="shared" si="82"/>
        <v>?</v>
      </c>
      <c r="H690" s="159"/>
      <c r="I690" s="161" t="str">
        <f t="shared" si="83"/>
        <v>has</v>
      </c>
      <c r="J690" s="34"/>
      <c r="K690" s="34" t="str">
        <f>IFERROR(VLOOKUP(B690,LOINC!A:B,2,FALSE),"")</f>
        <v/>
      </c>
      <c r="L690" s="34" t="str">
        <f>IFERROR(VLOOKUP(B690,'Sequence nummers'!A:B,2,FALSE),"")</f>
        <v/>
      </c>
      <c r="M690" s="52"/>
      <c r="N690" s="52"/>
      <c r="O690" s="52"/>
      <c r="P690" s="52"/>
      <c r="Q690" s="53"/>
      <c r="R690" s="53"/>
      <c r="S690" s="161" t="str">
        <f t="shared" si="80"/>
        <v>Keuzelijst</v>
      </c>
      <c r="T690" s="38" t="s">
        <v>182</v>
      </c>
      <c r="U690" s="43" t="s">
        <v>366</v>
      </c>
      <c r="V690" s="38" t="s">
        <v>2</v>
      </c>
      <c r="W690" s="38" t="s">
        <v>1244</v>
      </c>
      <c r="X690" s="39" t="s">
        <v>370</v>
      </c>
      <c r="Y690" s="32" t="s">
        <v>370</v>
      </c>
      <c r="Z690" s="40"/>
      <c r="AA690" s="38"/>
      <c r="AB690" s="38"/>
    </row>
    <row r="691" spans="1:28" hidden="1" x14ac:dyDescent="0.35">
      <c r="A691" s="269"/>
      <c r="B691" s="159" t="s">
        <v>1486</v>
      </c>
      <c r="C691" s="162" t="str">
        <f t="shared" si="79"/>
        <v/>
      </c>
      <c r="D691" s="159" t="s">
        <v>1257</v>
      </c>
      <c r="E691" s="159" t="s">
        <v>2801</v>
      </c>
      <c r="F691" s="161" t="str">
        <f t="shared" si="81"/>
        <v>?</v>
      </c>
      <c r="G691" s="161" t="str">
        <f t="shared" si="82"/>
        <v>?</v>
      </c>
      <c r="H691" s="159"/>
      <c r="I691" s="161" t="str">
        <f t="shared" si="83"/>
        <v>hat</v>
      </c>
      <c r="J691" s="34"/>
      <c r="K691" s="34" t="str">
        <f>IFERROR(VLOOKUP(B691,LOINC!A:B,2,FALSE),"")</f>
        <v/>
      </c>
      <c r="L691" s="34" t="str">
        <f>IFERROR(VLOOKUP(B691,'Sequence nummers'!A:B,2,FALSE),"")</f>
        <v/>
      </c>
      <c r="M691" s="52"/>
      <c r="N691" s="52"/>
      <c r="O691" s="52"/>
      <c r="P691" s="52"/>
      <c r="Q691" s="53"/>
      <c r="R691" s="53"/>
      <c r="S691" s="161" t="str">
        <f t="shared" si="80"/>
        <v>String</v>
      </c>
      <c r="T691" s="38" t="s">
        <v>1236</v>
      </c>
      <c r="U691" s="43" t="s">
        <v>366</v>
      </c>
      <c r="V691" s="38" t="s">
        <v>1244</v>
      </c>
      <c r="W691" s="38" t="s">
        <v>1244</v>
      </c>
      <c r="X691" s="39" t="s">
        <v>370</v>
      </c>
      <c r="Y691" s="32" t="s">
        <v>370</v>
      </c>
      <c r="Z691" s="40"/>
      <c r="AA691" s="38"/>
      <c r="AB691" s="38"/>
    </row>
    <row r="692" spans="1:28" hidden="1" x14ac:dyDescent="0.35">
      <c r="A692" s="158" t="s">
        <v>8689</v>
      </c>
      <c r="B692" s="159" t="s">
        <v>8691</v>
      </c>
      <c r="C692" s="162" t="str">
        <f t="shared" si="79"/>
        <v/>
      </c>
      <c r="D692" s="159"/>
      <c r="E692" s="159" t="s">
        <v>2801</v>
      </c>
      <c r="F692" s="161" t="str">
        <f t="shared" si="81"/>
        <v>?</v>
      </c>
      <c r="G692" s="161" t="str">
        <f t="shared" si="82"/>
        <v>?</v>
      </c>
      <c r="H692" s="159"/>
      <c r="I692" s="161" t="str">
        <f t="shared" si="83"/>
        <v>iaaa</v>
      </c>
      <c r="J692" s="34"/>
      <c r="K692" s="34" t="str">
        <f>IFERROR(VLOOKUP(B692,LOINC!A:B,2,FALSE),"")</f>
        <v/>
      </c>
      <c r="L692" s="34"/>
      <c r="M692" s="52"/>
      <c r="N692" s="52"/>
      <c r="O692" s="52"/>
      <c r="P692" s="52"/>
      <c r="Q692" s="53"/>
      <c r="R692" s="53"/>
      <c r="S692" s="161" t="str">
        <f t="shared" si="80"/>
        <v>String</v>
      </c>
      <c r="T692" s="38" t="s">
        <v>1236</v>
      </c>
      <c r="U692" s="43" t="s">
        <v>366</v>
      </c>
      <c r="V692" s="38" t="s">
        <v>1244</v>
      </c>
      <c r="W692" s="38" t="s">
        <v>2758</v>
      </c>
      <c r="X692" s="39" t="s">
        <v>370</v>
      </c>
      <c r="Y692" s="32"/>
      <c r="Z692" s="32"/>
      <c r="AA692" s="38">
        <v>555413</v>
      </c>
      <c r="AB692" s="38">
        <v>5</v>
      </c>
    </row>
    <row r="693" spans="1:28" hidden="1" x14ac:dyDescent="0.35">
      <c r="A693" s="158" t="s">
        <v>8690</v>
      </c>
      <c r="B693" s="159" t="s">
        <v>8692</v>
      </c>
      <c r="C693" s="162" t="str">
        <f t="shared" si="79"/>
        <v/>
      </c>
      <c r="D693" s="159"/>
      <c r="E693" s="159" t="s">
        <v>2801</v>
      </c>
      <c r="F693" s="161" t="str">
        <f t="shared" si="81"/>
        <v>?</v>
      </c>
      <c r="G693" s="161" t="str">
        <f t="shared" si="82"/>
        <v>?</v>
      </c>
      <c r="H693" s="159"/>
      <c r="I693" s="161" t="str">
        <f t="shared" si="83"/>
        <v>iaab</v>
      </c>
      <c r="J693" s="34"/>
      <c r="K693" s="34" t="str">
        <f>IFERROR(VLOOKUP(B693,LOINC!A:B,2,FALSE),"")</f>
        <v/>
      </c>
      <c r="L693" s="34"/>
      <c r="M693" s="52"/>
      <c r="N693" s="52"/>
      <c r="O693" s="52"/>
      <c r="P693" s="52"/>
      <c r="Q693" s="53"/>
      <c r="R693" s="53"/>
      <c r="S693" s="161" t="str">
        <f t="shared" si="80"/>
        <v>String</v>
      </c>
      <c r="T693" s="38" t="s">
        <v>1236</v>
      </c>
      <c r="U693" s="43" t="s">
        <v>366</v>
      </c>
      <c r="V693" s="38" t="s">
        <v>1244</v>
      </c>
      <c r="W693" s="38" t="s">
        <v>2758</v>
      </c>
      <c r="X693" s="39" t="s">
        <v>370</v>
      </c>
      <c r="Y693" s="32"/>
      <c r="Z693" s="32"/>
      <c r="AA693" s="38">
        <v>555435</v>
      </c>
      <c r="AB693" s="38">
        <v>6</v>
      </c>
    </row>
    <row r="694" spans="1:28" hidden="1" x14ac:dyDescent="0.35">
      <c r="A694" s="158" t="s">
        <v>1204</v>
      </c>
      <c r="B694" s="159" t="s">
        <v>1206</v>
      </c>
      <c r="C694" s="162" t="str">
        <f t="shared" si="79"/>
        <v/>
      </c>
      <c r="D694" s="159"/>
      <c r="E694" s="159" t="s">
        <v>2801</v>
      </c>
      <c r="F694" s="161" t="str">
        <f t="shared" si="81"/>
        <v>?</v>
      </c>
      <c r="G694" s="161" t="str">
        <f t="shared" si="82"/>
        <v>?</v>
      </c>
      <c r="H694" s="159"/>
      <c r="I694" s="161" t="str">
        <f t="shared" si="83"/>
        <v>iab</v>
      </c>
      <c r="J694" s="34"/>
      <c r="K694" s="34" t="str">
        <f>IFERROR(VLOOKUP(B694,LOINC!A:B,2,FALSE),"")</f>
        <v/>
      </c>
      <c r="L694" s="34" t="str">
        <f>IFERROR(VLOOKUP(B694,'Sequence nummers'!A:B,2,FALSE),"")</f>
        <v/>
      </c>
      <c r="M694" s="52"/>
      <c r="N694" s="52"/>
      <c r="O694" s="52"/>
      <c r="P694" s="52"/>
      <c r="Q694" s="53"/>
      <c r="R694" s="53"/>
      <c r="S694" s="161" t="str">
        <f t="shared" si="80"/>
        <v>String</v>
      </c>
      <c r="T694" s="38" t="s">
        <v>1236</v>
      </c>
      <c r="U694" s="43" t="s">
        <v>366</v>
      </c>
      <c r="V694" s="38" t="s">
        <v>1244</v>
      </c>
      <c r="W694" s="38" t="s">
        <v>2758</v>
      </c>
      <c r="X694" s="39" t="s">
        <v>370</v>
      </c>
      <c r="Y694" s="32"/>
      <c r="Z694" s="32"/>
      <c r="AA694" s="38" t="s">
        <v>8561</v>
      </c>
      <c r="AB694" s="38" t="s">
        <v>2255</v>
      </c>
    </row>
    <row r="695" spans="1:28" hidden="1" x14ac:dyDescent="0.35">
      <c r="A695" s="158" t="s">
        <v>2754</v>
      </c>
      <c r="B695" s="159" t="s">
        <v>2755</v>
      </c>
      <c r="C695" s="162" t="str">
        <f t="shared" si="79"/>
        <v/>
      </c>
      <c r="D695" s="159"/>
      <c r="E695" s="159" t="s">
        <v>2801</v>
      </c>
      <c r="F695" s="161" t="str">
        <f t="shared" si="81"/>
        <v>?</v>
      </c>
      <c r="G695" s="161" t="str">
        <f t="shared" si="82"/>
        <v>?</v>
      </c>
      <c r="H695" s="159"/>
      <c r="I695" s="161" t="str">
        <f t="shared" si="83"/>
        <v>iaba</v>
      </c>
      <c r="J695" s="34"/>
      <c r="K695" s="34" t="str">
        <f>IFERROR(VLOOKUP(B695,LOINC!A:B,2,FALSE),"")</f>
        <v/>
      </c>
      <c r="L695" s="34" t="str">
        <f>IFERROR(VLOOKUP(B695,'Sequence nummers'!A:B,2,FALSE),"")</f>
        <v/>
      </c>
      <c r="M695" s="52"/>
      <c r="N695" s="52"/>
      <c r="O695" s="52"/>
      <c r="P695" s="52"/>
      <c r="Q695" s="53"/>
      <c r="R695" s="53"/>
      <c r="S695" s="161" t="str">
        <f t="shared" si="80"/>
        <v>String</v>
      </c>
      <c r="T695" s="38" t="s">
        <v>1236</v>
      </c>
      <c r="U695" s="43" t="s">
        <v>366</v>
      </c>
      <c r="V695" s="38" t="s">
        <v>1244</v>
      </c>
      <c r="W695" s="38" t="s">
        <v>2758</v>
      </c>
      <c r="X695" s="39" t="s">
        <v>370</v>
      </c>
      <c r="Y695" s="32"/>
      <c r="Z695" s="32"/>
      <c r="AA695" s="38" t="s">
        <v>8829</v>
      </c>
      <c r="AB695" s="38" t="s">
        <v>2256</v>
      </c>
    </row>
    <row r="696" spans="1:28" hidden="1" x14ac:dyDescent="0.35">
      <c r="A696" s="158" t="s">
        <v>1296</v>
      </c>
      <c r="B696" s="159" t="s">
        <v>1297</v>
      </c>
      <c r="C696" s="162" t="str">
        <f t="shared" si="79"/>
        <v/>
      </c>
      <c r="D696" s="159"/>
      <c r="E696" s="159" t="s">
        <v>2801</v>
      </c>
      <c r="F696" s="161" t="str">
        <f t="shared" si="81"/>
        <v>?</v>
      </c>
      <c r="G696" s="161" t="str">
        <f t="shared" si="82"/>
        <v>?</v>
      </c>
      <c r="H696" s="159"/>
      <c r="I696" s="161" t="str">
        <f t="shared" si="83"/>
        <v>iac</v>
      </c>
      <c r="J696" s="34"/>
      <c r="K696" s="34" t="str">
        <f>IFERROR(VLOOKUP(B696,LOINC!A:B,2,FALSE),"")</f>
        <v/>
      </c>
      <c r="L696" s="34" t="str">
        <f>IFERROR(VLOOKUP(B696,'Sequence nummers'!A:B,2,FALSE),"")</f>
        <v/>
      </c>
      <c r="M696" s="52"/>
      <c r="N696" s="52"/>
      <c r="O696" s="52"/>
      <c r="P696" s="52"/>
      <c r="Q696" s="53"/>
      <c r="R696" s="53"/>
      <c r="S696" s="161" t="str">
        <f t="shared" si="80"/>
        <v>String</v>
      </c>
      <c r="T696" s="38" t="s">
        <v>1236</v>
      </c>
      <c r="U696" s="43" t="s">
        <v>366</v>
      </c>
      <c r="V696" s="38" t="s">
        <v>1244</v>
      </c>
      <c r="W696" s="38" t="s">
        <v>2758</v>
      </c>
      <c r="X696" s="39" t="s">
        <v>370</v>
      </c>
      <c r="Y696" s="32"/>
      <c r="Z696" s="32"/>
      <c r="AA696" s="159" t="s">
        <v>2094</v>
      </c>
      <c r="AB696" s="159">
        <v>6</v>
      </c>
    </row>
    <row r="697" spans="1:28" hidden="1" x14ac:dyDescent="0.35">
      <c r="A697" s="158" t="s">
        <v>8842</v>
      </c>
      <c r="B697" s="159" t="s">
        <v>8843</v>
      </c>
      <c r="C697" s="162" t="str">
        <f t="shared" si="79"/>
        <v/>
      </c>
      <c r="D697" s="159"/>
      <c r="E697" s="159" t="s">
        <v>2801</v>
      </c>
      <c r="F697" s="161" t="str">
        <f t="shared" si="81"/>
        <v>?</v>
      </c>
      <c r="G697" s="161" t="str">
        <f t="shared" si="82"/>
        <v>?</v>
      </c>
      <c r="H697" s="159"/>
      <c r="I697" s="161" t="str">
        <f t="shared" si="83"/>
        <v>iaca</v>
      </c>
      <c r="J697" s="34"/>
      <c r="K697" s="34" t="str">
        <f>IFERROR(VLOOKUP(B697,LOINC!A:B,2,FALSE),"")</f>
        <v/>
      </c>
      <c r="L697" s="34"/>
      <c r="M697" s="52"/>
      <c r="N697" s="52"/>
      <c r="O697" s="52"/>
      <c r="P697" s="52"/>
      <c r="Q697" s="53"/>
      <c r="R697" s="53"/>
      <c r="S697" s="161" t="str">
        <f t="shared" si="80"/>
        <v>String</v>
      </c>
      <c r="T697" s="38" t="s">
        <v>1236</v>
      </c>
      <c r="U697" s="43" t="s">
        <v>366</v>
      </c>
      <c r="V697" s="38" t="s">
        <v>1244</v>
      </c>
      <c r="W697" s="38" t="s">
        <v>2758</v>
      </c>
      <c r="X697" s="39" t="s">
        <v>370</v>
      </c>
      <c r="Y697" s="32"/>
      <c r="Z697" s="32"/>
      <c r="AA697" s="159" t="s">
        <v>8845</v>
      </c>
      <c r="AB697" s="159">
        <v>5</v>
      </c>
    </row>
    <row r="698" spans="1:28" hidden="1" x14ac:dyDescent="0.35">
      <c r="A698" s="158" t="s">
        <v>1205</v>
      </c>
      <c r="B698" s="159" t="s">
        <v>1207</v>
      </c>
      <c r="C698" s="162" t="str">
        <f t="shared" si="79"/>
        <v/>
      </c>
      <c r="D698" s="159"/>
      <c r="E698" s="159" t="s">
        <v>2801</v>
      </c>
      <c r="F698" s="161" t="str">
        <f t="shared" si="81"/>
        <v>?</v>
      </c>
      <c r="G698" s="161" t="str">
        <f t="shared" si="82"/>
        <v>?</v>
      </c>
      <c r="H698" s="159"/>
      <c r="I698" s="161" t="str">
        <f t="shared" si="83"/>
        <v>iad</v>
      </c>
      <c r="J698" s="34"/>
      <c r="K698" s="34" t="str">
        <f>IFERROR(VLOOKUP(B698,LOINC!A:B,2,FALSE),"")</f>
        <v/>
      </c>
      <c r="L698" s="34" t="str">
        <f>IFERROR(VLOOKUP(B698,'Sequence nummers'!A:B,2,FALSE),"")</f>
        <v/>
      </c>
      <c r="M698" s="52"/>
      <c r="N698" s="52"/>
      <c r="O698" s="52"/>
      <c r="P698" s="52"/>
      <c r="Q698" s="53"/>
      <c r="R698" s="53"/>
      <c r="S698" s="161" t="str">
        <f t="shared" si="80"/>
        <v>String</v>
      </c>
      <c r="T698" s="38" t="s">
        <v>1236</v>
      </c>
      <c r="U698" s="43" t="s">
        <v>366</v>
      </c>
      <c r="V698" s="38" t="s">
        <v>1244</v>
      </c>
      <c r="W698" s="38" t="s">
        <v>1244</v>
      </c>
      <c r="X698" s="39" t="s">
        <v>370</v>
      </c>
      <c r="Y698" s="32"/>
      <c r="Z698" s="32"/>
      <c r="AA698" s="38" t="s">
        <v>2094</v>
      </c>
      <c r="AB698" s="38">
        <v>6</v>
      </c>
    </row>
    <row r="699" spans="1:28" hidden="1" x14ac:dyDescent="0.35">
      <c r="A699" s="158" t="s">
        <v>2729</v>
      </c>
      <c r="B699" s="159" t="s">
        <v>2730</v>
      </c>
      <c r="C699" s="162" t="str">
        <f t="shared" si="79"/>
        <v/>
      </c>
      <c r="D699" s="159"/>
      <c r="E699" s="159" t="s">
        <v>2801</v>
      </c>
      <c r="F699" s="161" t="str">
        <f t="shared" si="81"/>
        <v>?</v>
      </c>
      <c r="G699" s="161" t="str">
        <f t="shared" si="82"/>
        <v>?</v>
      </c>
      <c r="H699" s="159"/>
      <c r="I699" s="161" t="str">
        <f t="shared" si="83"/>
        <v>iada</v>
      </c>
      <c r="J699" s="34"/>
      <c r="K699" s="34" t="str">
        <f>IFERROR(VLOOKUP(B699,LOINC!A:B,2,FALSE),"")</f>
        <v/>
      </c>
      <c r="L699" s="34" t="str">
        <f>IFERROR(VLOOKUP(B699,'Sequence nummers'!A:B,2,FALSE),"")</f>
        <v/>
      </c>
      <c r="M699" s="52"/>
      <c r="N699" s="52"/>
      <c r="O699" s="52"/>
      <c r="P699" s="52"/>
      <c r="Q699" s="53"/>
      <c r="R699" s="53"/>
      <c r="S699" s="161" t="str">
        <f t="shared" si="80"/>
        <v>String</v>
      </c>
      <c r="T699" s="38" t="s">
        <v>182</v>
      </c>
      <c r="U699" s="43" t="s">
        <v>366</v>
      </c>
      <c r="V699" s="38" t="s">
        <v>1244</v>
      </c>
      <c r="W699" s="38" t="s">
        <v>1244</v>
      </c>
      <c r="X699" s="39"/>
      <c r="Y699" s="32" t="s">
        <v>370</v>
      </c>
      <c r="Z699" s="32"/>
      <c r="AA699" s="38" t="s">
        <v>2094</v>
      </c>
      <c r="AB699" s="38">
        <v>6</v>
      </c>
    </row>
    <row r="700" spans="1:28" hidden="1" x14ac:dyDescent="0.35">
      <c r="A700" s="158" t="s">
        <v>2078</v>
      </c>
      <c r="B700" s="159" t="s">
        <v>2079</v>
      </c>
      <c r="C700" s="162" t="str">
        <f t="shared" si="79"/>
        <v/>
      </c>
      <c r="D700" s="159"/>
      <c r="E700" s="159" t="s">
        <v>2801</v>
      </c>
      <c r="F700" s="161" t="str">
        <f t="shared" si="81"/>
        <v>?</v>
      </c>
      <c r="G700" s="161" t="str">
        <f t="shared" si="82"/>
        <v>?</v>
      </c>
      <c r="H700" s="159"/>
      <c r="I700" s="161" t="str">
        <f t="shared" si="83"/>
        <v>iae</v>
      </c>
      <c r="J700" s="34"/>
      <c r="K700" s="34" t="str">
        <f>IFERROR(VLOOKUP(B700,LOINC!A:B,2,FALSE),"")</f>
        <v/>
      </c>
      <c r="L700" s="34" t="str">
        <f>IFERROR(VLOOKUP(B700,'Sequence nummers'!A:B,2,FALSE),"")</f>
        <v/>
      </c>
      <c r="M700" s="52"/>
      <c r="N700" s="52"/>
      <c r="O700" s="52"/>
      <c r="P700" s="159"/>
      <c r="Q700" s="53"/>
      <c r="R700" s="53"/>
      <c r="S700" s="161" t="str">
        <f t="shared" si="80"/>
        <v>String</v>
      </c>
      <c r="T700" s="38" t="s">
        <v>1236</v>
      </c>
      <c r="U700" s="43" t="s">
        <v>366</v>
      </c>
      <c r="V700" s="38" t="s">
        <v>1244</v>
      </c>
      <c r="W700" s="38" t="s">
        <v>2758</v>
      </c>
      <c r="X700" s="39" t="s">
        <v>370</v>
      </c>
      <c r="Y700" s="32" t="s">
        <v>370</v>
      </c>
      <c r="Z700" s="32"/>
      <c r="AA700" s="38" t="s">
        <v>2095</v>
      </c>
      <c r="AB700" s="38">
        <v>1</v>
      </c>
    </row>
    <row r="701" spans="1:28" hidden="1" x14ac:dyDescent="0.35">
      <c r="A701" s="158" t="s">
        <v>2080</v>
      </c>
      <c r="B701" s="159" t="s">
        <v>5115</v>
      </c>
      <c r="C701" s="162" t="str">
        <f t="shared" si="79"/>
        <v/>
      </c>
      <c r="D701" s="159"/>
      <c r="E701" s="159" t="s">
        <v>2801</v>
      </c>
      <c r="F701" s="161" t="str">
        <f t="shared" si="81"/>
        <v>?</v>
      </c>
      <c r="G701" s="161" t="str">
        <f t="shared" si="82"/>
        <v>?</v>
      </c>
      <c r="H701" s="159"/>
      <c r="I701" s="161" t="str">
        <f t="shared" si="83"/>
        <v>iaf</v>
      </c>
      <c r="J701" s="34"/>
      <c r="K701" s="34" t="str">
        <f>IFERROR(VLOOKUP(B701,LOINC!A:B,2,FALSE),"")</f>
        <v/>
      </c>
      <c r="L701" s="34" t="str">
        <f>IFERROR(VLOOKUP(B701,'Sequence nummers'!A:B,2,FALSE),"")</f>
        <v/>
      </c>
      <c r="M701" s="52"/>
      <c r="N701" s="52"/>
      <c r="O701" s="52"/>
      <c r="P701" s="159"/>
      <c r="Q701" s="53"/>
      <c r="R701" s="53"/>
      <c r="S701" s="161" t="str">
        <f t="shared" si="80"/>
        <v>String</v>
      </c>
      <c r="T701" s="38" t="s">
        <v>1236</v>
      </c>
      <c r="U701" s="43" t="s">
        <v>366</v>
      </c>
      <c r="V701" s="38" t="s">
        <v>1244</v>
      </c>
      <c r="W701" s="38" t="s">
        <v>2758</v>
      </c>
      <c r="X701" s="39" t="s">
        <v>370</v>
      </c>
      <c r="Y701" s="32"/>
      <c r="Z701" s="32"/>
      <c r="AA701" s="38" t="s">
        <v>2096</v>
      </c>
      <c r="AB701" s="38">
        <v>1</v>
      </c>
    </row>
    <row r="702" spans="1:28" s="190" customFormat="1" ht="28" hidden="1" x14ac:dyDescent="0.35">
      <c r="A702" s="189" t="s">
        <v>9366</v>
      </c>
      <c r="B702" s="38" t="s">
        <v>9366</v>
      </c>
      <c r="C702" s="38" t="str">
        <f t="shared" ref="C702" si="84">IF(E702="JA",VLOOKUP(B702,Bepalingen,3,FALSE),"")</f>
        <v/>
      </c>
      <c r="D702" s="38"/>
      <c r="E702" s="38" t="s">
        <v>2801</v>
      </c>
      <c r="F702" s="38" t="s">
        <v>2131</v>
      </c>
      <c r="G702" s="38" t="s">
        <v>2131</v>
      </c>
      <c r="H702" s="38"/>
      <c r="I702" s="38" t="s">
        <v>9367</v>
      </c>
      <c r="J702" s="39"/>
      <c r="K702" s="39" t="s">
        <v>9396</v>
      </c>
      <c r="L702" s="39" t="s">
        <v>9396</v>
      </c>
      <c r="M702" s="53"/>
      <c r="N702" s="53"/>
      <c r="O702" s="53"/>
      <c r="P702" s="38"/>
      <c r="Q702" s="53"/>
      <c r="R702" s="53"/>
      <c r="S702" s="38" t="s">
        <v>1357</v>
      </c>
      <c r="T702" s="38" t="s">
        <v>1236</v>
      </c>
      <c r="U702" s="43" t="s">
        <v>366</v>
      </c>
      <c r="V702" s="38" t="s">
        <v>1244</v>
      </c>
      <c r="W702" s="38" t="s">
        <v>2758</v>
      </c>
      <c r="X702" s="39" t="s">
        <v>370</v>
      </c>
      <c r="Y702" s="32"/>
      <c r="Z702" s="32"/>
      <c r="AA702" s="38" t="s">
        <v>9368</v>
      </c>
      <c r="AB702" s="38" t="s">
        <v>9367</v>
      </c>
    </row>
    <row r="703" spans="1:28" hidden="1" x14ac:dyDescent="0.35">
      <c r="A703" s="158" t="s">
        <v>2077</v>
      </c>
      <c r="B703" s="159" t="s">
        <v>2077</v>
      </c>
      <c r="C703" s="162" t="str">
        <f t="shared" si="79"/>
        <v/>
      </c>
      <c r="D703" s="159"/>
      <c r="E703" s="159" t="s">
        <v>2801</v>
      </c>
      <c r="F703" s="161" t="str">
        <f t="shared" si="81"/>
        <v>?</v>
      </c>
      <c r="G703" s="161" t="str">
        <f t="shared" si="82"/>
        <v>?</v>
      </c>
      <c r="H703" s="159"/>
      <c r="I703" s="161" t="str">
        <f t="shared" si="83"/>
        <v>iag</v>
      </c>
      <c r="J703" s="34"/>
      <c r="K703" s="34" t="str">
        <f>IFERROR(VLOOKUP(B703,LOINC!A:B,2,FALSE),"")</f>
        <v/>
      </c>
      <c r="L703" s="34" t="str">
        <f>IFERROR(VLOOKUP(B703,'Sequence nummers'!A:B,2,FALSE),"")</f>
        <v/>
      </c>
      <c r="M703" s="52"/>
      <c r="N703" s="52"/>
      <c r="O703" s="52"/>
      <c r="P703" s="52"/>
      <c r="Q703" s="53"/>
      <c r="R703" s="53"/>
      <c r="S703" s="161" t="str">
        <f t="shared" si="80"/>
        <v>String</v>
      </c>
      <c r="T703" s="38" t="s">
        <v>1236</v>
      </c>
      <c r="U703" s="43" t="s">
        <v>366</v>
      </c>
      <c r="V703" s="38" t="s">
        <v>1244</v>
      </c>
      <c r="W703" s="38" t="s">
        <v>2758</v>
      </c>
      <c r="X703" s="39" t="s">
        <v>370</v>
      </c>
      <c r="Y703" s="32"/>
      <c r="Z703" s="32"/>
      <c r="AA703" s="38" t="s">
        <v>2097</v>
      </c>
      <c r="AB703" s="38">
        <v>1</v>
      </c>
    </row>
    <row r="704" spans="1:28" hidden="1" x14ac:dyDescent="0.35">
      <c r="A704" s="158" t="s">
        <v>2275</v>
      </c>
      <c r="B704" s="159" t="s">
        <v>2275</v>
      </c>
      <c r="C704" s="162" t="str">
        <f t="shared" si="79"/>
        <v/>
      </c>
      <c r="D704" s="159"/>
      <c r="E704" s="159" t="s">
        <v>2801</v>
      </c>
      <c r="F704" s="161" t="str">
        <f t="shared" si="81"/>
        <v>?</v>
      </c>
      <c r="G704" s="161" t="str">
        <f t="shared" si="82"/>
        <v>?</v>
      </c>
      <c r="H704" s="159"/>
      <c r="I704" s="161" t="str">
        <f t="shared" si="83"/>
        <v>iah</v>
      </c>
      <c r="J704" s="34"/>
      <c r="K704" s="34" t="str">
        <f>IFERROR(VLOOKUP(B704,LOINC!A:B,2,FALSE),"")</f>
        <v/>
      </c>
      <c r="L704" s="34" t="str">
        <f>IFERROR(VLOOKUP(B704,'Sequence nummers'!A:B,2,FALSE),"")</f>
        <v/>
      </c>
      <c r="M704" s="52"/>
      <c r="N704" s="52"/>
      <c r="O704" s="52"/>
      <c r="P704" s="52"/>
      <c r="Q704" s="53"/>
      <c r="R704" s="53"/>
      <c r="S704" s="161" t="str">
        <f t="shared" si="80"/>
        <v>String</v>
      </c>
      <c r="T704" s="38" t="s">
        <v>1236</v>
      </c>
      <c r="U704" s="43" t="s">
        <v>366</v>
      </c>
      <c r="V704" s="38" t="s">
        <v>1244</v>
      </c>
      <c r="W704" s="38" t="s">
        <v>2758</v>
      </c>
      <c r="X704" s="39" t="s">
        <v>370</v>
      </c>
      <c r="Y704" s="32"/>
      <c r="Z704" s="32"/>
      <c r="AA704" s="38" t="s">
        <v>2092</v>
      </c>
      <c r="AB704" s="38">
        <v>1</v>
      </c>
    </row>
    <row r="705" spans="1:28" hidden="1" x14ac:dyDescent="0.35">
      <c r="A705" s="158" t="s">
        <v>2521</v>
      </c>
      <c r="B705" s="159" t="s">
        <v>2521</v>
      </c>
      <c r="C705" s="162" t="str">
        <f t="shared" si="79"/>
        <v/>
      </c>
      <c r="D705" s="159"/>
      <c r="E705" s="159" t="s">
        <v>2801</v>
      </c>
      <c r="F705" s="161" t="str">
        <f t="shared" si="81"/>
        <v>?</v>
      </c>
      <c r="G705" s="161" t="str">
        <f t="shared" si="82"/>
        <v>?</v>
      </c>
      <c r="H705" s="159"/>
      <c r="I705" s="161" t="str">
        <f t="shared" si="83"/>
        <v>iai</v>
      </c>
      <c r="J705" s="34"/>
      <c r="K705" s="34" t="str">
        <f>IFERROR(VLOOKUP(B705,LOINC!A:B,2,FALSE),"")</f>
        <v/>
      </c>
      <c r="L705" s="34" t="str">
        <f>IFERROR(VLOOKUP(B705,'Sequence nummers'!A:B,2,FALSE),"")</f>
        <v/>
      </c>
      <c r="M705" s="52"/>
      <c r="N705" s="52"/>
      <c r="O705" s="52"/>
      <c r="P705" s="52"/>
      <c r="Q705" s="53"/>
      <c r="R705" s="53"/>
      <c r="S705" s="161" t="str">
        <f t="shared" si="80"/>
        <v>String</v>
      </c>
      <c r="T705" s="38" t="s">
        <v>1236</v>
      </c>
      <c r="U705" s="43" t="s">
        <v>366</v>
      </c>
      <c r="V705" s="38" t="s">
        <v>1244</v>
      </c>
      <c r="W705" s="38" t="s">
        <v>2758</v>
      </c>
      <c r="X705" s="39" t="s">
        <v>370</v>
      </c>
      <c r="Y705" s="32"/>
      <c r="Z705" s="32"/>
      <c r="AA705" s="38">
        <v>555376</v>
      </c>
      <c r="AB705" s="38">
        <v>1</v>
      </c>
    </row>
    <row r="706" spans="1:28" hidden="1" x14ac:dyDescent="0.35">
      <c r="A706" s="158" t="s">
        <v>2776</v>
      </c>
      <c r="B706" s="159" t="s">
        <v>2776</v>
      </c>
      <c r="C706" s="162" t="str">
        <f t="shared" ref="C706:C731" si="85">IF(E706="JA",VLOOKUP(B706,Bepalingen,3,FALSE),"")</f>
        <v/>
      </c>
      <c r="D706" s="159"/>
      <c r="E706" s="159" t="s">
        <v>2801</v>
      </c>
      <c r="F706" s="161" t="str">
        <f t="shared" si="81"/>
        <v>?</v>
      </c>
      <c r="G706" s="161" t="str">
        <f t="shared" si="82"/>
        <v>?</v>
      </c>
      <c r="H706" s="159"/>
      <c r="I706" s="161" t="str">
        <f t="shared" si="83"/>
        <v>iah</v>
      </c>
      <c r="J706" s="34"/>
      <c r="K706" s="34" t="str">
        <f>IFERROR(VLOOKUP(B706,LOINC!A:B,2,FALSE),"")</f>
        <v/>
      </c>
      <c r="L706" s="34" t="str">
        <f>IFERROR(VLOOKUP(B706,'Sequence nummers'!A:B,2,FALSE),"")</f>
        <v/>
      </c>
      <c r="M706" s="159"/>
      <c r="N706" s="159"/>
      <c r="O706" s="159"/>
      <c r="P706" s="159"/>
      <c r="Q706" s="159"/>
      <c r="R706" s="159"/>
      <c r="S706" s="161" t="str">
        <f t="shared" ref="S706:S731" si="86">VLOOKUP($B706,Bepalingen,4,FALSE)</f>
        <v>String</v>
      </c>
      <c r="T706" s="38" t="s">
        <v>1236</v>
      </c>
      <c r="U706" s="43" t="s">
        <v>366</v>
      </c>
      <c r="V706" s="38" t="s">
        <v>1244</v>
      </c>
      <c r="W706" s="38" t="s">
        <v>2758</v>
      </c>
      <c r="X706" s="39" t="s">
        <v>370</v>
      </c>
      <c r="Y706" s="32"/>
      <c r="Z706" s="32"/>
      <c r="AA706" s="38">
        <v>587775</v>
      </c>
      <c r="AB706" s="38">
        <v>1</v>
      </c>
    </row>
    <row r="707" spans="1:28" hidden="1" x14ac:dyDescent="0.35">
      <c r="A707" s="158" t="s">
        <v>2777</v>
      </c>
      <c r="B707" s="159" t="s">
        <v>2777</v>
      </c>
      <c r="C707" s="162" t="str">
        <f t="shared" si="85"/>
        <v/>
      </c>
      <c r="D707" s="159"/>
      <c r="E707" s="159" t="s">
        <v>2801</v>
      </c>
      <c r="F707" s="161" t="str">
        <f t="shared" si="81"/>
        <v>?</v>
      </c>
      <c r="G707" s="161" t="str">
        <f t="shared" si="82"/>
        <v>?</v>
      </c>
      <c r="H707" s="159"/>
      <c r="I707" s="161" t="str">
        <f t="shared" si="83"/>
        <v>iah</v>
      </c>
      <c r="J707" s="34"/>
      <c r="K707" s="34" t="str">
        <f>IFERROR(VLOOKUP(B707,LOINC!A:B,2,FALSE),"")</f>
        <v/>
      </c>
      <c r="L707" s="34" t="str">
        <f>IFERROR(VLOOKUP(B707,'Sequence nummers'!A:B,2,FALSE),"")</f>
        <v/>
      </c>
      <c r="M707" s="159"/>
      <c r="N707" s="159"/>
      <c r="O707" s="159"/>
      <c r="P707" s="159"/>
      <c r="Q707" s="159"/>
      <c r="R707" s="159"/>
      <c r="S707" s="161" t="str">
        <f t="shared" si="86"/>
        <v>String</v>
      </c>
      <c r="T707" s="38" t="s">
        <v>1236</v>
      </c>
      <c r="U707" s="43" t="s">
        <v>366</v>
      </c>
      <c r="V707" s="38" t="s">
        <v>1244</v>
      </c>
      <c r="W707" s="38" t="s">
        <v>2758</v>
      </c>
      <c r="X707" s="39" t="s">
        <v>370</v>
      </c>
      <c r="Y707" s="32"/>
      <c r="Z707" s="32"/>
      <c r="AA707" s="38">
        <v>587812</v>
      </c>
      <c r="AB707" s="38">
        <v>1</v>
      </c>
    </row>
    <row r="708" spans="1:28" hidden="1" x14ac:dyDescent="0.35">
      <c r="A708" s="158" t="s">
        <v>2778</v>
      </c>
      <c r="B708" s="159" t="s">
        <v>2778</v>
      </c>
      <c r="C708" s="162" t="str">
        <f t="shared" si="85"/>
        <v/>
      </c>
      <c r="D708" s="159"/>
      <c r="E708" s="159" t="s">
        <v>2801</v>
      </c>
      <c r="F708" s="161" t="str">
        <f t="shared" si="81"/>
        <v>?</v>
      </c>
      <c r="G708" s="161" t="str">
        <f t="shared" si="82"/>
        <v>?</v>
      </c>
      <c r="H708" s="159"/>
      <c r="I708" s="161" t="str">
        <f t="shared" si="83"/>
        <v>iah</v>
      </c>
      <c r="J708" s="34"/>
      <c r="K708" s="34" t="str">
        <f>IFERROR(VLOOKUP(B708,LOINC!A:B,2,FALSE),"")</f>
        <v/>
      </c>
      <c r="L708" s="34" t="str">
        <f>IFERROR(VLOOKUP(B708,'Sequence nummers'!A:B,2,FALSE),"")</f>
        <v/>
      </c>
      <c r="M708" s="159"/>
      <c r="N708" s="159"/>
      <c r="O708" s="159"/>
      <c r="P708" s="159"/>
      <c r="Q708" s="159"/>
      <c r="R708" s="159"/>
      <c r="S708" s="161" t="str">
        <f t="shared" si="86"/>
        <v>String</v>
      </c>
      <c r="T708" s="38" t="s">
        <v>1236</v>
      </c>
      <c r="U708" s="43" t="s">
        <v>366</v>
      </c>
      <c r="V708" s="38" t="s">
        <v>1244</v>
      </c>
      <c r="W708" s="38" t="s">
        <v>2758</v>
      </c>
      <c r="X708" s="39" t="s">
        <v>370</v>
      </c>
      <c r="Y708" s="32"/>
      <c r="Z708" s="32"/>
      <c r="AA708" s="38">
        <v>587790</v>
      </c>
      <c r="AB708" s="38">
        <v>1</v>
      </c>
    </row>
    <row r="709" spans="1:28" hidden="1" x14ac:dyDescent="0.35">
      <c r="A709" s="269" t="s">
        <v>1386</v>
      </c>
      <c r="B709" s="159" t="s">
        <v>1387</v>
      </c>
      <c r="C709" s="162" t="str">
        <f t="shared" si="85"/>
        <v/>
      </c>
      <c r="D709" s="159"/>
      <c r="E709" s="159" t="s">
        <v>2801</v>
      </c>
      <c r="F709" s="161" t="str">
        <f t="shared" si="81"/>
        <v>?</v>
      </c>
      <c r="G709" s="161" t="str">
        <f t="shared" si="82"/>
        <v>?</v>
      </c>
      <c r="H709" s="159"/>
      <c r="I709" s="161" t="str">
        <f t="shared" si="83"/>
        <v>iaj</v>
      </c>
      <c r="J709" s="34"/>
      <c r="K709" s="34" t="str">
        <f>IFERROR(VLOOKUP(B709,LOINC!A:B,2,FALSE),"")</f>
        <v/>
      </c>
      <c r="L709" s="34" t="str">
        <f>IFERROR(VLOOKUP(B709,'Sequence nummers'!A:B,2,FALSE),"")</f>
        <v/>
      </c>
      <c r="M709" s="52"/>
      <c r="N709" s="52"/>
      <c r="O709" s="52"/>
      <c r="P709" s="52"/>
      <c r="Q709" s="53"/>
      <c r="R709" s="53"/>
      <c r="S709" s="161" t="str">
        <f t="shared" si="86"/>
        <v>String</v>
      </c>
      <c r="T709" s="38" t="s">
        <v>182</v>
      </c>
      <c r="U709" s="44" t="s">
        <v>366</v>
      </c>
      <c r="V709" s="38" t="s">
        <v>1244</v>
      </c>
      <c r="W709" s="38" t="s">
        <v>1244</v>
      </c>
      <c r="X709" s="39"/>
      <c r="Y709" s="32" t="s">
        <v>370</v>
      </c>
      <c r="Z709" s="32"/>
      <c r="AA709" s="38"/>
      <c r="AB709" s="38"/>
    </row>
    <row r="710" spans="1:28" hidden="1" x14ac:dyDescent="0.35">
      <c r="A710" s="269"/>
      <c r="B710" s="159" t="s">
        <v>1388</v>
      </c>
      <c r="C710" s="162" t="str">
        <f t="shared" si="85"/>
        <v/>
      </c>
      <c r="D710" s="159"/>
      <c r="E710" s="159" t="s">
        <v>2801</v>
      </c>
      <c r="F710" s="161" t="str">
        <f t="shared" si="81"/>
        <v>?</v>
      </c>
      <c r="G710" s="161" t="str">
        <f t="shared" si="82"/>
        <v>?</v>
      </c>
      <c r="H710" s="159"/>
      <c r="I710" s="161" t="str">
        <f t="shared" si="83"/>
        <v>iak</v>
      </c>
      <c r="J710" s="34"/>
      <c r="K710" s="34" t="str">
        <f>IFERROR(VLOOKUP(B710,LOINC!A:B,2,FALSE),"")</f>
        <v/>
      </c>
      <c r="L710" s="34" t="str">
        <f>IFERROR(VLOOKUP(B710,'Sequence nummers'!A:B,2,FALSE),"")</f>
        <v/>
      </c>
      <c r="M710" s="52"/>
      <c r="N710" s="52"/>
      <c r="O710" s="52"/>
      <c r="P710" s="52"/>
      <c r="Q710" s="53"/>
      <c r="R710" s="53"/>
      <c r="S710" s="161" t="str">
        <f t="shared" si="86"/>
        <v>String</v>
      </c>
      <c r="T710" s="38" t="s">
        <v>182</v>
      </c>
      <c r="U710" s="44" t="s">
        <v>366</v>
      </c>
      <c r="V710" s="38" t="s">
        <v>1244</v>
      </c>
      <c r="W710" s="38" t="s">
        <v>1244</v>
      </c>
      <c r="X710" s="39"/>
      <c r="Y710" s="32" t="s">
        <v>370</v>
      </c>
      <c r="Z710" s="32"/>
      <c r="AA710" s="38"/>
      <c r="AB710" s="38"/>
    </row>
    <row r="711" spans="1:28" x14ac:dyDescent="0.35">
      <c r="A711" s="269" t="s">
        <v>1487</v>
      </c>
      <c r="B711" s="159" t="s">
        <v>1622</v>
      </c>
      <c r="C711" s="162" t="str">
        <f t="shared" si="85"/>
        <v>Bloedgroep ENIS</v>
      </c>
      <c r="D711" s="159"/>
      <c r="E711" s="159" t="s">
        <v>2798</v>
      </c>
      <c r="F711" s="170" t="s">
        <v>9287</v>
      </c>
      <c r="G711" s="161" t="str">
        <f t="shared" si="82"/>
        <v>?</v>
      </c>
      <c r="H711" s="159"/>
      <c r="I711" s="161" t="str">
        <f t="shared" si="83"/>
        <v>jaa</v>
      </c>
      <c r="J711" s="34"/>
      <c r="K711" s="34">
        <f>IFERROR(VLOOKUP(B711,LOINC!A:B,2,FALSE),"")</f>
        <v>7034</v>
      </c>
      <c r="L711" s="34">
        <f>IFERROR(VLOOKUP(B711,'Sequence nummers'!A:B,2,FALSE),"")</f>
        <v>2100010</v>
      </c>
      <c r="M711" s="159" t="s">
        <v>1203</v>
      </c>
      <c r="N711" s="52"/>
      <c r="O711" s="52"/>
      <c r="P711" s="159" t="s">
        <v>2779</v>
      </c>
      <c r="Q711" s="52"/>
      <c r="R711" s="52"/>
      <c r="S711" s="161" t="str">
        <f t="shared" si="86"/>
        <v>Keuzelijst</v>
      </c>
      <c r="T711" s="38" t="s">
        <v>182</v>
      </c>
      <c r="U711" s="43" t="s">
        <v>367</v>
      </c>
      <c r="V711" s="38" t="s">
        <v>2</v>
      </c>
      <c r="W711" s="38" t="s">
        <v>2758</v>
      </c>
      <c r="X711" s="39" t="s">
        <v>370</v>
      </c>
      <c r="Y711" s="32" t="s">
        <v>370</v>
      </c>
      <c r="Z711" s="32"/>
      <c r="AA711" s="38"/>
      <c r="AB711" s="38"/>
    </row>
    <row r="712" spans="1:28" x14ac:dyDescent="0.35">
      <c r="A712" s="269"/>
      <c r="B712" s="159" t="s">
        <v>1623</v>
      </c>
      <c r="C712" s="162" t="str">
        <f t="shared" si="85"/>
        <v>Bloedgroep intern</v>
      </c>
      <c r="D712" s="159"/>
      <c r="E712" s="159" t="s">
        <v>2798</v>
      </c>
      <c r="F712" s="161" t="s">
        <v>8852</v>
      </c>
      <c r="G712" s="161" t="str">
        <f t="shared" si="82"/>
        <v>?</v>
      </c>
      <c r="H712" s="159"/>
      <c r="I712" s="161" t="str">
        <f t="shared" si="83"/>
        <v>jab</v>
      </c>
      <c r="J712" s="34"/>
      <c r="K712" s="34">
        <f>IFERROR(VLOOKUP(B712,LOINC!A:B,2,FALSE),"")</f>
        <v>7035</v>
      </c>
      <c r="L712" s="34">
        <f>IFERROR(VLOOKUP(B712,'Sequence nummers'!A:B,2,FALSE),"")</f>
        <v>2100020</v>
      </c>
      <c r="M712" s="159" t="s">
        <v>1203</v>
      </c>
      <c r="N712" s="52"/>
      <c r="O712" s="52"/>
      <c r="P712" s="159" t="s">
        <v>2779</v>
      </c>
      <c r="Q712" s="52"/>
      <c r="R712" s="52"/>
      <c r="S712" s="161" t="str">
        <f t="shared" si="86"/>
        <v>Keuzelijst</v>
      </c>
      <c r="T712" s="38" t="s">
        <v>182</v>
      </c>
      <c r="U712" s="43" t="s">
        <v>366</v>
      </c>
      <c r="V712" s="38" t="s">
        <v>2</v>
      </c>
      <c r="W712" s="38" t="s">
        <v>2758</v>
      </c>
      <c r="X712" s="39" t="s">
        <v>370</v>
      </c>
      <c r="Y712" s="32" t="s">
        <v>370</v>
      </c>
      <c r="Z712" s="32"/>
      <c r="AA712" s="38"/>
      <c r="AB712" s="38"/>
    </row>
    <row r="713" spans="1:28" x14ac:dyDescent="0.35">
      <c r="A713" s="269"/>
      <c r="B713" s="159" t="s">
        <v>1624</v>
      </c>
      <c r="C713" s="162" t="str">
        <f t="shared" si="85"/>
        <v>Bloedgroep check</v>
      </c>
      <c r="D713" s="159"/>
      <c r="E713" s="159" t="s">
        <v>2798</v>
      </c>
      <c r="F713" s="170" t="s">
        <v>9287</v>
      </c>
      <c r="G713" s="161" t="str">
        <f t="shared" si="82"/>
        <v>?</v>
      </c>
      <c r="H713" s="159"/>
      <c r="I713" s="161" t="str">
        <f t="shared" si="83"/>
        <v>jac</v>
      </c>
      <c r="J713" s="34"/>
      <c r="K713" s="34">
        <f>IFERROR(VLOOKUP(B713,LOINC!A:B,2,FALSE),"")</f>
        <v>7036</v>
      </c>
      <c r="L713" s="34">
        <f>IFERROR(VLOOKUP(B713,'Sequence nummers'!A:B,2,FALSE),"")</f>
        <v>2100030</v>
      </c>
      <c r="M713" s="159" t="s">
        <v>1203</v>
      </c>
      <c r="N713" s="52"/>
      <c r="O713" s="52"/>
      <c r="P713" s="159" t="s">
        <v>2779</v>
      </c>
      <c r="Q713" s="52"/>
      <c r="R713" s="52"/>
      <c r="S713" s="161" t="str">
        <f t="shared" si="86"/>
        <v>Keuzelijst</v>
      </c>
      <c r="T713" s="38" t="s">
        <v>1236</v>
      </c>
      <c r="U713" s="43" t="s">
        <v>366</v>
      </c>
      <c r="V713" s="38" t="s">
        <v>1244</v>
      </c>
      <c r="W713" s="38" t="s">
        <v>2758</v>
      </c>
      <c r="X713" s="39" t="s">
        <v>370</v>
      </c>
      <c r="Y713" s="32" t="s">
        <v>370</v>
      </c>
      <c r="Z713" s="32"/>
      <c r="AA713" s="38"/>
      <c r="AB713" s="38"/>
    </row>
    <row r="714" spans="1:28" ht="28" x14ac:dyDescent="0.35">
      <c r="A714" s="269"/>
      <c r="B714" s="159" t="s">
        <v>1625</v>
      </c>
      <c r="C714" s="162" t="str">
        <f t="shared" si="85"/>
        <v>Datum recent staal</v>
      </c>
      <c r="D714" s="159"/>
      <c r="E714" s="159" t="s">
        <v>2798</v>
      </c>
      <c r="F714" s="170" t="s">
        <v>9287</v>
      </c>
      <c r="G714" s="161" t="str">
        <f t="shared" si="82"/>
        <v>?</v>
      </c>
      <c r="H714" s="159" t="s">
        <v>8535</v>
      </c>
      <c r="I714" s="161" t="str">
        <f t="shared" si="83"/>
        <v>jad</v>
      </c>
      <c r="J714" s="34"/>
      <c r="K714" s="34">
        <f>IFERROR(VLOOKUP(B714,LOINC!A:B,2,FALSE),"")</f>
        <v>7037</v>
      </c>
      <c r="L714" s="34">
        <f>IFERROR(VLOOKUP(B714,'Sequence nummers'!A:B,2,FALSE),"")</f>
        <v>2100040</v>
      </c>
      <c r="M714" s="159" t="s">
        <v>1203</v>
      </c>
      <c r="N714" s="52"/>
      <c r="O714" s="52"/>
      <c r="P714" s="159" t="s">
        <v>2779</v>
      </c>
      <c r="Q714" s="52"/>
      <c r="R714" s="52"/>
      <c r="S714" s="161" t="str">
        <f t="shared" si="86"/>
        <v>String</v>
      </c>
      <c r="T714" s="38" t="s">
        <v>1236</v>
      </c>
      <c r="U714" s="43" t="s">
        <v>366</v>
      </c>
      <c r="V714" s="38" t="s">
        <v>1244</v>
      </c>
      <c r="W714" s="38" t="s">
        <v>2758</v>
      </c>
      <c r="X714" s="39" t="s">
        <v>370</v>
      </c>
      <c r="Y714" s="32" t="s">
        <v>370</v>
      </c>
      <c r="Z714" s="32"/>
      <c r="AA714" s="38"/>
      <c r="AB714" s="38"/>
    </row>
    <row r="715" spans="1:28" x14ac:dyDescent="0.35">
      <c r="A715" s="269"/>
      <c r="B715" s="159" t="s">
        <v>1631</v>
      </c>
      <c r="C715" s="162" t="str">
        <f t="shared" si="85"/>
        <v>Prospectieve kruisproef vereist</v>
      </c>
      <c r="D715" s="159"/>
      <c r="E715" s="159" t="s">
        <v>367</v>
      </c>
      <c r="F715" s="170" t="s">
        <v>9287</v>
      </c>
      <c r="G715" s="161" t="str">
        <f t="shared" si="82"/>
        <v>?</v>
      </c>
      <c r="H715" s="159"/>
      <c r="I715" s="161" t="str">
        <f t="shared" si="83"/>
        <v>jae</v>
      </c>
      <c r="J715" s="34"/>
      <c r="K715" s="34">
        <f>IFERROR(VLOOKUP(B715,LOINC!A:B,2,FALSE),"")</f>
        <v>6635</v>
      </c>
      <c r="L715" s="34">
        <f>IFERROR(VLOOKUP(B715,'Sequence nummers'!A:B,2,FALSE),"")</f>
        <v>2100050</v>
      </c>
      <c r="M715" s="159" t="s">
        <v>1203</v>
      </c>
      <c r="N715" s="52"/>
      <c r="O715" s="52"/>
      <c r="P715" s="159" t="s">
        <v>2779</v>
      </c>
      <c r="Q715" s="52"/>
      <c r="R715" s="52"/>
      <c r="S715" s="161" t="str">
        <f t="shared" si="86"/>
        <v>Keuzelijst</v>
      </c>
      <c r="T715" s="38" t="s">
        <v>1236</v>
      </c>
      <c r="U715" s="43" t="s">
        <v>366</v>
      </c>
      <c r="V715" s="38" t="s">
        <v>1244</v>
      </c>
      <c r="W715" s="38" t="s">
        <v>2758</v>
      </c>
      <c r="X715" s="39" t="s">
        <v>370</v>
      </c>
      <c r="Y715" s="32" t="s">
        <v>370</v>
      </c>
      <c r="Z715" s="32"/>
      <c r="AA715" s="38"/>
      <c r="AB715" s="38"/>
    </row>
    <row r="716" spans="1:28" hidden="1" x14ac:dyDescent="0.35">
      <c r="A716" s="158" t="s">
        <v>362</v>
      </c>
      <c r="B716" s="159" t="s">
        <v>1211</v>
      </c>
      <c r="C716" s="162" t="str">
        <f t="shared" si="85"/>
        <v/>
      </c>
      <c r="D716" s="159"/>
      <c r="E716" s="159" t="s">
        <v>2801</v>
      </c>
      <c r="F716" s="161" t="str">
        <f t="shared" si="81"/>
        <v>?</v>
      </c>
      <c r="G716" s="161" t="str">
        <f t="shared" si="82"/>
        <v>?</v>
      </c>
      <c r="H716" s="159"/>
      <c r="I716" s="161" t="str">
        <f t="shared" si="83"/>
        <v>zaa</v>
      </c>
      <c r="J716" s="34"/>
      <c r="K716" s="34" t="str">
        <f>IFERROR(VLOOKUP(B716,LOINC!A:B,2,FALSE),"")</f>
        <v/>
      </c>
      <c r="L716" s="34" t="str">
        <f>IFERROR(VLOOKUP(B716,'Sequence nummers'!A:B,2,FALSE),"")</f>
        <v/>
      </c>
      <c r="M716" s="52"/>
      <c r="N716" s="52"/>
      <c r="O716" s="52"/>
      <c r="P716" s="53"/>
      <c r="Q716" s="53"/>
      <c r="R716" s="53"/>
      <c r="S716" s="161" t="str">
        <f t="shared" si="86"/>
        <v>Keuzelijst</v>
      </c>
      <c r="T716" s="38" t="s">
        <v>182</v>
      </c>
      <c r="U716" s="43" t="s">
        <v>366</v>
      </c>
      <c r="V716" s="38" t="s">
        <v>1313</v>
      </c>
      <c r="W716" s="38" t="s">
        <v>1313</v>
      </c>
      <c r="X716" s="39" t="s">
        <v>370</v>
      </c>
      <c r="Y716" s="33" t="s">
        <v>370</v>
      </c>
      <c r="Z716" s="32"/>
      <c r="AA716" s="38"/>
      <c r="AB716" s="38"/>
    </row>
    <row r="717" spans="1:28" hidden="1" x14ac:dyDescent="0.35">
      <c r="A717" s="158" t="s">
        <v>1303</v>
      </c>
      <c r="B717" s="159" t="s">
        <v>1209</v>
      </c>
      <c r="C717" s="162" t="str">
        <f t="shared" si="85"/>
        <v/>
      </c>
      <c r="D717" s="159"/>
      <c r="E717" s="159" t="s">
        <v>2801</v>
      </c>
      <c r="F717" s="161" t="str">
        <f t="shared" si="81"/>
        <v>?</v>
      </c>
      <c r="G717" s="161" t="str">
        <f t="shared" si="82"/>
        <v>?</v>
      </c>
      <c r="H717" s="159"/>
      <c r="I717" s="161" t="str">
        <f t="shared" si="83"/>
        <v>zab</v>
      </c>
      <c r="J717" s="34"/>
      <c r="K717" s="34" t="str">
        <f>IFERROR(VLOOKUP(B717,LOINC!A:B,2,FALSE),"")</f>
        <v/>
      </c>
      <c r="L717" s="34" t="str">
        <f>IFERROR(VLOOKUP(B717,'Sequence nummers'!A:B,2,FALSE),"")</f>
        <v/>
      </c>
      <c r="M717" s="52"/>
      <c r="N717" s="52"/>
      <c r="O717" s="52"/>
      <c r="P717" s="53"/>
      <c r="Q717" s="53"/>
      <c r="R717" s="53"/>
      <c r="S717" s="161" t="str">
        <f t="shared" si="86"/>
        <v>Keuzelijst</v>
      </c>
      <c r="T717" s="38" t="s">
        <v>182</v>
      </c>
      <c r="U717" s="43" t="s">
        <v>366</v>
      </c>
      <c r="V717" s="38" t="s">
        <v>1313</v>
      </c>
      <c r="W717" s="38" t="s">
        <v>1313</v>
      </c>
      <c r="X717" s="39" t="s">
        <v>370</v>
      </c>
      <c r="Y717" s="33" t="s">
        <v>370</v>
      </c>
      <c r="Z717" s="32"/>
      <c r="AA717" s="38"/>
      <c r="AB717" s="38"/>
    </row>
    <row r="718" spans="1:28" hidden="1" x14ac:dyDescent="0.35">
      <c r="A718" s="158" t="s">
        <v>1304</v>
      </c>
      <c r="B718" s="159" t="s">
        <v>1217</v>
      </c>
      <c r="C718" s="162" t="str">
        <f t="shared" si="85"/>
        <v/>
      </c>
      <c r="D718" s="159"/>
      <c r="E718" s="159" t="s">
        <v>2801</v>
      </c>
      <c r="F718" s="161" t="str">
        <f t="shared" si="81"/>
        <v>?</v>
      </c>
      <c r="G718" s="161" t="str">
        <f t="shared" si="82"/>
        <v>?</v>
      </c>
      <c r="H718" s="159"/>
      <c r="I718" s="161" t="str">
        <f t="shared" si="83"/>
        <v>zac</v>
      </c>
      <c r="J718" s="34"/>
      <c r="K718" s="34" t="str">
        <f>IFERROR(VLOOKUP(B718,LOINC!A:B,2,FALSE),"")</f>
        <v/>
      </c>
      <c r="L718" s="34" t="str">
        <f>IFERROR(VLOOKUP(B718,'Sequence nummers'!A:B,2,FALSE),"")</f>
        <v/>
      </c>
      <c r="M718" s="52"/>
      <c r="N718" s="52"/>
      <c r="O718" s="52"/>
      <c r="P718" s="53"/>
      <c r="Q718" s="53"/>
      <c r="R718" s="53"/>
      <c r="S718" s="161" t="str">
        <f t="shared" si="86"/>
        <v>Keuzelijst</v>
      </c>
      <c r="T718" s="38" t="s">
        <v>182</v>
      </c>
      <c r="U718" s="43" t="s">
        <v>366</v>
      </c>
      <c r="V718" s="38" t="s">
        <v>1313</v>
      </c>
      <c r="W718" s="38" t="s">
        <v>1313</v>
      </c>
      <c r="X718" s="39" t="s">
        <v>370</v>
      </c>
      <c r="Y718" s="33" t="s">
        <v>370</v>
      </c>
      <c r="Z718" s="32"/>
      <c r="AA718" s="38"/>
      <c r="AB718" s="38"/>
    </row>
    <row r="719" spans="1:28" hidden="1" x14ac:dyDescent="0.35">
      <c r="A719" s="158" t="s">
        <v>1305</v>
      </c>
      <c r="B719" s="159" t="s">
        <v>1219</v>
      </c>
      <c r="C719" s="162" t="str">
        <f t="shared" si="85"/>
        <v/>
      </c>
      <c r="D719" s="159"/>
      <c r="E719" s="159" t="s">
        <v>2801</v>
      </c>
      <c r="F719" s="161" t="str">
        <f t="shared" si="81"/>
        <v>?</v>
      </c>
      <c r="G719" s="161" t="str">
        <f t="shared" si="82"/>
        <v>?</v>
      </c>
      <c r="H719" s="159"/>
      <c r="I719" s="161" t="str">
        <f t="shared" si="83"/>
        <v>zad</v>
      </c>
      <c r="J719" s="34"/>
      <c r="K719" s="34" t="str">
        <f>IFERROR(VLOOKUP(B719,LOINC!A:B,2,FALSE),"")</f>
        <v/>
      </c>
      <c r="L719" s="34" t="str">
        <f>IFERROR(VLOOKUP(B719,'Sequence nummers'!A:B,2,FALSE),"")</f>
        <v/>
      </c>
      <c r="M719" s="52"/>
      <c r="N719" s="52"/>
      <c r="O719" s="52"/>
      <c r="P719" s="53"/>
      <c r="Q719" s="53"/>
      <c r="R719" s="53"/>
      <c r="S719" s="161" t="str">
        <f t="shared" si="86"/>
        <v>Keuzelijst</v>
      </c>
      <c r="T719" s="38" t="s">
        <v>182</v>
      </c>
      <c r="U719" s="43" t="s">
        <v>366</v>
      </c>
      <c r="V719" s="38" t="s">
        <v>1313</v>
      </c>
      <c r="W719" s="38" t="s">
        <v>1313</v>
      </c>
      <c r="X719" s="39" t="s">
        <v>370</v>
      </c>
      <c r="Y719" s="33" t="s">
        <v>370</v>
      </c>
      <c r="Z719" s="32"/>
      <c r="AA719" s="38"/>
      <c r="AB719" s="38"/>
    </row>
    <row r="720" spans="1:28" hidden="1" x14ac:dyDescent="0.35">
      <c r="A720" s="158" t="s">
        <v>1306</v>
      </c>
      <c r="B720" s="159" t="s">
        <v>1218</v>
      </c>
      <c r="C720" s="162" t="str">
        <f t="shared" si="85"/>
        <v/>
      </c>
      <c r="D720" s="159"/>
      <c r="E720" s="159" t="s">
        <v>2801</v>
      </c>
      <c r="F720" s="161" t="str">
        <f t="shared" si="81"/>
        <v>?</v>
      </c>
      <c r="G720" s="161" t="str">
        <f t="shared" si="82"/>
        <v>?</v>
      </c>
      <c r="H720" s="159"/>
      <c r="I720" s="161" t="str">
        <f t="shared" si="83"/>
        <v>zae</v>
      </c>
      <c r="J720" s="34"/>
      <c r="K720" s="34" t="str">
        <f>IFERROR(VLOOKUP(B720,LOINC!A:B,2,FALSE),"")</f>
        <v/>
      </c>
      <c r="L720" s="34" t="str">
        <f>IFERROR(VLOOKUP(B720,'Sequence nummers'!A:B,2,FALSE),"")</f>
        <v/>
      </c>
      <c r="M720" s="52"/>
      <c r="N720" s="52"/>
      <c r="O720" s="52"/>
      <c r="P720" s="53"/>
      <c r="Q720" s="53"/>
      <c r="R720" s="53"/>
      <c r="S720" s="161" t="str">
        <f t="shared" si="86"/>
        <v>Keuzelijst</v>
      </c>
      <c r="T720" s="38" t="s">
        <v>182</v>
      </c>
      <c r="U720" s="43" t="s">
        <v>366</v>
      </c>
      <c r="V720" s="38" t="s">
        <v>1313</v>
      </c>
      <c r="W720" s="38" t="s">
        <v>1313</v>
      </c>
      <c r="X720" s="39" t="s">
        <v>370</v>
      </c>
      <c r="Y720" s="33" t="s">
        <v>370</v>
      </c>
      <c r="Z720" s="32"/>
      <c r="AA720" s="38"/>
      <c r="AB720" s="38"/>
    </row>
    <row r="721" spans="1:28" hidden="1" x14ac:dyDescent="0.35">
      <c r="A721" s="158" t="s">
        <v>1307</v>
      </c>
      <c r="B721" s="159" t="s">
        <v>1210</v>
      </c>
      <c r="C721" s="162" t="str">
        <f t="shared" si="85"/>
        <v/>
      </c>
      <c r="D721" s="159"/>
      <c r="E721" s="159" t="s">
        <v>2801</v>
      </c>
      <c r="F721" s="161" t="str">
        <f t="shared" si="81"/>
        <v>?</v>
      </c>
      <c r="G721" s="161" t="str">
        <f t="shared" si="82"/>
        <v>?</v>
      </c>
      <c r="H721" s="159"/>
      <c r="I721" s="161" t="str">
        <f t="shared" si="83"/>
        <v>zaf</v>
      </c>
      <c r="J721" s="34"/>
      <c r="K721" s="34" t="str">
        <f>IFERROR(VLOOKUP(B721,LOINC!A:B,2,FALSE),"")</f>
        <v/>
      </c>
      <c r="L721" s="34" t="str">
        <f>IFERROR(VLOOKUP(B721,'Sequence nummers'!A:B,2,FALSE),"")</f>
        <v/>
      </c>
      <c r="M721" s="52"/>
      <c r="N721" s="52"/>
      <c r="O721" s="52"/>
      <c r="P721" s="53"/>
      <c r="Q721" s="53"/>
      <c r="R721" s="53"/>
      <c r="S721" s="161" t="str">
        <f t="shared" si="86"/>
        <v>Keuzelijst</v>
      </c>
      <c r="T721" s="38" t="s">
        <v>182</v>
      </c>
      <c r="U721" s="43" t="s">
        <v>366</v>
      </c>
      <c r="V721" s="38" t="s">
        <v>1313</v>
      </c>
      <c r="W721" s="38" t="s">
        <v>1313</v>
      </c>
      <c r="X721" s="39" t="s">
        <v>370</v>
      </c>
      <c r="Y721" s="33" t="s">
        <v>370</v>
      </c>
      <c r="Z721" s="32"/>
      <c r="AA721" s="38"/>
      <c r="AB721" s="38"/>
    </row>
    <row r="722" spans="1:28" hidden="1" x14ac:dyDescent="0.35">
      <c r="A722" s="158" t="s">
        <v>2083</v>
      </c>
      <c r="B722" s="159" t="s">
        <v>2084</v>
      </c>
      <c r="C722" s="162" t="str">
        <f t="shared" si="85"/>
        <v/>
      </c>
      <c r="D722" s="159"/>
      <c r="E722" s="159" t="s">
        <v>2801</v>
      </c>
      <c r="F722" s="161" t="str">
        <f t="shared" si="81"/>
        <v>?</v>
      </c>
      <c r="G722" s="161" t="str">
        <f t="shared" si="82"/>
        <v>?</v>
      </c>
      <c r="H722" s="159"/>
      <c r="I722" s="161" t="str">
        <f t="shared" si="83"/>
        <v>zafa</v>
      </c>
      <c r="J722" s="34"/>
      <c r="K722" s="34" t="str">
        <f>IFERROR(VLOOKUP(B722,LOINC!A:B,2,FALSE),"")</f>
        <v/>
      </c>
      <c r="L722" s="34" t="str">
        <f>IFERROR(VLOOKUP(B722,'Sequence nummers'!A:B,2,FALSE),"")</f>
        <v/>
      </c>
      <c r="M722" s="52"/>
      <c r="N722" s="52"/>
      <c r="O722" s="52"/>
      <c r="P722" s="53"/>
      <c r="Q722" s="53"/>
      <c r="R722" s="53"/>
      <c r="S722" s="161" t="str">
        <f t="shared" si="86"/>
        <v>Keuzelijst</v>
      </c>
      <c r="T722" s="38" t="s">
        <v>2086</v>
      </c>
      <c r="U722" s="43" t="s">
        <v>366</v>
      </c>
      <c r="V722" s="38" t="s">
        <v>1313</v>
      </c>
      <c r="W722" s="38" t="s">
        <v>1313</v>
      </c>
      <c r="X722" s="39" t="s">
        <v>370</v>
      </c>
      <c r="Y722" s="33" t="s">
        <v>370</v>
      </c>
      <c r="Z722" s="32"/>
      <c r="AA722" s="38"/>
      <c r="AB722" s="38"/>
    </row>
    <row r="723" spans="1:28" hidden="1" x14ac:dyDescent="0.35">
      <c r="A723" s="158" t="s">
        <v>251</v>
      </c>
      <c r="B723" s="159" t="s">
        <v>1330</v>
      </c>
      <c r="C723" s="162" t="str">
        <f t="shared" si="85"/>
        <v/>
      </c>
      <c r="D723" s="159"/>
      <c r="E723" s="159" t="s">
        <v>2801</v>
      </c>
      <c r="F723" s="161" t="str">
        <f t="shared" si="81"/>
        <v>?</v>
      </c>
      <c r="G723" s="161" t="str">
        <f t="shared" si="82"/>
        <v>?</v>
      </c>
      <c r="H723" s="159"/>
      <c r="I723" s="161" t="str">
        <f t="shared" si="83"/>
        <v>zag</v>
      </c>
      <c r="J723" s="34"/>
      <c r="K723" s="34" t="str">
        <f>IFERROR(VLOOKUP(B723,LOINC!A:B,2,FALSE),"")</f>
        <v/>
      </c>
      <c r="L723" s="34" t="str">
        <f>IFERROR(VLOOKUP(B723,'Sequence nummers'!A:B,2,FALSE),"")</f>
        <v/>
      </c>
      <c r="M723" s="52"/>
      <c r="N723" s="52"/>
      <c r="O723" s="52"/>
      <c r="P723" s="53"/>
      <c r="Q723" s="53"/>
      <c r="R723" s="53"/>
      <c r="S723" s="161" t="str">
        <f t="shared" si="86"/>
        <v>String</v>
      </c>
      <c r="T723" s="38" t="s">
        <v>182</v>
      </c>
      <c r="U723" s="43" t="s">
        <v>366</v>
      </c>
      <c r="V723" s="38" t="s">
        <v>1313</v>
      </c>
      <c r="W723" s="38" t="s">
        <v>1313</v>
      </c>
      <c r="X723" s="39" t="s">
        <v>370</v>
      </c>
      <c r="Y723" s="33" t="s">
        <v>370</v>
      </c>
      <c r="Z723" s="32"/>
      <c r="AA723" s="38"/>
      <c r="AB723" s="38"/>
    </row>
    <row r="724" spans="1:28" hidden="1" x14ac:dyDescent="0.35">
      <c r="A724" s="158" t="s">
        <v>2072</v>
      </c>
      <c r="B724" s="159" t="s">
        <v>2072</v>
      </c>
      <c r="C724" s="162" t="str">
        <f t="shared" si="85"/>
        <v/>
      </c>
      <c r="D724" s="159"/>
      <c r="E724" s="159" t="s">
        <v>2801</v>
      </c>
      <c r="F724" s="161" t="str">
        <f t="shared" si="81"/>
        <v>?</v>
      </c>
      <c r="G724" s="161" t="str">
        <f t="shared" si="82"/>
        <v>?</v>
      </c>
      <c r="H724" s="159"/>
      <c r="I724" s="161" t="str">
        <f t="shared" si="83"/>
        <v>zaga</v>
      </c>
      <c r="J724" s="34"/>
      <c r="K724" s="34" t="str">
        <f>IFERROR(VLOOKUP(B724,LOINC!A:B,2,FALSE),"")</f>
        <v/>
      </c>
      <c r="L724" s="34" t="str">
        <f>IFERROR(VLOOKUP(B724,'Sequence nummers'!A:B,2,FALSE),"")</f>
        <v/>
      </c>
      <c r="M724" s="52"/>
      <c r="N724" s="52"/>
      <c r="O724" s="52"/>
      <c r="P724" s="53"/>
      <c r="Q724" s="53"/>
      <c r="R724" s="53"/>
      <c r="S724" s="161" t="str">
        <f t="shared" si="86"/>
        <v>Keuzelijst</v>
      </c>
      <c r="T724" s="38" t="s">
        <v>182</v>
      </c>
      <c r="U724" s="43" t="s">
        <v>366</v>
      </c>
      <c r="V724" s="38" t="s">
        <v>1313</v>
      </c>
      <c r="W724" s="38" t="s">
        <v>1313</v>
      </c>
      <c r="X724" s="39" t="s">
        <v>370</v>
      </c>
      <c r="Y724" s="33" t="s">
        <v>370</v>
      </c>
      <c r="Z724" s="32"/>
      <c r="AA724" s="38"/>
      <c r="AB724" s="38"/>
    </row>
    <row r="725" spans="1:28" hidden="1" x14ac:dyDescent="0.35">
      <c r="A725" s="51" t="s">
        <v>2070</v>
      </c>
      <c r="B725" s="159" t="s">
        <v>1212</v>
      </c>
      <c r="C725" s="162" t="str">
        <f t="shared" si="85"/>
        <v/>
      </c>
      <c r="D725" s="159"/>
      <c r="E725" s="159" t="s">
        <v>2801</v>
      </c>
      <c r="F725" s="161" t="str">
        <f t="shared" si="81"/>
        <v>?</v>
      </c>
      <c r="G725" s="161" t="str">
        <f t="shared" si="82"/>
        <v>?</v>
      </c>
      <c r="H725" s="159"/>
      <c r="I725" s="161" t="str">
        <f t="shared" si="83"/>
        <v>zah</v>
      </c>
      <c r="J725" s="34" t="s">
        <v>370</v>
      </c>
      <c r="K725" s="34" t="str">
        <f>IFERROR(VLOOKUP(B725,LOINC!A:B,2,FALSE),"")</f>
        <v/>
      </c>
      <c r="L725" s="34" t="str">
        <f>IFERROR(VLOOKUP(B725,'Sequence nummers'!A:B,2,FALSE),"")</f>
        <v/>
      </c>
      <c r="M725" s="52"/>
      <c r="N725" s="52"/>
      <c r="O725" s="52"/>
      <c r="P725" s="53"/>
      <c r="Q725" s="53"/>
      <c r="R725" s="53"/>
      <c r="S725" s="161" t="str">
        <f t="shared" si="86"/>
        <v>Keuzelijst</v>
      </c>
      <c r="T725" s="38" t="s">
        <v>182</v>
      </c>
      <c r="U725" s="43" t="s">
        <v>366</v>
      </c>
      <c r="V725" s="38" t="s">
        <v>1313</v>
      </c>
      <c r="W725" s="38" t="s">
        <v>1313</v>
      </c>
      <c r="X725" s="39" t="s">
        <v>370</v>
      </c>
      <c r="Y725" s="33" t="s">
        <v>370</v>
      </c>
      <c r="Z725" s="32"/>
      <c r="AA725" s="38"/>
      <c r="AB725" s="38"/>
    </row>
    <row r="726" spans="1:28" hidden="1" x14ac:dyDescent="0.35">
      <c r="A726" s="51" t="s">
        <v>252</v>
      </c>
      <c r="B726" s="159" t="s">
        <v>1216</v>
      </c>
      <c r="C726" s="162" t="str">
        <f t="shared" si="85"/>
        <v/>
      </c>
      <c r="D726" s="159"/>
      <c r="E726" s="159" t="s">
        <v>2801</v>
      </c>
      <c r="F726" s="161" t="str">
        <f t="shared" si="81"/>
        <v>?</v>
      </c>
      <c r="G726" s="161" t="str">
        <f t="shared" si="82"/>
        <v>?</v>
      </c>
      <c r="H726" s="159"/>
      <c r="I726" s="161" t="str">
        <f t="shared" si="83"/>
        <v>zai</v>
      </c>
      <c r="J726" s="34" t="s">
        <v>370</v>
      </c>
      <c r="K726" s="34" t="str">
        <f>IFERROR(VLOOKUP(B726,LOINC!A:B,2,FALSE),"")</f>
        <v/>
      </c>
      <c r="L726" s="34" t="str">
        <f>IFERROR(VLOOKUP(B726,'Sequence nummers'!A:B,2,FALSE),"")</f>
        <v/>
      </c>
      <c r="M726" s="52"/>
      <c r="N726" s="52"/>
      <c r="O726" s="52"/>
      <c r="P726" s="53"/>
      <c r="Q726" s="53"/>
      <c r="R726" s="53"/>
      <c r="S726" s="161" t="str">
        <f t="shared" si="86"/>
        <v>Keuzelijst</v>
      </c>
      <c r="T726" s="38" t="s">
        <v>182</v>
      </c>
      <c r="U726" s="43" t="s">
        <v>366</v>
      </c>
      <c r="V726" s="38" t="s">
        <v>1313</v>
      </c>
      <c r="W726" s="38" t="s">
        <v>1313</v>
      </c>
      <c r="X726" s="39" t="s">
        <v>370</v>
      </c>
      <c r="Y726" s="33" t="s">
        <v>370</v>
      </c>
      <c r="Z726" s="32"/>
      <c r="AA726" s="38"/>
      <c r="AB726" s="38"/>
    </row>
    <row r="727" spans="1:28" hidden="1" x14ac:dyDescent="0.35">
      <c r="A727" s="158" t="s">
        <v>253</v>
      </c>
      <c r="B727" s="159" t="s">
        <v>1213</v>
      </c>
      <c r="C727" s="162" t="str">
        <f t="shared" si="85"/>
        <v/>
      </c>
      <c r="D727" s="159"/>
      <c r="E727" s="159" t="s">
        <v>2801</v>
      </c>
      <c r="F727" s="161" t="str">
        <f t="shared" si="81"/>
        <v>?</v>
      </c>
      <c r="G727" s="161" t="str">
        <f t="shared" si="82"/>
        <v>?</v>
      </c>
      <c r="H727" s="159"/>
      <c r="I727" s="161" t="str">
        <f t="shared" si="83"/>
        <v>zaj</v>
      </c>
      <c r="J727" s="34"/>
      <c r="K727" s="34" t="str">
        <f>IFERROR(VLOOKUP(B727,LOINC!A:B,2,FALSE),"")</f>
        <v/>
      </c>
      <c r="L727" s="34" t="str">
        <f>IFERROR(VLOOKUP(B727,'Sequence nummers'!A:B,2,FALSE),"")</f>
        <v/>
      </c>
      <c r="M727" s="52"/>
      <c r="N727" s="52"/>
      <c r="O727" s="52"/>
      <c r="P727" s="53"/>
      <c r="Q727" s="53"/>
      <c r="R727" s="53"/>
      <c r="S727" s="161" t="str">
        <f t="shared" si="86"/>
        <v>Keuzelijst</v>
      </c>
      <c r="T727" s="38" t="s">
        <v>182</v>
      </c>
      <c r="U727" s="43" t="s">
        <v>366</v>
      </c>
      <c r="V727" s="38" t="s">
        <v>1313</v>
      </c>
      <c r="W727" s="38" t="s">
        <v>1313</v>
      </c>
      <c r="X727" s="39" t="s">
        <v>370</v>
      </c>
      <c r="Y727" s="33" t="s">
        <v>370</v>
      </c>
      <c r="Z727" s="32"/>
      <c r="AA727" s="38"/>
      <c r="AB727" s="38"/>
    </row>
    <row r="728" spans="1:28" hidden="1" x14ac:dyDescent="0.35">
      <c r="A728" s="158" t="s">
        <v>254</v>
      </c>
      <c r="B728" s="159" t="s">
        <v>1214</v>
      </c>
      <c r="C728" s="162" t="str">
        <f t="shared" si="85"/>
        <v/>
      </c>
      <c r="D728" s="159"/>
      <c r="E728" s="159" t="s">
        <v>2801</v>
      </c>
      <c r="F728" s="161" t="str">
        <f t="shared" si="81"/>
        <v>?</v>
      </c>
      <c r="G728" s="161" t="str">
        <f t="shared" si="82"/>
        <v>?</v>
      </c>
      <c r="H728" s="159"/>
      <c r="I728" s="161" t="str">
        <f t="shared" si="83"/>
        <v>zak</v>
      </c>
      <c r="J728" s="34" t="s">
        <v>370</v>
      </c>
      <c r="K728" s="34" t="str">
        <f>IFERROR(VLOOKUP(B728,LOINC!A:B,2,FALSE),"")</f>
        <v/>
      </c>
      <c r="L728" s="34" t="str">
        <f>IFERROR(VLOOKUP(B728,'Sequence nummers'!A:B,2,FALSE),"")</f>
        <v/>
      </c>
      <c r="M728" s="52"/>
      <c r="N728" s="52"/>
      <c r="O728" s="52"/>
      <c r="P728" s="53"/>
      <c r="Q728" s="53"/>
      <c r="R728" s="53"/>
      <c r="S728" s="161" t="str">
        <f t="shared" si="86"/>
        <v>Keuzelijst</v>
      </c>
      <c r="T728" s="38" t="s">
        <v>182</v>
      </c>
      <c r="U728" s="43" t="s">
        <v>366</v>
      </c>
      <c r="V728" s="38" t="s">
        <v>1313</v>
      </c>
      <c r="W728" s="38" t="s">
        <v>1313</v>
      </c>
      <c r="X728" s="39" t="s">
        <v>370</v>
      </c>
      <c r="Y728" s="33" t="s">
        <v>370</v>
      </c>
      <c r="Z728" s="32"/>
      <c r="AA728" s="38"/>
      <c r="AB728" s="38"/>
    </row>
    <row r="729" spans="1:28" hidden="1" x14ac:dyDescent="0.35">
      <c r="A729" s="158" t="s">
        <v>255</v>
      </c>
      <c r="B729" s="159" t="s">
        <v>1215</v>
      </c>
      <c r="C729" s="162" t="str">
        <f t="shared" si="85"/>
        <v/>
      </c>
      <c r="D729" s="159"/>
      <c r="E729" s="159" t="s">
        <v>2801</v>
      </c>
      <c r="F729" s="161" t="str">
        <f t="shared" si="81"/>
        <v>?</v>
      </c>
      <c r="G729" s="161" t="str">
        <f t="shared" si="82"/>
        <v>?</v>
      </c>
      <c r="H729" s="159"/>
      <c r="I729" s="161" t="str">
        <f t="shared" si="83"/>
        <v>zal</v>
      </c>
      <c r="J729" s="34" t="s">
        <v>370</v>
      </c>
      <c r="K729" s="34" t="str">
        <f>IFERROR(VLOOKUP(B729,LOINC!A:B,2,FALSE),"")</f>
        <v/>
      </c>
      <c r="L729" s="34" t="str">
        <f>IFERROR(VLOOKUP(B729,'Sequence nummers'!A:B,2,FALSE),"")</f>
        <v/>
      </c>
      <c r="M729" s="52"/>
      <c r="N729" s="52"/>
      <c r="O729" s="52"/>
      <c r="P729" s="53"/>
      <c r="Q729" s="53"/>
      <c r="R729" s="53"/>
      <c r="S729" s="161" t="str">
        <f t="shared" si="86"/>
        <v>Keuzelijst</v>
      </c>
      <c r="T729" s="38" t="s">
        <v>182</v>
      </c>
      <c r="U729" s="43" t="s">
        <v>366</v>
      </c>
      <c r="V729" s="38" t="s">
        <v>1313</v>
      </c>
      <c r="W729" s="38" t="s">
        <v>1313</v>
      </c>
      <c r="X729" s="39" t="s">
        <v>370</v>
      </c>
      <c r="Y729" s="33" t="s">
        <v>370</v>
      </c>
      <c r="Z729" s="32"/>
      <c r="AA729" s="38"/>
      <c r="AB729" s="38"/>
    </row>
    <row r="730" spans="1:28" hidden="1" x14ac:dyDescent="0.35">
      <c r="A730" s="269" t="s">
        <v>2067</v>
      </c>
      <c r="B730" s="159" t="s">
        <v>2065</v>
      </c>
      <c r="C730" s="162" t="str">
        <f t="shared" si="85"/>
        <v/>
      </c>
      <c r="D730" s="159"/>
      <c r="E730" s="159" t="s">
        <v>2801</v>
      </c>
      <c r="F730" s="161" t="str">
        <f t="shared" si="81"/>
        <v>?</v>
      </c>
      <c r="G730" s="161" t="str">
        <f t="shared" si="82"/>
        <v>?</v>
      </c>
      <c r="H730" s="159"/>
      <c r="I730" s="161" t="str">
        <f t="shared" si="83"/>
        <v>zam</v>
      </c>
      <c r="J730" s="34"/>
      <c r="K730" s="34" t="str">
        <f>IFERROR(VLOOKUP(B730,LOINC!A:B,2,FALSE),"")</f>
        <v/>
      </c>
      <c r="L730" s="34" t="str">
        <f>IFERROR(VLOOKUP(B730,'Sequence nummers'!A:B,2,FALSE),"")</f>
        <v/>
      </c>
      <c r="M730" s="52"/>
      <c r="N730" s="52"/>
      <c r="O730" s="52"/>
      <c r="P730" s="53"/>
      <c r="Q730" s="53"/>
      <c r="R730" s="53"/>
      <c r="S730" s="161" t="str">
        <f t="shared" si="86"/>
        <v>Keuzelijst</v>
      </c>
      <c r="T730" s="38" t="s">
        <v>182</v>
      </c>
      <c r="U730" s="43" t="s">
        <v>366</v>
      </c>
      <c r="V730" s="38" t="s">
        <v>1313</v>
      </c>
      <c r="W730" s="38" t="s">
        <v>1313</v>
      </c>
      <c r="X730" s="39" t="s">
        <v>370</v>
      </c>
      <c r="Y730" s="33" t="s">
        <v>370</v>
      </c>
      <c r="Z730" s="32"/>
      <c r="AA730" s="38"/>
      <c r="AB730" s="38"/>
    </row>
    <row r="731" spans="1:28" hidden="1" x14ac:dyDescent="0.35">
      <c r="A731" s="269"/>
      <c r="B731" s="159" t="s">
        <v>2066</v>
      </c>
      <c r="C731" s="162" t="str">
        <f t="shared" si="85"/>
        <v/>
      </c>
      <c r="D731" s="159"/>
      <c r="E731" s="159" t="s">
        <v>2801</v>
      </c>
      <c r="F731" s="161" t="str">
        <f t="shared" si="81"/>
        <v>?</v>
      </c>
      <c r="G731" s="161" t="str">
        <f t="shared" si="82"/>
        <v>?</v>
      </c>
      <c r="H731" s="159"/>
      <c r="I731" s="161" t="str">
        <f t="shared" si="83"/>
        <v>zan</v>
      </c>
      <c r="J731" s="34" t="s">
        <v>370</v>
      </c>
      <c r="K731" s="34" t="str">
        <f>IFERROR(VLOOKUP(B731,LOINC!A:B,2,FALSE),"")</f>
        <v/>
      </c>
      <c r="L731" s="34" t="str">
        <f>IFERROR(VLOOKUP(B731,'Sequence nummers'!A:B,2,FALSE),"")</f>
        <v/>
      </c>
      <c r="M731" s="52"/>
      <c r="N731" s="52"/>
      <c r="O731" s="52"/>
      <c r="P731" s="53"/>
      <c r="Q731" s="53"/>
      <c r="R731" s="53"/>
      <c r="S731" s="161" t="str">
        <f t="shared" si="86"/>
        <v>Keuzelijst</v>
      </c>
      <c r="T731" s="38" t="s">
        <v>182</v>
      </c>
      <c r="U731" s="43" t="s">
        <v>366</v>
      </c>
      <c r="V731" s="38" t="s">
        <v>1313</v>
      </c>
      <c r="W731" s="38" t="s">
        <v>1313</v>
      </c>
      <c r="X731" s="39" t="s">
        <v>370</v>
      </c>
      <c r="Y731" s="33" t="s">
        <v>370</v>
      </c>
      <c r="Z731" s="32"/>
      <c r="AA731" s="38"/>
      <c r="AB731" s="38"/>
    </row>
    <row r="732" spans="1:28" ht="28" hidden="1" x14ac:dyDescent="0.35">
      <c r="A732" s="273" t="s">
        <v>9332</v>
      </c>
      <c r="B732" s="186" t="s">
        <v>9330</v>
      </c>
      <c r="C732" s="186" t="s">
        <v>9345</v>
      </c>
      <c r="D732" s="186"/>
      <c r="E732" s="186" t="s">
        <v>2801</v>
      </c>
      <c r="F732" s="186" t="s">
        <v>8851</v>
      </c>
      <c r="G732" s="186" t="s">
        <v>8851</v>
      </c>
      <c r="H732" s="186"/>
      <c r="I732" s="186" t="s">
        <v>9355</v>
      </c>
      <c r="J732" s="34"/>
      <c r="K732" s="34">
        <v>15977</v>
      </c>
      <c r="L732" s="34"/>
      <c r="M732" s="186" t="s">
        <v>1203</v>
      </c>
      <c r="N732" s="186" t="s">
        <v>8570</v>
      </c>
      <c r="O732" s="186" t="s">
        <v>8593</v>
      </c>
      <c r="P732" s="186" t="s">
        <v>2737</v>
      </c>
      <c r="Q732" s="186" t="s">
        <v>9329</v>
      </c>
      <c r="R732" s="186"/>
      <c r="S732" s="186"/>
      <c r="T732" s="38" t="s">
        <v>2738</v>
      </c>
      <c r="U732" s="43" t="s">
        <v>366</v>
      </c>
      <c r="V732" s="38" t="s">
        <v>2758</v>
      </c>
      <c r="W732" s="38" t="s">
        <v>2758</v>
      </c>
      <c r="X732" s="39" t="s">
        <v>370</v>
      </c>
      <c r="Y732" s="32"/>
      <c r="Z732" s="40"/>
      <c r="AA732" s="38"/>
      <c r="AB732" s="38"/>
    </row>
    <row r="733" spans="1:28" ht="28" hidden="1" x14ac:dyDescent="0.35">
      <c r="A733" s="274"/>
      <c r="B733" s="186" t="s">
        <v>9331</v>
      </c>
      <c r="C733" s="186" t="s">
        <v>9346</v>
      </c>
      <c r="D733" s="186"/>
      <c r="E733" s="186" t="s">
        <v>2801</v>
      </c>
      <c r="F733" s="186" t="s">
        <v>8851</v>
      </c>
      <c r="G733" s="186" t="s">
        <v>8851</v>
      </c>
      <c r="H733" s="186"/>
      <c r="I733" s="186" t="s">
        <v>9356</v>
      </c>
      <c r="J733" s="34"/>
      <c r="K733" s="34">
        <v>15979</v>
      </c>
      <c r="L733" s="34"/>
      <c r="M733" s="186" t="s">
        <v>1203</v>
      </c>
      <c r="N733" s="186" t="s">
        <v>8570</v>
      </c>
      <c r="O733" s="186" t="s">
        <v>8593</v>
      </c>
      <c r="P733" s="186" t="s">
        <v>2737</v>
      </c>
      <c r="Q733" s="186" t="s">
        <v>9329</v>
      </c>
      <c r="R733" s="186"/>
      <c r="S733" s="186"/>
      <c r="T733" s="38" t="s">
        <v>2738</v>
      </c>
      <c r="U733" s="43" t="s">
        <v>366</v>
      </c>
      <c r="V733" s="38" t="s">
        <v>2758</v>
      </c>
      <c r="W733" s="38" t="s">
        <v>2758</v>
      </c>
      <c r="X733" s="39" t="s">
        <v>370</v>
      </c>
      <c r="Y733" s="32"/>
      <c r="Z733" s="40"/>
      <c r="AA733" s="38"/>
      <c r="AB733" s="38"/>
    </row>
    <row r="734" spans="1:28" ht="28" hidden="1" x14ac:dyDescent="0.35">
      <c r="A734" s="273" t="s">
        <v>9333</v>
      </c>
      <c r="B734" s="186" t="s">
        <v>9334</v>
      </c>
      <c r="C734" s="186" t="s">
        <v>9347</v>
      </c>
      <c r="D734" s="186"/>
      <c r="E734" s="186" t="s">
        <v>2801</v>
      </c>
      <c r="F734" s="186" t="s">
        <v>8851</v>
      </c>
      <c r="G734" s="186" t="s">
        <v>8851</v>
      </c>
      <c r="H734" s="186"/>
      <c r="I734" s="186" t="s">
        <v>9357</v>
      </c>
      <c r="J734" s="34"/>
      <c r="K734" s="34">
        <v>15973</v>
      </c>
      <c r="L734" s="34"/>
      <c r="M734" s="186" t="s">
        <v>1203</v>
      </c>
      <c r="N734" s="186" t="s">
        <v>8570</v>
      </c>
      <c r="O734" s="186" t="s">
        <v>8593</v>
      </c>
      <c r="P734" s="186" t="s">
        <v>2737</v>
      </c>
      <c r="Q734" s="186" t="s">
        <v>9329</v>
      </c>
      <c r="R734" s="186"/>
      <c r="S734" s="186"/>
      <c r="T734" s="38" t="s">
        <v>2738</v>
      </c>
      <c r="U734" s="43" t="s">
        <v>366</v>
      </c>
      <c r="V734" s="38" t="s">
        <v>2758</v>
      </c>
      <c r="W734" s="38" t="s">
        <v>2758</v>
      </c>
      <c r="X734" s="39" t="s">
        <v>370</v>
      </c>
      <c r="Y734" s="32"/>
      <c r="Z734" s="40"/>
      <c r="AA734" s="38"/>
      <c r="AB734" s="38"/>
    </row>
    <row r="735" spans="1:28" ht="28" hidden="1" x14ac:dyDescent="0.35">
      <c r="A735" s="274"/>
      <c r="B735" s="186" t="s">
        <v>9335</v>
      </c>
      <c r="C735" s="186" t="s">
        <v>9348</v>
      </c>
      <c r="D735" s="186"/>
      <c r="E735" s="186" t="s">
        <v>2801</v>
      </c>
      <c r="F735" s="186" t="s">
        <v>8851</v>
      </c>
      <c r="G735" s="186" t="s">
        <v>8851</v>
      </c>
      <c r="H735" s="186"/>
      <c r="I735" s="186" t="s">
        <v>9358</v>
      </c>
      <c r="J735" s="34"/>
      <c r="K735" s="34">
        <v>15975</v>
      </c>
      <c r="L735" s="34"/>
      <c r="M735" s="186" t="s">
        <v>1203</v>
      </c>
      <c r="N735" s="186" t="s">
        <v>8570</v>
      </c>
      <c r="O735" s="186" t="s">
        <v>8593</v>
      </c>
      <c r="P735" s="186" t="s">
        <v>2737</v>
      </c>
      <c r="Q735" s="186" t="s">
        <v>9329</v>
      </c>
      <c r="R735" s="186"/>
      <c r="S735" s="186"/>
      <c r="T735" s="38" t="s">
        <v>2738</v>
      </c>
      <c r="U735" s="43" t="s">
        <v>366</v>
      </c>
      <c r="V735" s="38" t="s">
        <v>2758</v>
      </c>
      <c r="W735" s="38" t="s">
        <v>2758</v>
      </c>
      <c r="X735" s="39" t="s">
        <v>370</v>
      </c>
      <c r="Y735" s="32"/>
      <c r="Z735" s="40"/>
      <c r="AA735" s="38"/>
      <c r="AB735" s="38"/>
    </row>
    <row r="736" spans="1:28" ht="28" hidden="1" x14ac:dyDescent="0.35">
      <c r="A736" s="273" t="s">
        <v>9336</v>
      </c>
      <c r="B736" s="186" t="s">
        <v>9337</v>
      </c>
      <c r="C736" s="186" t="s">
        <v>9349</v>
      </c>
      <c r="D736" s="186"/>
      <c r="E736" s="186" t="s">
        <v>2801</v>
      </c>
      <c r="F736" s="186" t="s">
        <v>8851</v>
      </c>
      <c r="G736" s="186" t="s">
        <v>8851</v>
      </c>
      <c r="H736" s="186"/>
      <c r="I736" s="186" t="s">
        <v>9359</v>
      </c>
      <c r="J736" s="34"/>
      <c r="K736" s="34">
        <v>6602</v>
      </c>
      <c r="L736" s="34"/>
      <c r="M736" s="186" t="s">
        <v>1203</v>
      </c>
      <c r="N736" s="186" t="s">
        <v>8570</v>
      </c>
      <c r="O736" s="186" t="s">
        <v>8593</v>
      </c>
      <c r="P736" s="186" t="s">
        <v>2737</v>
      </c>
      <c r="Q736" s="186" t="s">
        <v>9329</v>
      </c>
      <c r="R736" s="186"/>
      <c r="S736" s="186"/>
      <c r="T736" s="38" t="s">
        <v>2738</v>
      </c>
      <c r="U736" s="43" t="s">
        <v>366</v>
      </c>
      <c r="V736" s="38" t="s">
        <v>2758</v>
      </c>
      <c r="W736" s="38" t="s">
        <v>2758</v>
      </c>
      <c r="X736" s="39" t="s">
        <v>370</v>
      </c>
      <c r="Y736" s="32"/>
      <c r="Z736" s="40"/>
      <c r="AA736" s="38"/>
      <c r="AB736" s="38"/>
    </row>
    <row r="737" spans="1:28" ht="28" hidden="1" x14ac:dyDescent="0.35">
      <c r="A737" s="274"/>
      <c r="B737" s="186" t="s">
        <v>9338</v>
      </c>
      <c r="C737" s="186" t="s">
        <v>9350</v>
      </c>
      <c r="D737" s="186"/>
      <c r="E737" s="186" t="s">
        <v>2801</v>
      </c>
      <c r="F737" s="186" t="s">
        <v>8851</v>
      </c>
      <c r="G737" s="186" t="s">
        <v>8851</v>
      </c>
      <c r="H737" s="186"/>
      <c r="I737" s="186" t="s">
        <v>9360</v>
      </c>
      <c r="J737" s="34"/>
      <c r="K737" s="34">
        <v>6603</v>
      </c>
      <c r="L737" s="34"/>
      <c r="M737" s="186" t="s">
        <v>1203</v>
      </c>
      <c r="N737" s="186" t="s">
        <v>8570</v>
      </c>
      <c r="O737" s="186" t="s">
        <v>8593</v>
      </c>
      <c r="P737" s="186" t="s">
        <v>2737</v>
      </c>
      <c r="Q737" s="186" t="s">
        <v>9329</v>
      </c>
      <c r="R737" s="186"/>
      <c r="S737" s="186"/>
      <c r="T737" s="38" t="s">
        <v>2738</v>
      </c>
      <c r="U737" s="43" t="s">
        <v>366</v>
      </c>
      <c r="V737" s="38" t="s">
        <v>2758</v>
      </c>
      <c r="W737" s="38" t="s">
        <v>2758</v>
      </c>
      <c r="X737" s="39" t="s">
        <v>370</v>
      </c>
      <c r="Y737" s="32"/>
      <c r="Z737" s="40"/>
      <c r="AA737" s="38"/>
      <c r="AB737" s="38"/>
    </row>
    <row r="738" spans="1:28" ht="28" hidden="1" x14ac:dyDescent="0.35">
      <c r="A738" s="273" t="s">
        <v>9339</v>
      </c>
      <c r="B738" s="186" t="s">
        <v>9341</v>
      </c>
      <c r="C738" s="186" t="s">
        <v>9351</v>
      </c>
      <c r="D738" s="186"/>
      <c r="E738" s="186" t="s">
        <v>2801</v>
      </c>
      <c r="F738" s="186" t="s">
        <v>8851</v>
      </c>
      <c r="G738" s="186" t="s">
        <v>8851</v>
      </c>
      <c r="H738" s="186"/>
      <c r="I738" s="186" t="s">
        <v>9361</v>
      </c>
      <c r="J738" s="34"/>
      <c r="K738" s="34">
        <v>6606</v>
      </c>
      <c r="L738" s="34"/>
      <c r="M738" s="186" t="s">
        <v>1203</v>
      </c>
      <c r="N738" s="186" t="s">
        <v>8570</v>
      </c>
      <c r="O738" s="186" t="s">
        <v>8593</v>
      </c>
      <c r="P738" s="186" t="s">
        <v>2737</v>
      </c>
      <c r="Q738" s="186" t="s">
        <v>9329</v>
      </c>
      <c r="R738" s="186"/>
      <c r="S738" s="186"/>
      <c r="T738" s="38" t="s">
        <v>2738</v>
      </c>
      <c r="U738" s="43" t="s">
        <v>366</v>
      </c>
      <c r="V738" s="38" t="s">
        <v>2758</v>
      </c>
      <c r="W738" s="38" t="s">
        <v>2758</v>
      </c>
      <c r="X738" s="39" t="s">
        <v>370</v>
      </c>
      <c r="Y738" s="32"/>
      <c r="Z738" s="40"/>
      <c r="AA738" s="38"/>
      <c r="AB738" s="38"/>
    </row>
    <row r="739" spans="1:28" ht="28" hidden="1" x14ac:dyDescent="0.35">
      <c r="A739" s="274"/>
      <c r="B739" s="186" t="s">
        <v>9342</v>
      </c>
      <c r="C739" s="186" t="s">
        <v>9352</v>
      </c>
      <c r="D739" s="186"/>
      <c r="E739" s="186" t="s">
        <v>2801</v>
      </c>
      <c r="F739" s="186" t="s">
        <v>8851</v>
      </c>
      <c r="G739" s="186" t="s">
        <v>8851</v>
      </c>
      <c r="H739" s="186"/>
      <c r="I739" s="186" t="s">
        <v>9362</v>
      </c>
      <c r="J739" s="34"/>
      <c r="K739" s="34">
        <v>6607</v>
      </c>
      <c r="L739" s="34"/>
      <c r="M739" s="186" t="s">
        <v>1203</v>
      </c>
      <c r="N739" s="186" t="s">
        <v>8570</v>
      </c>
      <c r="O739" s="186" t="s">
        <v>8593</v>
      </c>
      <c r="P739" s="186" t="s">
        <v>2737</v>
      </c>
      <c r="Q739" s="186" t="s">
        <v>9329</v>
      </c>
      <c r="R739" s="186"/>
      <c r="S739" s="186"/>
      <c r="T739" s="38" t="s">
        <v>2738</v>
      </c>
      <c r="U739" s="43" t="s">
        <v>366</v>
      </c>
      <c r="V739" s="38" t="s">
        <v>2758</v>
      </c>
      <c r="W739" s="38" t="s">
        <v>2758</v>
      </c>
      <c r="X739" s="39" t="s">
        <v>370</v>
      </c>
      <c r="Y739" s="32"/>
      <c r="Z739" s="40"/>
      <c r="AA739" s="38"/>
      <c r="AB739" s="38"/>
    </row>
    <row r="740" spans="1:28" ht="28" hidden="1" x14ac:dyDescent="0.35">
      <c r="A740" s="273" t="s">
        <v>9340</v>
      </c>
      <c r="B740" s="186" t="s">
        <v>9343</v>
      </c>
      <c r="C740" s="186" t="s">
        <v>9353</v>
      </c>
      <c r="D740" s="186"/>
      <c r="E740" s="186" t="s">
        <v>2801</v>
      </c>
      <c r="F740" s="186" t="s">
        <v>8851</v>
      </c>
      <c r="G740" s="186" t="s">
        <v>8851</v>
      </c>
      <c r="H740" s="186"/>
      <c r="I740" s="186" t="s">
        <v>9363</v>
      </c>
      <c r="J740" s="34"/>
      <c r="K740" s="34">
        <v>6610</v>
      </c>
      <c r="L740" s="34"/>
      <c r="M740" s="186" t="s">
        <v>1203</v>
      </c>
      <c r="N740" s="186" t="s">
        <v>8570</v>
      </c>
      <c r="O740" s="186" t="s">
        <v>8593</v>
      </c>
      <c r="P740" s="186" t="s">
        <v>2737</v>
      </c>
      <c r="Q740" s="186" t="s">
        <v>9329</v>
      </c>
      <c r="R740" s="186"/>
      <c r="S740" s="186"/>
      <c r="T740" s="38" t="s">
        <v>2738</v>
      </c>
      <c r="U740" s="43" t="s">
        <v>366</v>
      </c>
      <c r="V740" s="38" t="s">
        <v>2758</v>
      </c>
      <c r="W740" s="38" t="s">
        <v>2758</v>
      </c>
      <c r="X740" s="39" t="s">
        <v>370</v>
      </c>
      <c r="Y740" s="32"/>
      <c r="Z740" s="40"/>
      <c r="AA740" s="38"/>
      <c r="AB740" s="38"/>
    </row>
    <row r="741" spans="1:28" ht="28" hidden="1" x14ac:dyDescent="0.35">
      <c r="A741" s="274"/>
      <c r="B741" s="186" t="s">
        <v>9344</v>
      </c>
      <c r="C741" s="186" t="s">
        <v>9354</v>
      </c>
      <c r="D741" s="186"/>
      <c r="E741" s="186" t="s">
        <v>2801</v>
      </c>
      <c r="F741" s="186" t="s">
        <v>8851</v>
      </c>
      <c r="G741" s="186" t="s">
        <v>8851</v>
      </c>
      <c r="H741" s="186"/>
      <c r="I741" s="186" t="s">
        <v>9364</v>
      </c>
      <c r="J741" s="34"/>
      <c r="K741" s="34">
        <v>6611</v>
      </c>
      <c r="L741" s="34"/>
      <c r="M741" s="186" t="s">
        <v>1203</v>
      </c>
      <c r="N741" s="186" t="s">
        <v>8570</v>
      </c>
      <c r="O741" s="186" t="s">
        <v>8593</v>
      </c>
      <c r="P741" s="186" t="s">
        <v>2737</v>
      </c>
      <c r="Q741" s="186" t="s">
        <v>9329</v>
      </c>
      <c r="R741" s="186"/>
      <c r="S741" s="186"/>
      <c r="T741" s="38" t="s">
        <v>2738</v>
      </c>
      <c r="U741" s="43" t="s">
        <v>366</v>
      </c>
      <c r="V741" s="38" t="s">
        <v>2758</v>
      </c>
      <c r="W741" s="38" t="s">
        <v>2758</v>
      </c>
      <c r="X741" s="39" t="s">
        <v>370</v>
      </c>
      <c r="Y741" s="32"/>
      <c r="Z741" s="40"/>
      <c r="AA741" s="38"/>
      <c r="AB741" s="38"/>
    </row>
  </sheetData>
  <sheetProtection algorithmName="SHA-512" hashValue="GSWUkVYX0HgXizADqXjlv0T1tyFrzkp/xduX6kT5wogMl+62fjLVTZ68/5rMeDQ+PNbnUz1cMDXntt9liI9Nbw==" saltValue="KuU55e6tOK6TYnofYBaxSw==" spinCount="100000" sheet="1" objects="1" scenarios="1"/>
  <autoFilter ref="A2:AB741" xr:uid="{00000000-0009-0000-0000-000002000000}">
    <filterColumn colId="4">
      <filters>
        <filter val="JA"/>
      </filters>
    </filterColumn>
  </autoFilter>
  <mergeCells count="90">
    <mergeCell ref="A732:A733"/>
    <mergeCell ref="A734:A735"/>
    <mergeCell ref="A736:A737"/>
    <mergeCell ref="A738:A739"/>
    <mergeCell ref="A740:A741"/>
    <mergeCell ref="B1:C1"/>
    <mergeCell ref="A72:A73"/>
    <mergeCell ref="A67:A69"/>
    <mergeCell ref="A59:A61"/>
    <mergeCell ref="A53:A55"/>
    <mergeCell ref="A56:A58"/>
    <mergeCell ref="A70:A71"/>
    <mergeCell ref="A33:A37"/>
    <mergeCell ref="A38:A42"/>
    <mergeCell ref="A43:A47"/>
    <mergeCell ref="A48:A52"/>
    <mergeCell ref="A62:A66"/>
    <mergeCell ref="A4:A8"/>
    <mergeCell ref="A673:A680"/>
    <mergeCell ref="A355:A367"/>
    <mergeCell ref="A368:A380"/>
    <mergeCell ref="A382:A399"/>
    <mergeCell ref="A401:A404"/>
    <mergeCell ref="A449:A457"/>
    <mergeCell ref="A422:A431"/>
    <mergeCell ref="A442:A448"/>
    <mergeCell ref="A458:A464"/>
    <mergeCell ref="A471:A474"/>
    <mergeCell ref="A481:A484"/>
    <mergeCell ref="A730:A731"/>
    <mergeCell ref="A492:A519"/>
    <mergeCell ref="A465:A470"/>
    <mergeCell ref="A621:A623"/>
    <mergeCell ref="A475:A480"/>
    <mergeCell ref="A489:A490"/>
    <mergeCell ref="A617:A620"/>
    <mergeCell ref="A668:A671"/>
    <mergeCell ref="A558:A611"/>
    <mergeCell ref="A520:A556"/>
    <mergeCell ref="A711:A715"/>
    <mergeCell ref="A709:A710"/>
    <mergeCell ref="A681:A691"/>
    <mergeCell ref="A661:A666"/>
    <mergeCell ref="A645:A652"/>
    <mergeCell ref="A654:A659"/>
    <mergeCell ref="A246:A254"/>
    <mergeCell ref="A309:A310"/>
    <mergeCell ref="A274:A277"/>
    <mergeCell ref="A304:A305"/>
    <mergeCell ref="A316:A320"/>
    <mergeCell ref="A255:A265"/>
    <mergeCell ref="A278:A281"/>
    <mergeCell ref="A282:A284"/>
    <mergeCell ref="A270:A273"/>
    <mergeCell ref="A266:A269"/>
    <mergeCell ref="A348:A350"/>
    <mergeCell ref="A406:A420"/>
    <mergeCell ref="A433:A441"/>
    <mergeCell ref="A292:A293"/>
    <mergeCell ref="A285:A288"/>
    <mergeCell ref="A299:A300"/>
    <mergeCell ref="A301:A302"/>
    <mergeCell ref="A344:A347"/>
    <mergeCell ref="A331:A339"/>
    <mergeCell ref="A340:A342"/>
    <mergeCell ref="A321:A328"/>
    <mergeCell ref="A236:A243"/>
    <mergeCell ref="A9:A13"/>
    <mergeCell ref="A14:A18"/>
    <mergeCell ref="A19:A23"/>
    <mergeCell ref="A29:A30"/>
    <mergeCell ref="A24:A28"/>
    <mergeCell ref="A74:A85"/>
    <mergeCell ref="A86:A94"/>
    <mergeCell ref="A95:A106"/>
    <mergeCell ref="A204:A210"/>
    <mergeCell ref="A211:A214"/>
    <mergeCell ref="A215:A222"/>
    <mergeCell ref="A223:A226"/>
    <mergeCell ref="A227:A235"/>
    <mergeCell ref="A107:A115"/>
    <mergeCell ref="A170:A178"/>
    <mergeCell ref="A179:A187"/>
    <mergeCell ref="A188:A194"/>
    <mergeCell ref="A195:A203"/>
    <mergeCell ref="A116:A127"/>
    <mergeCell ref="A128:A136"/>
    <mergeCell ref="A137:A148"/>
    <mergeCell ref="A149:A157"/>
    <mergeCell ref="A158:A169"/>
  </mergeCells>
  <conditionalFormatting sqref="AC354:BE354">
    <cfRule type="iconSet" priority="192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442:BE448">
    <cfRule type="iconSet" priority="195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458:BE464">
    <cfRule type="iconSet" priority="199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471:BE474">
    <cfRule type="iconSet" priority="209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481:BE484">
    <cfRule type="iconSet" priority="221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33:BE52 AC62:BE67 AC69:BE69">
    <cfRule type="iconSet" priority="22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59:BE59 AC61:BE61">
    <cfRule type="iconSet" priority="21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60:BE60">
    <cfRule type="iconSet" priority="20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53:BE53 AC55:BE55">
    <cfRule type="iconSet" priority="19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54:BE54">
    <cfRule type="iconSet" priority="18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56:BE56 AC58:BE58">
    <cfRule type="iconSet" priority="17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57:BE57">
    <cfRule type="iconSet" priority="16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68:BE68">
    <cfRule type="iconSet" priority="15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1:BE71">
    <cfRule type="iconSet" priority="13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0:BE70">
    <cfRule type="iconSet" priority="228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3:BE73">
    <cfRule type="iconSet" priority="11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2:BE72">
    <cfRule type="iconSet" priority="12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42:BE1053 AC485:BE701 AC475:BE480 AC465:BE470 AC449:BE457 AC4:BE32 AC355:BE441 AC74:BE353 AC703:BE732">
    <cfRule type="iconSet" priority="229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33:BE733">
    <cfRule type="iconSet" priority="10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34:BE734">
    <cfRule type="iconSet" priority="9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35:BE735">
    <cfRule type="iconSet" priority="8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36:BE736">
    <cfRule type="iconSet" priority="7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37:BE737">
    <cfRule type="iconSet" priority="6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38:BE738">
    <cfRule type="iconSet" priority="5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39:BE739">
    <cfRule type="iconSet" priority="4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40:BE740">
    <cfRule type="iconSet" priority="3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41:BE741">
    <cfRule type="iconSet" priority="2">
      <iconSet iconSet="4TrafficLights" showValue="0">
        <cfvo type="percent" val="0"/>
        <cfvo type="num" val="2"/>
        <cfvo type="num" val="3"/>
        <cfvo type="num" val="4"/>
      </iconSet>
    </cfRule>
  </conditionalFormatting>
  <conditionalFormatting sqref="AC702:BE702">
    <cfRule type="iconSet" priority="1">
      <iconSet iconSet="4TrafficLights" showValue="0">
        <cfvo type="percent" val="0"/>
        <cfvo type="num" val="2"/>
        <cfvo type="num" val="3"/>
        <cfvo type="num" val="4"/>
      </iconSet>
    </cfRule>
  </conditionalFormatting>
  <pageMargins left="0.31496062992125984" right="0.31496062992125984" top="0.55118110236220474" bottom="0.55118110236220474" header="0.31496062992125984" footer="0.31496062992125984"/>
  <pageSetup paperSize="9" scale="69" orientation="landscape" horizontalDpi="300" verticalDpi="300" r:id="rId1"/>
  <headerFooter>
    <oddHeader>&amp;L&amp;"Segoe UI,Standaard"&amp;8Documentnr.:
GEG-00356&amp;C&amp;"Segoe UI,Vet"&amp;10&amp;UMastertabel LKB&amp;R&amp;"Segoe UI,Standaard"&amp;8Werkblad:
&amp;A</oddHeader>
    <oddFooter>&amp;L&amp;"Segoe UI,Standaard"&amp;8Datum laatste wijziging werkblad: 2025 07 01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4">
    <tabColor rgb="FFFF0000"/>
  </sheetPr>
  <dimension ref="A1:AD392"/>
  <sheetViews>
    <sheetView tabSelected="1" topLeftCell="B1" zoomScale="85" zoomScaleNormal="85" workbookViewId="0">
      <pane ySplit="10" topLeftCell="A215" activePane="bottomLeft" state="frozen"/>
      <selection activeCell="B9" sqref="B9"/>
      <selection pane="bottomLeft" activeCell="E240" sqref="E240"/>
    </sheetView>
  </sheetViews>
  <sheetFormatPr defaultColWidth="9" defaultRowHeight="16" x14ac:dyDescent="0.45"/>
  <cols>
    <col min="1" max="1" width="19" style="72" hidden="1" customWidth="1"/>
    <col min="2" max="2" width="20.33203125" style="23" customWidth="1"/>
    <col min="3" max="3" width="20.33203125" style="23" hidden="1" customWidth="1"/>
    <col min="4" max="4" width="7.33203125" style="23" hidden="1" customWidth="1"/>
    <col min="5" max="5" width="50.33203125" style="26" customWidth="1"/>
    <col min="6" max="6" width="44.08203125" style="26" hidden="1" customWidth="1"/>
    <col min="7" max="8" width="9" style="69" hidden="1" customWidth="1"/>
    <col min="9" max="9" width="9" style="69" customWidth="1"/>
    <col min="10" max="10" width="32.33203125" style="69" hidden="1" customWidth="1"/>
    <col min="11" max="11" width="10.33203125" style="69" hidden="1" customWidth="1"/>
    <col min="12" max="12" width="9" style="156" customWidth="1"/>
    <col min="13" max="13" width="11.08203125" style="69" customWidth="1"/>
    <col min="14" max="14" width="8.33203125" style="69" customWidth="1"/>
    <col min="15" max="15" width="12.33203125" style="69" customWidth="1"/>
    <col min="16" max="16" width="8.33203125" style="69" customWidth="1"/>
    <col min="17" max="17" width="9.33203125" style="62" customWidth="1"/>
    <col min="18" max="18" width="10.33203125" style="62" hidden="1" customWidth="1"/>
    <col min="19" max="19" width="13" style="62" customWidth="1"/>
    <col min="20" max="20" width="14.75" style="62" hidden="1" customWidth="1"/>
    <col min="21" max="21" width="9" style="62" hidden="1" customWidth="1"/>
    <col min="22" max="22" width="21.33203125" style="62" hidden="1" customWidth="1"/>
    <col min="23" max="23" width="21.75" style="62" hidden="1" customWidth="1"/>
    <col min="24" max="24" width="9.08203125" style="70" hidden="1" customWidth="1"/>
    <col min="25" max="25" width="9.33203125" style="21" hidden="1" customWidth="1"/>
    <col min="26" max="26" width="13.08203125" style="21" hidden="1" customWidth="1"/>
    <col min="27" max="27" width="13.75" style="71" customWidth="1"/>
    <col min="28" max="28" width="14.08203125" style="71" customWidth="1"/>
    <col min="29" max="29" width="14.25" style="61" hidden="1" customWidth="1"/>
    <col min="30" max="16384" width="9" style="61"/>
  </cols>
  <sheetData>
    <row r="1" spans="1:30" hidden="1" x14ac:dyDescent="0.45">
      <c r="A1" s="277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58" t="s">
        <v>2785</v>
      </c>
    </row>
    <row r="2" spans="1:30" s="59" customFormat="1" hidden="1" x14ac:dyDescent="0.35">
      <c r="A2" s="275" t="s">
        <v>2253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</row>
    <row r="3" spans="1:30" s="59" customFormat="1" hidden="1" x14ac:dyDescent="0.35">
      <c r="A3" s="275" t="s">
        <v>1288</v>
      </c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  <c r="Y3" s="275"/>
      <c r="Z3" s="275"/>
      <c r="AA3" s="275"/>
      <c r="AB3" s="275"/>
    </row>
    <row r="4" spans="1:30" s="66" customFormat="1" hidden="1" x14ac:dyDescent="0.35">
      <c r="A4" s="275" t="s">
        <v>1284</v>
      </c>
      <c r="B4" s="275"/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  <c r="O4" s="275"/>
      <c r="P4" s="275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5"/>
      <c r="AB4" s="275"/>
      <c r="AC4" s="60"/>
    </row>
    <row r="5" spans="1:30" hidden="1" x14ac:dyDescent="0.45">
      <c r="A5" s="275" t="s">
        <v>1384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</row>
    <row r="6" spans="1:30" hidden="1" x14ac:dyDescent="0.45">
      <c r="A6" s="275" t="s">
        <v>2274</v>
      </c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5"/>
      <c r="X6" s="275"/>
      <c r="Y6" s="275"/>
      <c r="Z6" s="275"/>
      <c r="AA6" s="275"/>
      <c r="AB6" s="275"/>
    </row>
    <row r="7" spans="1:30" s="66" customFormat="1" hidden="1" x14ac:dyDescent="0.35">
      <c r="A7" s="275" t="s">
        <v>2281</v>
      </c>
      <c r="B7" s="275"/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5"/>
      <c r="P7" s="275"/>
      <c r="Q7" s="275"/>
      <c r="R7" s="275"/>
      <c r="S7" s="275"/>
      <c r="T7" s="275"/>
      <c r="U7" s="275"/>
      <c r="V7" s="275"/>
      <c r="W7" s="275"/>
      <c r="X7" s="275"/>
      <c r="Y7" s="275"/>
      <c r="Z7" s="275"/>
      <c r="AA7" s="275"/>
      <c r="AB7" s="275"/>
      <c r="AC7" s="62"/>
    </row>
    <row r="8" spans="1:30" s="66" customFormat="1" hidden="1" x14ac:dyDescent="0.45">
      <c r="A8" s="275" t="s">
        <v>2282</v>
      </c>
      <c r="B8" s="276"/>
      <c r="C8" s="276"/>
      <c r="D8" s="276"/>
      <c r="E8" s="276"/>
      <c r="F8" s="276"/>
      <c r="G8" s="276"/>
      <c r="H8" s="276"/>
      <c r="I8" s="276"/>
      <c r="J8" s="276"/>
      <c r="K8" s="276"/>
      <c r="L8" s="276"/>
      <c r="M8" s="276"/>
      <c r="N8" s="276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179"/>
    </row>
    <row r="9" spans="1:30" s="66" customFormat="1" ht="91.5" customHeight="1" thickBot="1" x14ac:dyDescent="0.5">
      <c r="A9" s="175"/>
      <c r="B9" s="173"/>
      <c r="C9" s="271" t="s">
        <v>9294</v>
      </c>
      <c r="D9" s="271"/>
      <c r="E9" s="272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1"/>
      <c r="AD9" s="178"/>
    </row>
    <row r="10" spans="1:30" s="160" customFormat="1" ht="64" x14ac:dyDescent="0.35">
      <c r="A10" s="160" t="s">
        <v>309</v>
      </c>
      <c r="B10" s="176" t="s">
        <v>310</v>
      </c>
      <c r="C10" s="176" t="s">
        <v>2786</v>
      </c>
      <c r="D10" s="176" t="s">
        <v>3746</v>
      </c>
      <c r="E10" s="177" t="s">
        <v>2787</v>
      </c>
      <c r="F10" s="177" t="s">
        <v>8594</v>
      </c>
      <c r="G10" s="177" t="s">
        <v>2788</v>
      </c>
      <c r="H10" s="177" t="s">
        <v>8916</v>
      </c>
      <c r="I10" s="177" t="s">
        <v>2789</v>
      </c>
      <c r="J10" s="177" t="s">
        <v>2790</v>
      </c>
      <c r="K10" s="177" t="s">
        <v>1632</v>
      </c>
      <c r="L10" s="177" t="s">
        <v>7996</v>
      </c>
      <c r="M10" s="177" t="s">
        <v>2523</v>
      </c>
      <c r="N10" s="177" t="s">
        <v>1347</v>
      </c>
      <c r="O10" s="177" t="s">
        <v>1350</v>
      </c>
      <c r="P10" s="177" t="s">
        <v>1351</v>
      </c>
      <c r="Q10" s="176" t="s">
        <v>2791</v>
      </c>
      <c r="R10" s="176" t="s">
        <v>2792</v>
      </c>
      <c r="S10" s="176" t="s">
        <v>1</v>
      </c>
      <c r="T10" s="176" t="s">
        <v>3</v>
      </c>
      <c r="U10" s="176" t="s">
        <v>1237</v>
      </c>
      <c r="V10" s="176" t="s">
        <v>2793</v>
      </c>
      <c r="W10" s="176" t="s">
        <v>2794</v>
      </c>
      <c r="X10" s="176" t="s">
        <v>2795</v>
      </c>
      <c r="Y10" s="176" t="s">
        <v>2796</v>
      </c>
      <c r="Z10" s="176" t="s">
        <v>371</v>
      </c>
      <c r="AA10" s="176" t="s">
        <v>2280</v>
      </c>
      <c r="AB10" s="176" t="s">
        <v>2259</v>
      </c>
      <c r="AC10" s="176"/>
    </row>
    <row r="11" spans="1:30" x14ac:dyDescent="0.45">
      <c r="A11" s="63"/>
      <c r="B11" s="63"/>
      <c r="C11" s="63"/>
      <c r="D11" s="63"/>
      <c r="E11" s="63" t="s">
        <v>2797</v>
      </c>
      <c r="F11" s="63"/>
      <c r="G11" s="64" t="s">
        <v>2798</v>
      </c>
      <c r="H11" s="64"/>
      <c r="I11" s="64"/>
      <c r="J11" s="64"/>
      <c r="K11" s="64"/>
      <c r="L11" s="65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</row>
    <row r="12" spans="1:30" ht="16.5" customHeight="1" x14ac:dyDescent="0.45">
      <c r="A12" s="135" t="s">
        <v>2799</v>
      </c>
      <c r="B12" s="136" t="s">
        <v>2799</v>
      </c>
      <c r="C12" s="73" t="str">
        <f t="shared" ref="C12:C51" si="0">VLOOKUP($B12,Bepalingen,2,FALSE)</f>
        <v>aA</v>
      </c>
      <c r="D12" s="73"/>
      <c r="E12" s="73" t="str">
        <f t="shared" ref="E12:E51" si="1">IF($G12="JA",VLOOKUP(B12,Bepalingen,3,FALSE),"")</f>
        <v/>
      </c>
      <c r="F12" s="73" t="str">
        <f t="shared" ref="F12:F51" si="2">IF($G12="JA",VLOOKUP(B12,BepalingenFR,3,FALSE),"")</f>
        <v/>
      </c>
      <c r="G12" s="66" t="s">
        <v>2801</v>
      </c>
      <c r="H12" s="66" t="str">
        <f t="shared" ref="H12:H47" si="3">VLOOKUP(B12,Bepalingen,8,FALSE)</f>
        <v>?</v>
      </c>
      <c r="I12" s="66" t="s">
        <v>176</v>
      </c>
      <c r="J12" s="67" t="s">
        <v>176</v>
      </c>
      <c r="K12" s="68" t="str">
        <f t="shared" ref="K12:K51" si="4">VLOOKUP($B12,Bepalingen,10,FALSE)</f>
        <v>aaaaaaaa</v>
      </c>
      <c r="L12" s="111" t="str">
        <f>IFERROR(VLOOKUP(B12,LOINC!A:B,2,0),"")</f>
        <v/>
      </c>
      <c r="M12" s="69" t="str">
        <f>IFERROR(VLOOKUP(B12,'Sequence nummers'!A:B,2,FALSE),"")</f>
        <v/>
      </c>
      <c r="N12" s="69" t="s">
        <v>2803</v>
      </c>
      <c r="Q12" s="62" t="s">
        <v>2804</v>
      </c>
      <c r="R12" s="62" t="s">
        <v>182</v>
      </c>
      <c r="S12" s="62" t="str">
        <f t="shared" ref="S12:S51" si="5">VLOOKUP($B12,Bepalingen,4,FALSE)</f>
        <v>Keuzelijst</v>
      </c>
      <c r="T12" s="62" t="s">
        <v>2805</v>
      </c>
      <c r="U12" s="69" t="s">
        <v>366</v>
      </c>
      <c r="V12" s="69" t="s">
        <v>1244</v>
      </c>
      <c r="W12" s="69" t="s">
        <v>1244</v>
      </c>
      <c r="Y12" s="21" t="s">
        <v>370</v>
      </c>
      <c r="AB12" s="71" t="str">
        <f t="shared" ref="AB12:AB18" si="6">IF(AA12= "","n.v.t.","")</f>
        <v>n.v.t.</v>
      </c>
    </row>
    <row r="13" spans="1:30" x14ac:dyDescent="0.45">
      <c r="A13" s="135" t="s">
        <v>2806</v>
      </c>
      <c r="B13" s="136" t="s">
        <v>2806</v>
      </c>
      <c r="C13" s="73" t="str">
        <f t="shared" si="0"/>
        <v>aB</v>
      </c>
      <c r="D13" s="73"/>
      <c r="E13" s="73" t="str">
        <f t="shared" si="1"/>
        <v/>
      </c>
      <c r="F13" s="73" t="str">
        <f t="shared" si="2"/>
        <v/>
      </c>
      <c r="G13" s="66" t="s">
        <v>2801</v>
      </c>
      <c r="H13" s="66" t="str">
        <f t="shared" si="3"/>
        <v>?</v>
      </c>
      <c r="I13" s="66" t="s">
        <v>176</v>
      </c>
      <c r="J13" s="67" t="s">
        <v>176</v>
      </c>
      <c r="K13" s="68" t="str">
        <f t="shared" si="4"/>
        <v>aaaaaaab</v>
      </c>
      <c r="L13" s="111" t="str">
        <f>IFERROR(VLOOKUP(B13,LOINC!A:B,2,0),"")</f>
        <v/>
      </c>
      <c r="M13" s="69" t="str">
        <f>IFERROR(VLOOKUP(B13,'Sequence nummers'!A:B,2,FALSE),"")</f>
        <v/>
      </c>
      <c r="N13" s="69" t="s">
        <v>2803</v>
      </c>
      <c r="Q13" s="62" t="s">
        <v>2804</v>
      </c>
      <c r="R13" s="62" t="s">
        <v>182</v>
      </c>
      <c r="S13" s="62" t="str">
        <f t="shared" si="5"/>
        <v>Keuzelijst</v>
      </c>
      <c r="T13" s="62" t="s">
        <v>2805</v>
      </c>
      <c r="U13" s="69" t="s">
        <v>366</v>
      </c>
      <c r="V13" s="69" t="s">
        <v>1244</v>
      </c>
      <c r="W13" s="69" t="s">
        <v>1244</v>
      </c>
      <c r="Y13" s="21" t="s">
        <v>370</v>
      </c>
      <c r="AB13" s="71" t="str">
        <f t="shared" si="6"/>
        <v>n.v.t.</v>
      </c>
    </row>
    <row r="14" spans="1:30" x14ac:dyDescent="0.45">
      <c r="A14" s="135" t="s">
        <v>2809</v>
      </c>
      <c r="B14" s="136" t="s">
        <v>2809</v>
      </c>
      <c r="C14" s="73" t="str">
        <f t="shared" si="0"/>
        <v>1a-AB</v>
      </c>
      <c r="D14" s="73"/>
      <c r="E14" s="73" t="str">
        <f t="shared" si="1"/>
        <v/>
      </c>
      <c r="F14" s="73" t="str">
        <f t="shared" si="2"/>
        <v/>
      </c>
      <c r="G14" s="66" t="s">
        <v>2801</v>
      </c>
      <c r="H14" s="66" t="str">
        <f t="shared" si="3"/>
        <v>?</v>
      </c>
      <c r="I14" s="66" t="s">
        <v>176</v>
      </c>
      <c r="J14" s="67" t="s">
        <v>176</v>
      </c>
      <c r="K14" s="68" t="str">
        <f t="shared" si="4"/>
        <v>aaaaaaac</v>
      </c>
      <c r="L14" s="111" t="str">
        <f>IFERROR(VLOOKUP(B14,LOINC!A:B,2,0),"")</f>
        <v/>
      </c>
      <c r="M14" s="69" t="str">
        <f>IFERROR(VLOOKUP(B14,'Sequence nummers'!A:B,2,FALSE),"")</f>
        <v/>
      </c>
      <c r="N14" s="69" t="s">
        <v>2803</v>
      </c>
      <c r="Q14" s="62" t="s">
        <v>2804</v>
      </c>
      <c r="R14" s="62" t="s">
        <v>182</v>
      </c>
      <c r="S14" s="62" t="str">
        <f t="shared" si="5"/>
        <v>Keuzelijst</v>
      </c>
      <c r="T14" s="62" t="s">
        <v>2805</v>
      </c>
      <c r="U14" s="69" t="s">
        <v>366</v>
      </c>
      <c r="V14" s="69" t="s">
        <v>1244</v>
      </c>
      <c r="W14" s="69" t="s">
        <v>1244</v>
      </c>
      <c r="Y14" s="21" t="s">
        <v>370</v>
      </c>
      <c r="AB14" s="71" t="str">
        <f t="shared" si="6"/>
        <v>n.v.t.</v>
      </c>
    </row>
    <row r="15" spans="1:30" x14ac:dyDescent="0.45">
      <c r="A15" s="135" t="s">
        <v>2812</v>
      </c>
      <c r="B15" s="136" t="s">
        <v>2812</v>
      </c>
      <c r="C15" s="73" t="str">
        <f t="shared" si="0"/>
        <v>aD</v>
      </c>
      <c r="D15" s="73"/>
      <c r="E15" s="73" t="str">
        <f t="shared" si="1"/>
        <v/>
      </c>
      <c r="F15" s="73" t="str">
        <f t="shared" si="2"/>
        <v/>
      </c>
      <c r="G15" s="66" t="s">
        <v>2801</v>
      </c>
      <c r="H15" s="66" t="str">
        <f t="shared" si="3"/>
        <v>?</v>
      </c>
      <c r="I15" s="66" t="s">
        <v>176</v>
      </c>
      <c r="J15" s="67" t="s">
        <v>176</v>
      </c>
      <c r="K15" s="68" t="str">
        <f t="shared" si="4"/>
        <v>aaaaaaad</v>
      </c>
      <c r="L15" s="111" t="str">
        <f>IFERROR(VLOOKUP(B15,LOINC!A:B,2,0),"")</f>
        <v/>
      </c>
      <c r="M15" s="69" t="str">
        <f>IFERROR(VLOOKUP(B15,'Sequence nummers'!A:B,2,FALSE),"")</f>
        <v/>
      </c>
      <c r="N15" s="69" t="s">
        <v>2803</v>
      </c>
      <c r="Q15" s="62" t="s">
        <v>2804</v>
      </c>
      <c r="R15" s="62" t="s">
        <v>182</v>
      </c>
      <c r="S15" s="62" t="str">
        <f t="shared" si="5"/>
        <v>Keuzelijst</v>
      </c>
      <c r="T15" s="62" t="s">
        <v>2805</v>
      </c>
      <c r="U15" s="69" t="s">
        <v>366</v>
      </c>
      <c r="V15" s="69" t="s">
        <v>1244</v>
      </c>
      <c r="W15" s="69" t="s">
        <v>1244</v>
      </c>
      <c r="Y15" s="21" t="s">
        <v>370</v>
      </c>
      <c r="AB15" s="71" t="str">
        <f t="shared" si="6"/>
        <v>n.v.t.</v>
      </c>
    </row>
    <row r="16" spans="1:30" x14ac:dyDescent="0.45">
      <c r="A16" s="72" t="s">
        <v>2815</v>
      </c>
      <c r="B16" s="73" t="s">
        <v>2816</v>
      </c>
      <c r="C16" s="73" t="str">
        <f t="shared" si="0"/>
        <v>AC</v>
      </c>
      <c r="D16" s="73"/>
      <c r="E16" s="73" t="str">
        <f t="shared" si="1"/>
        <v/>
      </c>
      <c r="F16" s="73" t="str">
        <f t="shared" si="2"/>
        <v/>
      </c>
      <c r="G16" s="66" t="s">
        <v>2801</v>
      </c>
      <c r="H16" s="66" t="str">
        <f t="shared" si="3"/>
        <v>?</v>
      </c>
      <c r="I16" s="66" t="s">
        <v>176</v>
      </c>
      <c r="J16" s="67" t="s">
        <v>176</v>
      </c>
      <c r="K16" s="68" t="str">
        <f t="shared" si="4"/>
        <v>aaaaaaaf</v>
      </c>
      <c r="L16" s="111" t="str">
        <f>IFERROR(VLOOKUP(B16,LOINC!A:B,2,0),"")</f>
        <v/>
      </c>
      <c r="M16" s="69" t="str">
        <f>IFERROR(VLOOKUP(B16,'Sequence nummers'!A:B,2,FALSE),"")</f>
        <v/>
      </c>
      <c r="N16" s="69" t="s">
        <v>2803</v>
      </c>
      <c r="Q16" s="62" t="s">
        <v>2804</v>
      </c>
      <c r="R16" s="62" t="s">
        <v>182</v>
      </c>
      <c r="S16" s="62" t="str">
        <f t="shared" si="5"/>
        <v>Keuzelijst</v>
      </c>
      <c r="T16" s="62" t="s">
        <v>2805</v>
      </c>
      <c r="U16" s="69" t="s">
        <v>366</v>
      </c>
      <c r="V16" s="69" t="s">
        <v>1244</v>
      </c>
      <c r="W16" s="69" t="s">
        <v>1244</v>
      </c>
      <c r="Y16" s="21" t="s">
        <v>370</v>
      </c>
      <c r="AB16" s="71" t="str">
        <f t="shared" si="6"/>
        <v>n.v.t.</v>
      </c>
    </row>
    <row r="17" spans="1:28" x14ac:dyDescent="0.45">
      <c r="A17" s="72" t="s">
        <v>2819</v>
      </c>
      <c r="B17" s="73" t="s">
        <v>2820</v>
      </c>
      <c r="C17" s="73" t="str">
        <f t="shared" si="0"/>
        <v>BC</v>
      </c>
      <c r="D17" s="73"/>
      <c r="E17" s="73" t="str">
        <f t="shared" si="1"/>
        <v/>
      </c>
      <c r="F17" s="73" t="str">
        <f t="shared" si="2"/>
        <v/>
      </c>
      <c r="G17" s="66" t="s">
        <v>2801</v>
      </c>
      <c r="H17" s="66" t="str">
        <f t="shared" si="3"/>
        <v>?</v>
      </c>
      <c r="I17" s="66" t="s">
        <v>176</v>
      </c>
      <c r="J17" s="67" t="s">
        <v>176</v>
      </c>
      <c r="K17" s="68" t="str">
        <f t="shared" si="4"/>
        <v>aaaaaaag</v>
      </c>
      <c r="L17" s="111" t="str">
        <f>IFERROR(VLOOKUP(B17,LOINC!A:B,2,0),"")</f>
        <v/>
      </c>
      <c r="M17" s="69" t="str">
        <f>IFERROR(VLOOKUP(B17,'Sequence nummers'!A:B,2,FALSE),"")</f>
        <v/>
      </c>
      <c r="N17" s="69" t="s">
        <v>2803</v>
      </c>
      <c r="Q17" s="62" t="s">
        <v>2804</v>
      </c>
      <c r="R17" s="62" t="s">
        <v>182</v>
      </c>
      <c r="S17" s="62" t="str">
        <f t="shared" si="5"/>
        <v>Keuzelijst</v>
      </c>
      <c r="T17" s="62" t="s">
        <v>2805</v>
      </c>
      <c r="U17" s="69" t="s">
        <v>366</v>
      </c>
      <c r="V17" s="69" t="s">
        <v>1244</v>
      </c>
      <c r="W17" s="69" t="s">
        <v>1244</v>
      </c>
      <c r="Y17" s="21" t="s">
        <v>370</v>
      </c>
      <c r="AB17" s="71" t="str">
        <f t="shared" si="6"/>
        <v>n.v.t.</v>
      </c>
    </row>
    <row r="18" spans="1:28" x14ac:dyDescent="0.45">
      <c r="A18" s="72" t="s">
        <v>2823</v>
      </c>
      <c r="B18" s="73" t="s">
        <v>2823</v>
      </c>
      <c r="C18" s="73" t="str">
        <f t="shared" si="0"/>
        <v>1Cont</v>
      </c>
      <c r="D18" s="73"/>
      <c r="E18" s="73" t="str">
        <f t="shared" si="1"/>
        <v/>
      </c>
      <c r="F18" s="73" t="str">
        <f t="shared" si="2"/>
        <v/>
      </c>
      <c r="G18" s="66" t="s">
        <v>2801</v>
      </c>
      <c r="H18" s="66" t="str">
        <f t="shared" si="3"/>
        <v>?</v>
      </c>
      <c r="I18" s="66" t="s">
        <v>176</v>
      </c>
      <c r="J18" s="67" t="s">
        <v>176</v>
      </c>
      <c r="K18" s="68" t="str">
        <f t="shared" si="4"/>
        <v>aaaaaaah</v>
      </c>
      <c r="L18" s="111" t="str">
        <f>IFERROR(VLOOKUP(B18,LOINC!A:B,2,0),"")</f>
        <v/>
      </c>
      <c r="M18" s="69" t="str">
        <f>IFERROR(VLOOKUP(B18,'Sequence nummers'!A:B,2,FALSE),"")</f>
        <v/>
      </c>
      <c r="N18" s="69" t="s">
        <v>2803</v>
      </c>
      <c r="Q18" s="62" t="s">
        <v>2804</v>
      </c>
      <c r="R18" s="62" t="s">
        <v>182</v>
      </c>
      <c r="S18" s="62" t="str">
        <f t="shared" si="5"/>
        <v>Keuzelijst</v>
      </c>
      <c r="T18" s="62" t="s">
        <v>2805</v>
      </c>
      <c r="U18" s="69" t="s">
        <v>366</v>
      </c>
      <c r="V18" s="69" t="s">
        <v>1244</v>
      </c>
      <c r="W18" s="69" t="s">
        <v>1244</v>
      </c>
      <c r="Y18" s="21" t="s">
        <v>370</v>
      </c>
      <c r="AB18" s="71" t="str">
        <f t="shared" si="6"/>
        <v>n.v.t.</v>
      </c>
    </row>
    <row r="19" spans="1:28" x14ac:dyDescent="0.45">
      <c r="A19" s="72" t="s">
        <v>2826</v>
      </c>
      <c r="B19" s="73" t="s">
        <v>2826</v>
      </c>
      <c r="C19" s="73" t="str">
        <f t="shared" si="0"/>
        <v>ABO_INT</v>
      </c>
      <c r="D19" s="73"/>
      <c r="E19" s="73" t="str">
        <f t="shared" si="1"/>
        <v/>
      </c>
      <c r="F19" s="73" t="str">
        <f t="shared" si="2"/>
        <v/>
      </c>
      <c r="G19" s="66" t="s">
        <v>2801</v>
      </c>
      <c r="H19" s="66" t="str">
        <f t="shared" si="3"/>
        <v>?</v>
      </c>
      <c r="I19" s="66" t="s">
        <v>176</v>
      </c>
      <c r="J19" s="67" t="s">
        <v>176</v>
      </c>
      <c r="K19" s="68" t="str">
        <f t="shared" si="4"/>
        <v>aaaaaaai</v>
      </c>
      <c r="L19" s="111" t="str">
        <f>IFERROR(VLOOKUP(B19,LOINC!A:B,2,0),"")</f>
        <v/>
      </c>
      <c r="M19" s="69" t="str">
        <f>IFERROR(VLOOKUP(B19,'Sequence nummers'!A:B,2,FALSE),"")</f>
        <v/>
      </c>
      <c r="N19" s="69" t="s">
        <v>2803</v>
      </c>
      <c r="Q19" s="62" t="s">
        <v>2804</v>
      </c>
      <c r="R19" s="62" t="s">
        <v>182</v>
      </c>
      <c r="S19" s="62" t="str">
        <f t="shared" si="5"/>
        <v>Keuzelijst</v>
      </c>
      <c r="T19" s="62" t="s">
        <v>2805</v>
      </c>
      <c r="U19" s="69" t="s">
        <v>366</v>
      </c>
      <c r="V19" s="69" t="s">
        <v>1244</v>
      </c>
      <c r="W19" s="69" t="s">
        <v>1244</v>
      </c>
      <c r="X19" s="70" t="s">
        <v>370</v>
      </c>
      <c r="Y19" s="21" t="s">
        <v>370</v>
      </c>
      <c r="AB19" s="71" t="s">
        <v>2753</v>
      </c>
    </row>
    <row r="20" spans="1:28" x14ac:dyDescent="0.45">
      <c r="A20" s="72" t="s">
        <v>2828</v>
      </c>
      <c r="B20" s="73" t="s">
        <v>2828</v>
      </c>
      <c r="C20" s="73" t="str">
        <f t="shared" si="0"/>
        <v>D_int</v>
      </c>
      <c r="D20" s="73"/>
      <c r="E20" s="73" t="str">
        <f t="shared" si="1"/>
        <v/>
      </c>
      <c r="F20" s="73" t="str">
        <f t="shared" si="2"/>
        <v/>
      </c>
      <c r="G20" s="66" t="s">
        <v>2801</v>
      </c>
      <c r="H20" s="66" t="str">
        <f t="shared" si="3"/>
        <v>?</v>
      </c>
      <c r="I20" s="66" t="s">
        <v>176</v>
      </c>
      <c r="J20" s="67" t="s">
        <v>176</v>
      </c>
      <c r="K20" s="68" t="str">
        <f t="shared" si="4"/>
        <v>aaaaaaaj</v>
      </c>
      <c r="L20" s="111" t="str">
        <f>IFERROR(VLOOKUP(B20,LOINC!A:B,2,0),"")</f>
        <v/>
      </c>
      <c r="M20" s="69" t="str">
        <f>IFERROR(VLOOKUP(B20,'Sequence nummers'!A:B,2,FALSE),"")</f>
        <v/>
      </c>
      <c r="N20" s="69" t="s">
        <v>2803</v>
      </c>
      <c r="Q20" s="62" t="s">
        <v>2804</v>
      </c>
      <c r="R20" s="62" t="s">
        <v>182</v>
      </c>
      <c r="S20" s="62" t="str">
        <f t="shared" si="5"/>
        <v>Keuzelijst</v>
      </c>
      <c r="T20" s="62" t="s">
        <v>2805</v>
      </c>
      <c r="U20" s="69" t="s">
        <v>366</v>
      </c>
      <c r="V20" s="69" t="s">
        <v>1244</v>
      </c>
      <c r="W20" s="69" t="s">
        <v>1244</v>
      </c>
      <c r="X20" s="70" t="s">
        <v>370</v>
      </c>
      <c r="Y20" s="21" t="s">
        <v>370</v>
      </c>
      <c r="AB20" s="71" t="s">
        <v>2753</v>
      </c>
    </row>
    <row r="21" spans="1:28" ht="64" x14ac:dyDescent="0.45">
      <c r="A21" s="72" t="s">
        <v>97</v>
      </c>
      <c r="B21" s="73" t="s">
        <v>97</v>
      </c>
      <c r="C21" s="73" t="str">
        <f t="shared" si="0"/>
        <v>ABO</v>
      </c>
      <c r="D21" s="73"/>
      <c r="E21" s="73" t="str">
        <f t="shared" si="1"/>
        <v>ABO bloedgroep</v>
      </c>
      <c r="F21" s="73" t="str">
        <f t="shared" si="2"/>
        <v>ABO</v>
      </c>
      <c r="G21" s="66" t="s">
        <v>2798</v>
      </c>
      <c r="H21" s="66" t="str">
        <f t="shared" si="3"/>
        <v>yes</v>
      </c>
      <c r="I21" s="66" t="s">
        <v>2831</v>
      </c>
      <c r="J21" s="69" t="s">
        <v>2832</v>
      </c>
      <c r="K21" s="68" t="str">
        <f t="shared" si="4"/>
        <v>aaaaaaak</v>
      </c>
      <c r="L21" s="111">
        <f>IFERROR(VLOOKUP(B21,LOINC!A:B,2,0),"")</f>
        <v>11891</v>
      </c>
      <c r="M21" s="69">
        <f>IFERROR(VLOOKUP(B21,'Sequence nummers'!A:B,2,FALSE),"")</f>
        <v>100010</v>
      </c>
      <c r="N21" s="69" t="s">
        <v>2803</v>
      </c>
      <c r="P21" s="69" t="s">
        <v>2834</v>
      </c>
      <c r="Q21" s="62" t="s">
        <v>2804</v>
      </c>
      <c r="R21" s="62" t="s">
        <v>182</v>
      </c>
      <c r="S21" s="62" t="str">
        <f t="shared" si="5"/>
        <v>Keuzelijst</v>
      </c>
      <c r="T21" s="62" t="s">
        <v>2835</v>
      </c>
      <c r="U21" s="69" t="s">
        <v>2836</v>
      </c>
      <c r="V21" s="69" t="s">
        <v>2837</v>
      </c>
      <c r="W21" s="69" t="s">
        <v>2838</v>
      </c>
      <c r="X21" s="70" t="s">
        <v>370</v>
      </c>
      <c r="Y21" s="21" t="s">
        <v>370</v>
      </c>
      <c r="AA21" s="77">
        <v>555015</v>
      </c>
      <c r="AB21" s="71">
        <v>1</v>
      </c>
    </row>
    <row r="22" spans="1:28" ht="48" x14ac:dyDescent="0.45">
      <c r="A22" s="72" t="s">
        <v>1857</v>
      </c>
      <c r="B22" s="73" t="s">
        <v>1857</v>
      </c>
      <c r="C22" s="73" t="str">
        <f t="shared" si="0"/>
        <v>D</v>
      </c>
      <c r="D22" s="73"/>
      <c r="E22" s="73" t="str">
        <f t="shared" si="1"/>
        <v>RhD antigeen</v>
      </c>
      <c r="F22" s="73" t="str">
        <f t="shared" si="2"/>
        <v>RhD</v>
      </c>
      <c r="G22" s="66" t="s">
        <v>2798</v>
      </c>
      <c r="H22" s="66" t="str">
        <f t="shared" si="3"/>
        <v>yes</v>
      </c>
      <c r="I22" s="66" t="s">
        <v>2831</v>
      </c>
      <c r="J22" s="67" t="s">
        <v>2840</v>
      </c>
      <c r="K22" s="68" t="str">
        <f t="shared" si="4"/>
        <v>aaaaaaal</v>
      </c>
      <c r="L22" s="114" t="str">
        <f>IFERROR(VLOOKUP(B22,LOINC!A:B,2,0),"")</f>
        <v>978-7</v>
      </c>
      <c r="M22" s="69">
        <f>IFERROR(VLOOKUP(B22,'Sequence nummers'!A:B,2,FALSE),"")</f>
        <v>100020</v>
      </c>
      <c r="N22" s="69" t="s">
        <v>2803</v>
      </c>
      <c r="P22" s="69" t="s">
        <v>2834</v>
      </c>
      <c r="Q22" s="62" t="s">
        <v>2804</v>
      </c>
      <c r="R22" s="62" t="s">
        <v>182</v>
      </c>
      <c r="S22" s="62" t="str">
        <f t="shared" si="5"/>
        <v>Keuzelijst</v>
      </c>
      <c r="T22" s="62" t="s">
        <v>2835</v>
      </c>
      <c r="U22" s="69" t="s">
        <v>2836</v>
      </c>
      <c r="V22" s="69" t="s">
        <v>2837</v>
      </c>
      <c r="W22" s="69" t="s">
        <v>2838</v>
      </c>
      <c r="X22" s="70" t="s">
        <v>370</v>
      </c>
      <c r="Y22" s="21" t="s">
        <v>370</v>
      </c>
      <c r="AA22" s="77"/>
      <c r="AB22" s="71" t="s">
        <v>2753</v>
      </c>
    </row>
    <row r="23" spans="1:28" x14ac:dyDescent="0.45">
      <c r="A23" s="137" t="s">
        <v>2843</v>
      </c>
      <c r="B23" s="73" t="s">
        <v>2843</v>
      </c>
      <c r="C23" s="73" t="str">
        <f t="shared" si="0"/>
        <v>DVI</v>
      </c>
      <c r="D23" s="73"/>
      <c r="E23" s="73" t="str">
        <f t="shared" si="1"/>
        <v>Resus D variant (DVI +)</v>
      </c>
      <c r="F23" s="73" t="str">
        <f t="shared" si="2"/>
        <v>Resus D variant (DVI +)</v>
      </c>
      <c r="G23" s="66" t="s">
        <v>2798</v>
      </c>
      <c r="H23" s="66" t="str">
        <f t="shared" si="3"/>
        <v>yes</v>
      </c>
      <c r="I23" s="66" t="s">
        <v>2846</v>
      </c>
      <c r="J23" s="74" t="s">
        <v>2847</v>
      </c>
      <c r="K23" s="68" t="str">
        <f t="shared" si="4"/>
        <v>aaaaaaae</v>
      </c>
      <c r="L23" s="157">
        <f>IFERROR(VLOOKUP(B23,LOINC!A:B,2,0),"")</f>
        <v>13862</v>
      </c>
      <c r="M23" s="69">
        <f>IFERROR(VLOOKUP(B23,'Sequence nummers'!A:B,2,FALSE),"")</f>
        <v>100030</v>
      </c>
      <c r="N23" s="69" t="s">
        <v>2803</v>
      </c>
      <c r="Q23" s="62" t="s">
        <v>2804</v>
      </c>
      <c r="R23" s="62" t="s">
        <v>182</v>
      </c>
      <c r="S23" s="62" t="str">
        <f t="shared" si="5"/>
        <v>Keuzelijst</v>
      </c>
      <c r="T23" s="62" t="s">
        <v>2805</v>
      </c>
      <c r="U23" s="69" t="s">
        <v>366</v>
      </c>
      <c r="V23" s="69" t="s">
        <v>1244</v>
      </c>
      <c r="W23" s="69" t="s">
        <v>1244</v>
      </c>
      <c r="X23" s="70" t="s">
        <v>370</v>
      </c>
      <c r="Y23" s="21" t="s">
        <v>370</v>
      </c>
      <c r="AA23" s="77"/>
      <c r="AB23" s="71" t="str">
        <f>IF(AA23= "","n.v.t.","")</f>
        <v>n.v.t.</v>
      </c>
    </row>
    <row r="24" spans="1:28" x14ac:dyDescent="0.45">
      <c r="A24" s="72" t="s">
        <v>2849</v>
      </c>
      <c r="B24" s="73" t="s">
        <v>2849</v>
      </c>
      <c r="C24" s="73" t="str">
        <f t="shared" si="0"/>
        <v>TF_Advies</v>
      </c>
      <c r="D24" s="73"/>
      <c r="E24" s="73" t="str">
        <f t="shared" si="1"/>
        <v>Transfusieadvies na genotypering RHD</v>
      </c>
      <c r="F24" s="73" t="str">
        <f t="shared" si="2"/>
        <v>Politique transfusionelle apres typage moleculaire</v>
      </c>
      <c r="G24" s="66" t="s">
        <v>2798</v>
      </c>
      <c r="H24" s="66" t="s">
        <v>8852</v>
      </c>
      <c r="I24" s="66" t="s">
        <v>2846</v>
      </c>
      <c r="J24" s="67" t="s">
        <v>176</v>
      </c>
      <c r="K24" s="68" t="str">
        <f t="shared" si="4"/>
        <v>aaaaaaam</v>
      </c>
      <c r="L24" s="157">
        <f>IFERROR(VLOOKUP(B24,LOINC!A:B,2,0),"")</f>
        <v>12528</v>
      </c>
      <c r="M24" s="69">
        <f>IFERROR(VLOOKUP(B24,'Sequence nummers'!A:B,2,FALSE),"")</f>
        <v>1600030</v>
      </c>
      <c r="Q24" s="62" t="s">
        <v>176</v>
      </c>
      <c r="R24" s="62" t="s">
        <v>176</v>
      </c>
      <c r="S24" s="62" t="str">
        <f t="shared" si="5"/>
        <v>Keuzelijst</v>
      </c>
      <c r="T24" s="62" t="s">
        <v>2835</v>
      </c>
      <c r="U24" s="69" t="s">
        <v>366</v>
      </c>
      <c r="V24" s="69" t="s">
        <v>1244</v>
      </c>
      <c r="W24" s="69" t="s">
        <v>1244</v>
      </c>
      <c r="Y24" s="21" t="s">
        <v>370</v>
      </c>
      <c r="AA24" s="77"/>
      <c r="AB24" s="71" t="s">
        <v>2753</v>
      </c>
    </row>
    <row r="25" spans="1:28" x14ac:dyDescent="0.45">
      <c r="A25" s="72" t="s">
        <v>2115</v>
      </c>
      <c r="B25" s="23" t="s">
        <v>2115</v>
      </c>
      <c r="C25" s="73" t="str">
        <f t="shared" si="0"/>
        <v>bloedgroep</v>
      </c>
      <c r="D25" s="73"/>
      <c r="E25" s="73" t="str">
        <f t="shared" si="1"/>
        <v/>
      </c>
      <c r="F25" s="73" t="str">
        <f t="shared" si="2"/>
        <v/>
      </c>
      <c r="G25" s="69" t="s">
        <v>2801</v>
      </c>
      <c r="H25" s="66" t="str">
        <f t="shared" si="3"/>
        <v>?</v>
      </c>
      <c r="I25" s="66" t="s">
        <v>176</v>
      </c>
      <c r="J25" s="69" t="s">
        <v>176</v>
      </c>
      <c r="K25" s="68" t="str">
        <f t="shared" si="4"/>
        <v>aaaaaaap</v>
      </c>
      <c r="L25" s="114" t="str">
        <f>IFERROR(VLOOKUP(B25,LOINC!A:B,2,0),"")</f>
        <v>882-1</v>
      </c>
      <c r="M25" s="69">
        <f>IFERROR(VLOOKUP(B25,'Sequence nummers'!A:B,2,FALSE),"")</f>
        <v>100050</v>
      </c>
      <c r="N25" s="69" t="s">
        <v>2803</v>
      </c>
      <c r="Q25" s="62" t="s">
        <v>176</v>
      </c>
      <c r="R25" s="62" t="str">
        <f t="shared" ref="R25" si="7">IF(Q25="NVT","NVT","")</f>
        <v>NVT</v>
      </c>
      <c r="S25" s="62" t="str">
        <f t="shared" si="5"/>
        <v>Keuzelijst</v>
      </c>
      <c r="T25" s="62" t="s">
        <v>2835</v>
      </c>
      <c r="U25" s="69" t="s">
        <v>366</v>
      </c>
      <c r="V25" s="69" t="s">
        <v>2853</v>
      </c>
      <c r="W25" s="69" t="s">
        <v>2853</v>
      </c>
      <c r="X25" s="70" t="s">
        <v>370</v>
      </c>
      <c r="Y25" s="21" t="s">
        <v>370</v>
      </c>
      <c r="AA25" s="77">
        <v>555015</v>
      </c>
      <c r="AB25" s="71">
        <v>1</v>
      </c>
    </row>
    <row r="26" spans="1:28" x14ac:dyDescent="0.45">
      <c r="A26" s="72" t="s">
        <v>2855</v>
      </c>
      <c r="B26" s="73" t="s">
        <v>2856</v>
      </c>
      <c r="C26" s="73" t="str">
        <f t="shared" si="0"/>
        <v>aC</v>
      </c>
      <c r="D26" s="73"/>
      <c r="E26" s="73" t="str">
        <f t="shared" si="1"/>
        <v/>
      </c>
      <c r="F26" s="73" t="str">
        <f t="shared" si="2"/>
        <v/>
      </c>
      <c r="G26" s="66" t="s">
        <v>2801</v>
      </c>
      <c r="H26" s="66" t="str">
        <f t="shared" si="3"/>
        <v>?</v>
      </c>
      <c r="I26" s="66" t="s">
        <v>176</v>
      </c>
      <c r="J26" s="67" t="s">
        <v>176</v>
      </c>
      <c r="K26" s="68" t="str">
        <f t="shared" si="4"/>
        <v>aaaaacaa</v>
      </c>
      <c r="L26" s="157" t="str">
        <f>IFERROR(VLOOKUP(B26,LOINC!A:B,2,0),"")</f>
        <v/>
      </c>
      <c r="M26" s="69" t="str">
        <f>IFERROR(VLOOKUP(B26,'Sequence nummers'!A:B,2,FALSE),"")</f>
        <v/>
      </c>
      <c r="N26" s="69" t="s">
        <v>2803</v>
      </c>
      <c r="Q26" s="62" t="s">
        <v>2804</v>
      </c>
      <c r="R26" s="62" t="s">
        <v>182</v>
      </c>
      <c r="S26" s="62" t="str">
        <f t="shared" si="5"/>
        <v>Keuzelijst</v>
      </c>
      <c r="T26" s="62" t="s">
        <v>2738</v>
      </c>
      <c r="U26" s="69" t="s">
        <v>366</v>
      </c>
      <c r="V26" s="69" t="s">
        <v>1244</v>
      </c>
      <c r="W26" s="69" t="s">
        <v>1244</v>
      </c>
      <c r="Y26" s="21" t="s">
        <v>370</v>
      </c>
      <c r="AB26" s="71" t="str">
        <f t="shared" ref="AB26:AB36" si="8">IF(AA26= "","n.v.t.","")</f>
        <v>n.v.t.</v>
      </c>
    </row>
    <row r="27" spans="1:28" x14ac:dyDescent="0.45">
      <c r="A27" s="72" t="s">
        <v>2859</v>
      </c>
      <c r="B27" s="73" t="s">
        <v>2860</v>
      </c>
      <c r="C27" s="73" t="str">
        <f t="shared" si="0"/>
        <v>ac</v>
      </c>
      <c r="D27" s="73"/>
      <c r="E27" s="73" t="str">
        <f t="shared" si="1"/>
        <v/>
      </c>
      <c r="F27" s="73" t="str">
        <f t="shared" si="2"/>
        <v/>
      </c>
      <c r="G27" s="66" t="s">
        <v>2801</v>
      </c>
      <c r="H27" s="66" t="str">
        <f t="shared" si="3"/>
        <v>?</v>
      </c>
      <c r="I27" s="66" t="s">
        <v>176</v>
      </c>
      <c r="J27" s="67" t="s">
        <v>176</v>
      </c>
      <c r="K27" s="68" t="str">
        <f t="shared" si="4"/>
        <v>aaaaacab</v>
      </c>
      <c r="L27" s="157" t="str">
        <f>IFERROR(VLOOKUP(B27,LOINC!A:B,2,0),"")</f>
        <v/>
      </c>
      <c r="M27" s="69" t="str">
        <f>IFERROR(VLOOKUP(B27,'Sequence nummers'!A:B,2,FALSE),"")</f>
        <v/>
      </c>
      <c r="N27" s="69" t="s">
        <v>2803</v>
      </c>
      <c r="Q27" s="62" t="s">
        <v>2804</v>
      </c>
      <c r="R27" s="62" t="s">
        <v>182</v>
      </c>
      <c r="S27" s="62" t="str">
        <f t="shared" si="5"/>
        <v>Keuzelijst</v>
      </c>
      <c r="T27" s="62" t="s">
        <v>2738</v>
      </c>
      <c r="U27" s="69" t="s">
        <v>366</v>
      </c>
      <c r="V27" s="69" t="s">
        <v>1244</v>
      </c>
      <c r="W27" s="69" t="s">
        <v>1244</v>
      </c>
      <c r="Y27" s="21" t="s">
        <v>370</v>
      </c>
      <c r="AB27" s="71" t="str">
        <f t="shared" si="8"/>
        <v>n.v.t.</v>
      </c>
    </row>
    <row r="28" spans="1:28" x14ac:dyDescent="0.45">
      <c r="A28" s="72" t="s">
        <v>2862</v>
      </c>
      <c r="B28" s="73" t="s">
        <v>2863</v>
      </c>
      <c r="C28" s="73" t="str">
        <f t="shared" si="0"/>
        <v>aE</v>
      </c>
      <c r="D28" s="73"/>
      <c r="E28" s="73" t="str">
        <f t="shared" si="1"/>
        <v/>
      </c>
      <c r="F28" s="73" t="str">
        <f t="shared" si="2"/>
        <v/>
      </c>
      <c r="G28" s="66" t="s">
        <v>2801</v>
      </c>
      <c r="H28" s="66" t="str">
        <f t="shared" si="3"/>
        <v>?</v>
      </c>
      <c r="I28" s="66" t="s">
        <v>176</v>
      </c>
      <c r="J28" s="67" t="s">
        <v>176</v>
      </c>
      <c r="K28" s="68" t="str">
        <f t="shared" si="4"/>
        <v>aaaaacac</v>
      </c>
      <c r="L28" s="157" t="str">
        <f>IFERROR(VLOOKUP(B28,LOINC!A:B,2,0),"")</f>
        <v/>
      </c>
      <c r="M28" s="69" t="str">
        <f>IFERROR(VLOOKUP(B28,'Sequence nummers'!A:B,2,FALSE),"")</f>
        <v/>
      </c>
      <c r="N28" s="69" t="s">
        <v>2803</v>
      </c>
      <c r="Q28" s="62" t="s">
        <v>2804</v>
      </c>
      <c r="R28" s="62" t="s">
        <v>182</v>
      </c>
      <c r="S28" s="62" t="str">
        <f t="shared" si="5"/>
        <v>Keuzelijst</v>
      </c>
      <c r="T28" s="62" t="s">
        <v>2738</v>
      </c>
      <c r="U28" s="69" t="s">
        <v>366</v>
      </c>
      <c r="V28" s="69" t="s">
        <v>1244</v>
      </c>
      <c r="W28" s="69" t="s">
        <v>1244</v>
      </c>
      <c r="Y28" s="21" t="s">
        <v>370</v>
      </c>
      <c r="AB28" s="71" t="str">
        <f t="shared" si="8"/>
        <v>n.v.t.</v>
      </c>
    </row>
    <row r="29" spans="1:28" x14ac:dyDescent="0.45">
      <c r="A29" s="72" t="s">
        <v>2865</v>
      </c>
      <c r="B29" s="73" t="s">
        <v>2866</v>
      </c>
      <c r="C29" s="73" t="str">
        <f t="shared" si="0"/>
        <v>ae</v>
      </c>
      <c r="D29" s="73"/>
      <c r="E29" s="73" t="str">
        <f t="shared" si="1"/>
        <v/>
      </c>
      <c r="F29" s="73" t="str">
        <f t="shared" si="2"/>
        <v/>
      </c>
      <c r="G29" s="66" t="s">
        <v>2801</v>
      </c>
      <c r="H29" s="66" t="str">
        <f t="shared" si="3"/>
        <v>?</v>
      </c>
      <c r="I29" s="66" t="s">
        <v>176</v>
      </c>
      <c r="J29" s="67" t="s">
        <v>176</v>
      </c>
      <c r="K29" s="68" t="str">
        <f t="shared" si="4"/>
        <v>aaaaacad</v>
      </c>
      <c r="L29" s="157" t="str">
        <f>IFERROR(VLOOKUP(B29,LOINC!A:B,2,0),"")</f>
        <v/>
      </c>
      <c r="M29" s="69" t="str">
        <f>IFERROR(VLOOKUP(B29,'Sequence nummers'!A:B,2,FALSE),"")</f>
        <v/>
      </c>
      <c r="N29" s="69" t="s">
        <v>2803</v>
      </c>
      <c r="Q29" s="62" t="s">
        <v>2804</v>
      </c>
      <c r="R29" s="62" t="s">
        <v>182</v>
      </c>
      <c r="S29" s="62" t="str">
        <f t="shared" si="5"/>
        <v>Keuzelijst</v>
      </c>
      <c r="T29" s="62" t="s">
        <v>2738</v>
      </c>
      <c r="U29" s="69" t="s">
        <v>366</v>
      </c>
      <c r="V29" s="69" t="s">
        <v>1244</v>
      </c>
      <c r="W29" s="69" t="s">
        <v>1244</v>
      </c>
      <c r="Y29" s="21" t="s">
        <v>370</v>
      </c>
      <c r="AB29" s="71" t="str">
        <f t="shared" si="8"/>
        <v>n.v.t.</v>
      </c>
    </row>
    <row r="30" spans="1:28" x14ac:dyDescent="0.45">
      <c r="A30" s="72" t="s">
        <v>2869</v>
      </c>
      <c r="B30" s="73" t="s">
        <v>2870</v>
      </c>
      <c r="C30" s="73" t="str">
        <f t="shared" si="0"/>
        <v>K  typering</v>
      </c>
      <c r="D30" s="73"/>
      <c r="E30" s="73" t="str">
        <f t="shared" si="1"/>
        <v/>
      </c>
      <c r="F30" s="73" t="str">
        <f t="shared" si="2"/>
        <v/>
      </c>
      <c r="G30" s="66" t="s">
        <v>2801</v>
      </c>
      <c r="H30" s="66" t="str">
        <f t="shared" si="3"/>
        <v>?</v>
      </c>
      <c r="I30" s="66" t="s">
        <v>176</v>
      </c>
      <c r="J30" s="67" t="s">
        <v>176</v>
      </c>
      <c r="K30" s="68" t="str">
        <f t="shared" si="4"/>
        <v>aaaaacae</v>
      </c>
      <c r="L30" s="157" t="str">
        <f>IFERROR(VLOOKUP(B30,LOINC!A:B,2,0),"")</f>
        <v/>
      </c>
      <c r="M30" s="69" t="str">
        <f>IFERROR(VLOOKUP(B30,'Sequence nummers'!A:B,2,FALSE),"")</f>
        <v/>
      </c>
      <c r="N30" s="69" t="s">
        <v>2803</v>
      </c>
      <c r="Q30" s="62" t="s">
        <v>2804</v>
      </c>
      <c r="R30" s="62" t="s">
        <v>182</v>
      </c>
      <c r="S30" s="62" t="str">
        <f t="shared" si="5"/>
        <v>Keuzelijst</v>
      </c>
      <c r="T30" s="62" t="s">
        <v>2805</v>
      </c>
      <c r="U30" s="69" t="s">
        <v>2798</v>
      </c>
      <c r="V30" s="69" t="s">
        <v>1244</v>
      </c>
      <c r="W30" s="69" t="s">
        <v>1244</v>
      </c>
      <c r="Y30" s="21" t="s">
        <v>370</v>
      </c>
      <c r="AB30" s="71" t="str">
        <f t="shared" si="8"/>
        <v>n.v.t.</v>
      </c>
    </row>
    <row r="31" spans="1:28" x14ac:dyDescent="0.45">
      <c r="A31" s="72" t="s">
        <v>2872</v>
      </c>
      <c r="B31" s="73" t="s">
        <v>2872</v>
      </c>
      <c r="C31" s="73" t="str">
        <f t="shared" si="0"/>
        <v>RhCcEe_INT</v>
      </c>
      <c r="D31" s="73"/>
      <c r="E31" s="73" t="str">
        <f t="shared" si="1"/>
        <v/>
      </c>
      <c r="F31" s="73" t="str">
        <f t="shared" si="2"/>
        <v/>
      </c>
      <c r="G31" s="66" t="s">
        <v>2801</v>
      </c>
      <c r="H31" s="66" t="str">
        <f t="shared" si="3"/>
        <v>?</v>
      </c>
      <c r="I31" s="66" t="s">
        <v>176</v>
      </c>
      <c r="J31" s="67" t="s">
        <v>176</v>
      </c>
      <c r="K31" s="68" t="str">
        <f t="shared" si="4"/>
        <v>aaaaacaf</v>
      </c>
      <c r="L31" s="157" t="str">
        <f>IFERROR(VLOOKUP(B31,LOINC!A:B,2,0),"")</f>
        <v/>
      </c>
      <c r="M31" s="69" t="str">
        <f>IFERROR(VLOOKUP(B31,'Sequence nummers'!A:B,2,FALSE),"")</f>
        <v/>
      </c>
      <c r="N31" s="69" t="s">
        <v>2803</v>
      </c>
      <c r="Q31" s="62" t="s">
        <v>2804</v>
      </c>
      <c r="R31" s="62" t="s">
        <v>182</v>
      </c>
      <c r="S31" s="62" t="str">
        <f t="shared" si="5"/>
        <v>Keuzelijst</v>
      </c>
      <c r="T31" s="62" t="s">
        <v>2738</v>
      </c>
      <c r="U31" s="69" t="s">
        <v>366</v>
      </c>
      <c r="V31" s="62" t="s">
        <v>1244</v>
      </c>
      <c r="W31" s="69" t="s">
        <v>2875</v>
      </c>
      <c r="X31" s="70" t="s">
        <v>370</v>
      </c>
      <c r="Y31" s="21" t="s">
        <v>370</v>
      </c>
      <c r="AB31" s="71" t="str">
        <f t="shared" si="8"/>
        <v>n.v.t.</v>
      </c>
    </row>
    <row r="32" spans="1:28" x14ac:dyDescent="0.45">
      <c r="A32" s="72" t="s">
        <v>2876</v>
      </c>
      <c r="B32" s="73" t="s">
        <v>2876</v>
      </c>
      <c r="C32" s="73" t="str">
        <f t="shared" si="0"/>
        <v>Cont</v>
      </c>
      <c r="D32" s="73"/>
      <c r="E32" s="73" t="str">
        <f t="shared" si="1"/>
        <v/>
      </c>
      <c r="F32" s="73" t="str">
        <f t="shared" si="2"/>
        <v/>
      </c>
      <c r="G32" s="66" t="s">
        <v>2801</v>
      </c>
      <c r="H32" s="66" t="str">
        <f t="shared" si="3"/>
        <v>?</v>
      </c>
      <c r="I32" s="66" t="s">
        <v>176</v>
      </c>
      <c r="J32" s="67" t="s">
        <v>176</v>
      </c>
      <c r="K32" s="68" t="str">
        <f t="shared" si="4"/>
        <v>aaaaacag</v>
      </c>
      <c r="L32" s="157" t="str">
        <f>IFERROR(VLOOKUP(B32,LOINC!A:B,2,0),"")</f>
        <v/>
      </c>
      <c r="M32" s="69" t="str">
        <f>IFERROR(VLOOKUP(B32,'Sequence nummers'!A:B,2,FALSE),"")</f>
        <v/>
      </c>
      <c r="N32" s="69" t="s">
        <v>2803</v>
      </c>
      <c r="Q32" s="62" t="s">
        <v>2804</v>
      </c>
      <c r="R32" s="62" t="s">
        <v>182</v>
      </c>
      <c r="S32" s="62" t="str">
        <f t="shared" si="5"/>
        <v>Keuzelijst</v>
      </c>
      <c r="T32" s="62" t="s">
        <v>2738</v>
      </c>
      <c r="U32" s="69" t="s">
        <v>366</v>
      </c>
      <c r="V32" s="62" t="s">
        <v>1244</v>
      </c>
      <c r="W32" s="62" t="s">
        <v>1244</v>
      </c>
      <c r="Y32" s="21" t="s">
        <v>370</v>
      </c>
      <c r="AB32" s="71" t="str">
        <f t="shared" si="8"/>
        <v>n.v.t.</v>
      </c>
    </row>
    <row r="33" spans="1:28" ht="48" x14ac:dyDescent="0.45">
      <c r="A33" s="72" t="s">
        <v>1828</v>
      </c>
      <c r="B33" s="73" t="s">
        <v>1828</v>
      </c>
      <c r="C33" s="73" t="str">
        <f t="shared" si="0"/>
        <v>C</v>
      </c>
      <c r="D33" s="73"/>
      <c r="E33" s="73" t="str">
        <f t="shared" si="1"/>
        <v/>
      </c>
      <c r="F33" s="73" t="str">
        <f t="shared" si="2"/>
        <v/>
      </c>
      <c r="G33" s="66" t="s">
        <v>2801</v>
      </c>
      <c r="H33" s="66" t="str">
        <f t="shared" si="3"/>
        <v>?</v>
      </c>
      <c r="I33" s="66" t="s">
        <v>176</v>
      </c>
      <c r="J33" s="67" t="s">
        <v>176</v>
      </c>
      <c r="K33" s="68" t="str">
        <f t="shared" si="4"/>
        <v>aaaaacah</v>
      </c>
      <c r="L33" s="157" t="str">
        <f>IFERROR(VLOOKUP(B33,LOINC!A:B,2,0),"")</f>
        <v/>
      </c>
      <c r="M33" s="69" t="str">
        <f>IFERROR(VLOOKUP(B33,'Sequence nummers'!A:B,2,FALSE),"")</f>
        <v/>
      </c>
      <c r="N33" s="69" t="s">
        <v>2803</v>
      </c>
      <c r="Q33" s="62" t="s">
        <v>2804</v>
      </c>
      <c r="R33" s="62" t="s">
        <v>182</v>
      </c>
      <c r="S33" s="62" t="str">
        <f t="shared" si="5"/>
        <v>Keuzelijst</v>
      </c>
      <c r="T33" s="62" t="s">
        <v>2835</v>
      </c>
      <c r="U33" s="69" t="s">
        <v>366</v>
      </c>
      <c r="V33" s="62" t="s">
        <v>2881</v>
      </c>
      <c r="W33" s="62" t="s">
        <v>2882</v>
      </c>
      <c r="X33" s="70" t="s">
        <v>370</v>
      </c>
      <c r="Y33" s="21" t="s">
        <v>370</v>
      </c>
      <c r="AB33" s="71" t="str">
        <f t="shared" si="8"/>
        <v>n.v.t.</v>
      </c>
    </row>
    <row r="34" spans="1:28" ht="48" x14ac:dyDescent="0.45">
      <c r="A34" s="72" t="s">
        <v>2883</v>
      </c>
      <c r="B34" s="73" t="s">
        <v>2883</v>
      </c>
      <c r="C34" s="73" t="str">
        <f t="shared" si="0"/>
        <v>kc</v>
      </c>
      <c r="D34" s="73"/>
      <c r="E34" s="73" t="str">
        <f t="shared" si="1"/>
        <v/>
      </c>
      <c r="F34" s="73" t="str">
        <f t="shared" si="2"/>
        <v/>
      </c>
      <c r="G34" s="66" t="s">
        <v>2801</v>
      </c>
      <c r="H34" s="66" t="str">
        <f t="shared" si="3"/>
        <v>?</v>
      </c>
      <c r="I34" s="66" t="s">
        <v>176</v>
      </c>
      <c r="J34" s="67" t="s">
        <v>176</v>
      </c>
      <c r="K34" s="68" t="str">
        <f t="shared" si="4"/>
        <v>aaaaacai</v>
      </c>
      <c r="L34" s="157" t="str">
        <f>IFERROR(VLOOKUP(B34,LOINC!A:B,2,0),"")</f>
        <v/>
      </c>
      <c r="M34" s="69" t="str">
        <f>IFERROR(VLOOKUP(B34,'Sequence nummers'!A:B,2,FALSE),"")</f>
        <v/>
      </c>
      <c r="N34" s="69" t="s">
        <v>2803</v>
      </c>
      <c r="Q34" s="62" t="s">
        <v>2804</v>
      </c>
      <c r="R34" s="62" t="s">
        <v>182</v>
      </c>
      <c r="S34" s="62" t="str">
        <f t="shared" si="5"/>
        <v>Keuzelijst</v>
      </c>
      <c r="T34" s="62" t="s">
        <v>2835</v>
      </c>
      <c r="U34" s="69" t="s">
        <v>366</v>
      </c>
      <c r="V34" s="62" t="s">
        <v>2881</v>
      </c>
      <c r="W34" s="62" t="s">
        <v>2882</v>
      </c>
      <c r="X34" s="70" t="s">
        <v>370</v>
      </c>
      <c r="Y34" s="21" t="s">
        <v>370</v>
      </c>
      <c r="AB34" s="71" t="str">
        <f t="shared" si="8"/>
        <v>n.v.t.</v>
      </c>
    </row>
    <row r="35" spans="1:28" ht="48" x14ac:dyDescent="0.45">
      <c r="A35" s="72" t="s">
        <v>1203</v>
      </c>
      <c r="B35" s="73" t="s">
        <v>1203</v>
      </c>
      <c r="C35" s="73" t="str">
        <f t="shared" si="0"/>
        <v>E</v>
      </c>
      <c r="D35" s="73"/>
      <c r="E35" s="73" t="str">
        <f t="shared" si="1"/>
        <v/>
      </c>
      <c r="F35" s="73" t="str">
        <f t="shared" si="2"/>
        <v/>
      </c>
      <c r="G35" s="66" t="s">
        <v>2801</v>
      </c>
      <c r="H35" s="66" t="str">
        <f t="shared" si="3"/>
        <v>?</v>
      </c>
      <c r="I35" s="66" t="s">
        <v>176</v>
      </c>
      <c r="J35" s="67" t="s">
        <v>176</v>
      </c>
      <c r="K35" s="68" t="str">
        <f t="shared" si="4"/>
        <v>aaaaacaj</v>
      </c>
      <c r="L35" s="157" t="str">
        <f>IFERROR(VLOOKUP(B35,LOINC!A:B,2,0),"")</f>
        <v/>
      </c>
      <c r="M35" s="69" t="str">
        <f>IFERROR(VLOOKUP(B35,'Sequence nummers'!A:B,2,FALSE),"")</f>
        <v/>
      </c>
      <c r="N35" s="69" t="s">
        <v>2803</v>
      </c>
      <c r="Q35" s="62" t="s">
        <v>2804</v>
      </c>
      <c r="R35" s="62" t="s">
        <v>182</v>
      </c>
      <c r="S35" s="62" t="str">
        <f t="shared" si="5"/>
        <v>Keuzelijst</v>
      </c>
      <c r="T35" s="62" t="s">
        <v>2835</v>
      </c>
      <c r="U35" s="69" t="s">
        <v>366</v>
      </c>
      <c r="V35" s="62" t="s">
        <v>2881</v>
      </c>
      <c r="W35" s="62" t="s">
        <v>2882</v>
      </c>
      <c r="X35" s="70" t="s">
        <v>370</v>
      </c>
      <c r="Y35" s="21" t="s">
        <v>370</v>
      </c>
      <c r="AB35" s="71" t="str">
        <f t="shared" si="8"/>
        <v>n.v.t.</v>
      </c>
    </row>
    <row r="36" spans="1:28" ht="48" x14ac:dyDescent="0.45">
      <c r="A36" s="72" t="s">
        <v>2888</v>
      </c>
      <c r="B36" s="73" t="s">
        <v>2888</v>
      </c>
      <c r="C36" s="73" t="str">
        <f t="shared" si="0"/>
        <v>ke</v>
      </c>
      <c r="D36" s="73"/>
      <c r="E36" s="73" t="str">
        <f t="shared" si="1"/>
        <v/>
      </c>
      <c r="F36" s="73" t="str">
        <f t="shared" si="2"/>
        <v/>
      </c>
      <c r="G36" s="66" t="s">
        <v>2801</v>
      </c>
      <c r="H36" s="66" t="str">
        <f t="shared" si="3"/>
        <v>?</v>
      </c>
      <c r="I36" s="66" t="s">
        <v>176</v>
      </c>
      <c r="J36" s="67" t="s">
        <v>176</v>
      </c>
      <c r="K36" s="68" t="str">
        <f t="shared" si="4"/>
        <v>aaaaacak</v>
      </c>
      <c r="L36" s="157" t="str">
        <f>IFERROR(VLOOKUP(B36,LOINC!A:B,2,0),"")</f>
        <v/>
      </c>
      <c r="M36" s="69" t="str">
        <f>IFERROR(VLOOKUP(B36,'Sequence nummers'!A:B,2,FALSE),"")</f>
        <v/>
      </c>
      <c r="N36" s="69" t="s">
        <v>2803</v>
      </c>
      <c r="Q36" s="62" t="s">
        <v>2804</v>
      </c>
      <c r="R36" s="62" t="s">
        <v>182</v>
      </c>
      <c r="S36" s="62" t="str">
        <f t="shared" si="5"/>
        <v>Keuzelijst</v>
      </c>
      <c r="T36" s="62" t="s">
        <v>2835</v>
      </c>
      <c r="U36" s="69" t="s">
        <v>366</v>
      </c>
      <c r="V36" s="62" t="s">
        <v>2881</v>
      </c>
      <c r="W36" s="62" t="s">
        <v>2882</v>
      </c>
      <c r="X36" s="70" t="s">
        <v>370</v>
      </c>
      <c r="Y36" s="21" t="s">
        <v>370</v>
      </c>
      <c r="AB36" s="71" t="str">
        <f t="shared" si="8"/>
        <v>n.v.t.</v>
      </c>
    </row>
    <row r="37" spans="1:28" ht="64" x14ac:dyDescent="0.45">
      <c r="A37" s="72" t="s">
        <v>2114</v>
      </c>
      <c r="B37" s="23" t="s">
        <v>2114</v>
      </c>
      <c r="C37" s="73" t="str">
        <f t="shared" si="0"/>
        <v>Resusondergroep</v>
      </c>
      <c r="D37" s="73"/>
      <c r="E37" s="73" t="str">
        <f t="shared" si="1"/>
        <v>Resusondergroepen</v>
      </c>
      <c r="F37" s="73" t="str">
        <f t="shared" si="2"/>
        <v xml:space="preserve">Determination des sous groupes rhesus C,E,c,e  </v>
      </c>
      <c r="G37" s="69" t="s">
        <v>2798</v>
      </c>
      <c r="H37" s="66" t="str">
        <f t="shared" si="3"/>
        <v>yes</v>
      </c>
      <c r="I37" s="69" t="s">
        <v>2831</v>
      </c>
      <c r="J37" s="69" t="s">
        <v>2891</v>
      </c>
      <c r="K37" s="68" t="str">
        <f t="shared" si="4"/>
        <v>aaaaacal</v>
      </c>
      <c r="L37" s="114" t="str">
        <f>IFERROR(VLOOKUP(B37,LOINC!A:B,2,0),"")</f>
        <v>10331-7</v>
      </c>
      <c r="M37" s="69">
        <f>IFERROR(VLOOKUP(B37,'Sequence nummers'!A:B,2,FALSE),"")</f>
        <v>100100</v>
      </c>
      <c r="N37" s="69" t="s">
        <v>2803</v>
      </c>
      <c r="P37" s="69" t="s">
        <v>2834</v>
      </c>
      <c r="Q37" s="62" t="s">
        <v>176</v>
      </c>
      <c r="R37" s="62" t="str">
        <f>IF(Q37="NVT","NVT","")</f>
        <v>NVT</v>
      </c>
      <c r="S37" s="62" t="str">
        <f t="shared" si="5"/>
        <v>Keuzelijst</v>
      </c>
      <c r="T37" s="62" t="s">
        <v>2835</v>
      </c>
      <c r="U37" s="69" t="s">
        <v>2836</v>
      </c>
      <c r="V37" s="62" t="s">
        <v>2893</v>
      </c>
      <c r="W37" s="62" t="s">
        <v>2894</v>
      </c>
      <c r="X37" s="70" t="s">
        <v>370</v>
      </c>
      <c r="Y37" s="21" t="s">
        <v>370</v>
      </c>
      <c r="AA37" s="71">
        <v>555030</v>
      </c>
      <c r="AB37" s="71">
        <v>1</v>
      </c>
    </row>
    <row r="38" spans="1:28" ht="32" x14ac:dyDescent="0.45">
      <c r="A38" s="72" t="s">
        <v>2895</v>
      </c>
      <c r="B38" s="26" t="s">
        <v>2120</v>
      </c>
      <c r="C38" s="73" t="str">
        <f t="shared" si="0"/>
        <v>K</v>
      </c>
      <c r="D38" s="73"/>
      <c r="E38" s="73" t="str">
        <f t="shared" si="1"/>
        <v>K antigeen (KEL1)</v>
      </c>
      <c r="F38" s="73" t="str">
        <f t="shared" si="2"/>
        <v>Antigène K (KEL1)</v>
      </c>
      <c r="G38" s="69" t="s">
        <v>2798</v>
      </c>
      <c r="H38" s="66" t="str">
        <f t="shared" si="3"/>
        <v>yes</v>
      </c>
      <c r="I38" s="69" t="s">
        <v>2831</v>
      </c>
      <c r="J38" s="67" t="s">
        <v>176</v>
      </c>
      <c r="K38" s="68" t="str">
        <f t="shared" si="4"/>
        <v>aaaaaabc</v>
      </c>
      <c r="L38" s="114" t="str">
        <f>IFERROR(VLOOKUP(B38,LOINC!A:B,2,0),"")</f>
        <v>1096-7</v>
      </c>
      <c r="M38" s="69">
        <f>IFERROR(VLOOKUP(B38,'Sequence nummers'!A:B,2,FALSE),"")</f>
        <v>200010</v>
      </c>
      <c r="N38" s="69" t="s">
        <v>2803</v>
      </c>
      <c r="Q38" s="62" t="s">
        <v>2804</v>
      </c>
      <c r="R38" s="62" t="s">
        <v>182</v>
      </c>
      <c r="S38" s="62" t="str">
        <f t="shared" si="5"/>
        <v>Keuzelijst</v>
      </c>
      <c r="T38" s="62" t="s">
        <v>2835</v>
      </c>
      <c r="U38" s="69" t="s">
        <v>366</v>
      </c>
      <c r="V38" s="62" t="s">
        <v>1244</v>
      </c>
      <c r="W38" s="62" t="s">
        <v>2898</v>
      </c>
      <c r="X38" s="70" t="s">
        <v>370</v>
      </c>
      <c r="Y38" s="21" t="s">
        <v>370</v>
      </c>
      <c r="AA38" s="71">
        <v>554772</v>
      </c>
      <c r="AB38" s="71">
        <v>16</v>
      </c>
    </row>
    <row r="39" spans="1:28" ht="32" x14ac:dyDescent="0.45">
      <c r="A39" s="72" t="s">
        <v>2899</v>
      </c>
      <c r="B39" s="73" t="s">
        <v>2899</v>
      </c>
      <c r="C39" s="73" t="str">
        <f t="shared" si="0"/>
        <v>anti-A</v>
      </c>
      <c r="D39" s="73"/>
      <c r="E39" s="73" t="str">
        <f t="shared" si="1"/>
        <v/>
      </c>
      <c r="F39" s="73" t="str">
        <f t="shared" si="2"/>
        <v/>
      </c>
      <c r="G39" s="66" t="s">
        <v>2801</v>
      </c>
      <c r="H39" s="66" t="str">
        <f t="shared" si="3"/>
        <v>?</v>
      </c>
      <c r="I39" s="66" t="s">
        <v>176</v>
      </c>
      <c r="J39" s="67" t="s">
        <v>176</v>
      </c>
      <c r="K39" s="68" t="str">
        <f t="shared" si="4"/>
        <v>aaaaabaa</v>
      </c>
      <c r="L39" s="157" t="str">
        <f>IFERROR(VLOOKUP(B39,LOINC!A:B,2,0),"")</f>
        <v/>
      </c>
      <c r="M39" s="69" t="str">
        <f>IFERROR(VLOOKUP(B39,'Sequence nummers'!A:B,2,FALSE),"")</f>
        <v/>
      </c>
      <c r="N39" s="69" t="s">
        <v>2803</v>
      </c>
      <c r="Q39" s="62" t="s">
        <v>182</v>
      </c>
      <c r="R39" s="62" t="s">
        <v>176</v>
      </c>
      <c r="S39" s="62" t="str">
        <f t="shared" si="5"/>
        <v>Keuzelijst</v>
      </c>
      <c r="T39" s="62" t="s">
        <v>182</v>
      </c>
      <c r="U39" s="69" t="s">
        <v>366</v>
      </c>
      <c r="V39" s="62" t="s">
        <v>2902</v>
      </c>
      <c r="W39" s="62" t="s">
        <v>2903</v>
      </c>
      <c r="Y39" s="21" t="s">
        <v>370</v>
      </c>
      <c r="AB39" s="71" t="str">
        <f t="shared" ref="AB39:AB45" si="9">IF(AA39= "","n.v.t.","")</f>
        <v>n.v.t.</v>
      </c>
    </row>
    <row r="40" spans="1:28" ht="32" x14ac:dyDescent="0.45">
      <c r="A40" s="72" t="s">
        <v>2904</v>
      </c>
      <c r="B40" s="73" t="s">
        <v>2904</v>
      </c>
      <c r="C40" s="73" t="str">
        <f t="shared" si="0"/>
        <v>anti-B</v>
      </c>
      <c r="D40" s="73"/>
      <c r="E40" s="73" t="str">
        <f t="shared" si="1"/>
        <v/>
      </c>
      <c r="F40" s="73" t="str">
        <f t="shared" si="2"/>
        <v/>
      </c>
      <c r="G40" s="66" t="s">
        <v>2801</v>
      </c>
      <c r="H40" s="66" t="str">
        <f t="shared" si="3"/>
        <v>?</v>
      </c>
      <c r="I40" s="66" t="s">
        <v>176</v>
      </c>
      <c r="J40" s="67" t="s">
        <v>176</v>
      </c>
      <c r="K40" s="68" t="str">
        <f t="shared" si="4"/>
        <v>aaaaabab</v>
      </c>
      <c r="L40" s="157" t="str">
        <f>IFERROR(VLOOKUP(B40,LOINC!A:B,2,0),"")</f>
        <v/>
      </c>
      <c r="M40" s="69" t="str">
        <f>IFERROR(VLOOKUP(B40,'Sequence nummers'!A:B,2,FALSE),"")</f>
        <v/>
      </c>
      <c r="N40" s="69" t="s">
        <v>2803</v>
      </c>
      <c r="Q40" s="62" t="s">
        <v>182</v>
      </c>
      <c r="R40" s="62" t="s">
        <v>176</v>
      </c>
      <c r="S40" s="62" t="str">
        <f t="shared" si="5"/>
        <v>Keuzelijst</v>
      </c>
      <c r="T40" s="62" t="s">
        <v>182</v>
      </c>
      <c r="U40" s="69" t="s">
        <v>366</v>
      </c>
      <c r="V40" s="62" t="s">
        <v>2902</v>
      </c>
      <c r="W40" s="62" t="s">
        <v>2903</v>
      </c>
      <c r="Y40" s="21" t="s">
        <v>370</v>
      </c>
      <c r="AB40" s="71" t="str">
        <f t="shared" si="9"/>
        <v>n.v.t.</v>
      </c>
    </row>
    <row r="41" spans="1:28" ht="32" x14ac:dyDescent="0.45">
      <c r="A41" s="72" t="s">
        <v>2906</v>
      </c>
      <c r="B41" s="73" t="s">
        <v>2906</v>
      </c>
      <c r="C41" s="73" t="str">
        <f t="shared" si="0"/>
        <v>anti-AB</v>
      </c>
      <c r="D41" s="73"/>
      <c r="E41" s="73" t="str">
        <f t="shared" si="1"/>
        <v/>
      </c>
      <c r="F41" s="73" t="str">
        <f t="shared" si="2"/>
        <v/>
      </c>
      <c r="G41" s="66" t="s">
        <v>2801</v>
      </c>
      <c r="H41" s="66" t="str">
        <f t="shared" si="3"/>
        <v>?</v>
      </c>
      <c r="I41" s="66" t="s">
        <v>176</v>
      </c>
      <c r="J41" s="67" t="s">
        <v>176</v>
      </c>
      <c r="K41" s="68" t="str">
        <f t="shared" si="4"/>
        <v>aaaaabac</v>
      </c>
      <c r="L41" s="157" t="str">
        <f>IFERROR(VLOOKUP(B41,LOINC!A:B,2,0),"")</f>
        <v/>
      </c>
      <c r="M41" s="69" t="str">
        <f>IFERROR(VLOOKUP(B41,'Sequence nummers'!A:B,2,FALSE),"")</f>
        <v/>
      </c>
      <c r="N41" s="69" t="s">
        <v>2803</v>
      </c>
      <c r="Q41" s="62" t="s">
        <v>182</v>
      </c>
      <c r="R41" s="62" t="s">
        <v>176</v>
      </c>
      <c r="S41" s="62" t="str">
        <f t="shared" si="5"/>
        <v>Keuzelijst</v>
      </c>
      <c r="T41" s="62" t="s">
        <v>182</v>
      </c>
      <c r="U41" s="69" t="s">
        <v>366</v>
      </c>
      <c r="V41" s="62" t="s">
        <v>2902</v>
      </c>
      <c r="W41" s="62" t="s">
        <v>2903</v>
      </c>
      <c r="Y41" s="21" t="s">
        <v>370</v>
      </c>
      <c r="AB41" s="71" t="str">
        <f t="shared" si="9"/>
        <v>n.v.t.</v>
      </c>
    </row>
    <row r="42" spans="1:28" ht="32" x14ac:dyDescent="0.45">
      <c r="A42" s="72" t="s">
        <v>2908</v>
      </c>
      <c r="B42" s="73" t="s">
        <v>2908</v>
      </c>
      <c r="C42" s="73" t="str">
        <f t="shared" si="0"/>
        <v>anti-D</v>
      </c>
      <c r="D42" s="73"/>
      <c r="E42" s="73" t="str">
        <f t="shared" si="1"/>
        <v/>
      </c>
      <c r="F42" s="73" t="str">
        <f t="shared" si="2"/>
        <v/>
      </c>
      <c r="G42" s="66" t="s">
        <v>2801</v>
      </c>
      <c r="H42" s="66" t="str">
        <f t="shared" si="3"/>
        <v>?</v>
      </c>
      <c r="I42" s="66" t="s">
        <v>176</v>
      </c>
      <c r="J42" s="67" t="s">
        <v>176</v>
      </c>
      <c r="K42" s="68" t="str">
        <f t="shared" si="4"/>
        <v>aaaaabad</v>
      </c>
      <c r="L42" s="157" t="str">
        <f>IFERROR(VLOOKUP(B42,LOINC!A:B,2,0),"")</f>
        <v/>
      </c>
      <c r="M42" s="69" t="str">
        <f>IFERROR(VLOOKUP(B42,'Sequence nummers'!A:B,2,FALSE),"")</f>
        <v/>
      </c>
      <c r="N42" s="69" t="s">
        <v>2803</v>
      </c>
      <c r="Q42" s="62" t="s">
        <v>182</v>
      </c>
      <c r="R42" s="62" t="s">
        <v>176</v>
      </c>
      <c r="S42" s="62" t="str">
        <f t="shared" si="5"/>
        <v>Keuzelijst</v>
      </c>
      <c r="T42" s="62" t="s">
        <v>182</v>
      </c>
      <c r="U42" s="69" t="s">
        <v>366</v>
      </c>
      <c r="V42" s="62" t="s">
        <v>2902</v>
      </c>
      <c r="W42" s="62" t="s">
        <v>2903</v>
      </c>
      <c r="Y42" s="21" t="s">
        <v>370</v>
      </c>
      <c r="AB42" s="71" t="str">
        <f t="shared" si="9"/>
        <v>n.v.t.</v>
      </c>
    </row>
    <row r="43" spans="1:28" x14ac:dyDescent="0.45">
      <c r="A43" s="72" t="s">
        <v>2910</v>
      </c>
      <c r="B43" s="73" t="s">
        <v>2910</v>
      </c>
      <c r="C43" s="73" t="str">
        <f t="shared" si="0"/>
        <v>Cont_bmt</v>
      </c>
      <c r="D43" s="73"/>
      <c r="E43" s="73" t="str">
        <f t="shared" si="1"/>
        <v/>
      </c>
      <c r="F43" s="73" t="str">
        <f t="shared" si="2"/>
        <v/>
      </c>
      <c r="G43" s="66" t="s">
        <v>2801</v>
      </c>
      <c r="H43" s="66" t="str">
        <f t="shared" si="3"/>
        <v>?</v>
      </c>
      <c r="I43" s="66" t="s">
        <v>176</v>
      </c>
      <c r="J43" s="67" t="s">
        <v>176</v>
      </c>
      <c r="K43" s="68" t="str">
        <f t="shared" si="4"/>
        <v>aaaaabae</v>
      </c>
      <c r="L43" s="157" t="str">
        <f>IFERROR(VLOOKUP(B43,LOINC!A:B,2,0),"")</f>
        <v/>
      </c>
      <c r="M43" s="69" t="str">
        <f>IFERROR(VLOOKUP(B43,'Sequence nummers'!A:B,2,FALSE),"")</f>
        <v/>
      </c>
      <c r="N43" s="69" t="s">
        <v>2803</v>
      </c>
      <c r="Q43" s="62" t="s">
        <v>182</v>
      </c>
      <c r="R43" s="62" t="s">
        <v>176</v>
      </c>
      <c r="S43" s="62" t="str">
        <f t="shared" si="5"/>
        <v>Keuzelijst</v>
      </c>
      <c r="T43" s="62" t="s">
        <v>182</v>
      </c>
      <c r="U43" s="69" t="s">
        <v>366</v>
      </c>
      <c r="V43" s="62" t="s">
        <v>1244</v>
      </c>
      <c r="W43" s="62" t="s">
        <v>1244</v>
      </c>
      <c r="Y43" s="21" t="s">
        <v>370</v>
      </c>
      <c r="AB43" s="71" t="str">
        <f t="shared" si="9"/>
        <v>n.v.t.</v>
      </c>
    </row>
    <row r="44" spans="1:28" ht="48" x14ac:dyDescent="0.45">
      <c r="A44" s="72" t="s">
        <v>2116</v>
      </c>
      <c r="B44" s="23" t="s">
        <v>2116</v>
      </c>
      <c r="C44" s="73" t="str">
        <f t="shared" si="0"/>
        <v>Bloedgroep na BMT</v>
      </c>
      <c r="D44" s="73"/>
      <c r="E44" s="73" t="str">
        <f t="shared" si="1"/>
        <v>ABO-omschakeling na BMT</v>
      </c>
      <c r="F44" s="73" t="str">
        <f t="shared" si="2"/>
        <v>Conversion ABO après transplantation de moelle osseuse</v>
      </c>
      <c r="G44" s="69" t="s">
        <v>2798</v>
      </c>
      <c r="H44" s="66" t="str">
        <f t="shared" si="3"/>
        <v>yes</v>
      </c>
      <c r="I44" s="69" t="s">
        <v>2831</v>
      </c>
      <c r="J44" s="67" t="s">
        <v>176</v>
      </c>
      <c r="K44" s="68" t="str">
        <f t="shared" si="4"/>
        <v>aaaaabaf</v>
      </c>
      <c r="L44" s="114" t="str">
        <f>IFERROR(VLOOKUP(B44,LOINC!A:B,2,0),"")</f>
        <v>883-9</v>
      </c>
      <c r="M44" s="69">
        <f>IFERROR(VLOOKUP(B44,'Sequence nummers'!A:B,2,FALSE),"")</f>
        <v>100060</v>
      </c>
      <c r="N44" s="69" t="s">
        <v>2803</v>
      </c>
      <c r="Q44" s="62" t="s">
        <v>176</v>
      </c>
      <c r="R44" s="62" t="str">
        <f t="shared" ref="R44:R51" si="10">IF(Q44="NVT","NVT","")</f>
        <v>NVT</v>
      </c>
      <c r="S44" s="62" t="str">
        <f t="shared" si="5"/>
        <v>Keuzelijst</v>
      </c>
      <c r="T44" s="62" t="s">
        <v>2835</v>
      </c>
      <c r="U44" s="69" t="s">
        <v>2836</v>
      </c>
      <c r="V44" s="62" t="s">
        <v>2916</v>
      </c>
      <c r="W44" s="62" t="s">
        <v>2917</v>
      </c>
      <c r="X44" s="70" t="s">
        <v>370</v>
      </c>
      <c r="Y44" s="21" t="s">
        <v>370</v>
      </c>
      <c r="AA44" s="77" t="s">
        <v>8595</v>
      </c>
      <c r="AB44" s="71">
        <v>1</v>
      </c>
    </row>
    <row r="45" spans="1:28" x14ac:dyDescent="0.45">
      <c r="A45" s="72" t="s">
        <v>2117</v>
      </c>
      <c r="B45" s="23" t="s">
        <v>2117</v>
      </c>
      <c r="C45" s="73" t="str">
        <f t="shared" si="0"/>
        <v>resus D na BMT</v>
      </c>
      <c r="D45" s="73"/>
      <c r="E45" s="73" t="str">
        <f t="shared" si="1"/>
        <v>resusomschakeling na BMT</v>
      </c>
      <c r="F45" s="73" t="str">
        <f t="shared" si="2"/>
        <v>Conversion rhesus après transplantation de moelle osseuse</v>
      </c>
      <c r="G45" s="69" t="s">
        <v>2798</v>
      </c>
      <c r="H45" s="66" t="str">
        <f t="shared" si="3"/>
        <v>yes</v>
      </c>
      <c r="I45" s="69" t="s">
        <v>2831</v>
      </c>
      <c r="J45" s="67" t="s">
        <v>176</v>
      </c>
      <c r="K45" s="68" t="str">
        <f t="shared" si="4"/>
        <v>aaaaabag</v>
      </c>
      <c r="L45" s="114" t="str">
        <f>IFERROR(VLOOKUP(B45,LOINC!A:B,2,0),"")</f>
        <v>14907-0</v>
      </c>
      <c r="M45" s="69">
        <f>IFERROR(VLOOKUP(B45,'Sequence nummers'!A:B,2,FALSE),"")</f>
        <v>100110</v>
      </c>
      <c r="N45" s="69" t="s">
        <v>2803</v>
      </c>
      <c r="Q45" s="62" t="s">
        <v>176</v>
      </c>
      <c r="R45" s="62" t="str">
        <f t="shared" si="10"/>
        <v>NVT</v>
      </c>
      <c r="S45" s="62" t="str">
        <f t="shared" si="5"/>
        <v>Keuzelijst</v>
      </c>
      <c r="T45" s="62" t="s">
        <v>2835</v>
      </c>
      <c r="U45" s="69" t="s">
        <v>2836</v>
      </c>
      <c r="V45" s="62" t="s">
        <v>2916</v>
      </c>
      <c r="W45" s="62" t="s">
        <v>2917</v>
      </c>
      <c r="X45" s="70" t="s">
        <v>370</v>
      </c>
      <c r="Y45" s="21" t="s">
        <v>370</v>
      </c>
      <c r="AB45" s="71" t="str">
        <f t="shared" si="9"/>
        <v>n.v.t.</v>
      </c>
    </row>
    <row r="46" spans="1:28" x14ac:dyDescent="0.45">
      <c r="A46" s="72" t="s">
        <v>2921</v>
      </c>
      <c r="B46" s="73" t="s">
        <v>2921</v>
      </c>
      <c r="C46" s="73" t="str">
        <f t="shared" si="0"/>
        <v>ABO_BMT_INT</v>
      </c>
      <c r="D46" s="73"/>
      <c r="E46" s="73" t="str">
        <f t="shared" si="1"/>
        <v/>
      </c>
      <c r="F46" s="73" t="str">
        <f t="shared" si="2"/>
        <v/>
      </c>
      <c r="G46" s="66" t="s">
        <v>2801</v>
      </c>
      <c r="H46" s="66" t="str">
        <f t="shared" si="3"/>
        <v>?</v>
      </c>
      <c r="I46" s="66" t="s">
        <v>176</v>
      </c>
      <c r="J46" s="67" t="s">
        <v>176</v>
      </c>
      <c r="K46" s="68" t="str">
        <f t="shared" si="4"/>
        <v>aaaaabah</v>
      </c>
      <c r="L46" s="157" t="str">
        <f>IFERROR(VLOOKUP(B46,LOINC!A:B,2,0),"")</f>
        <v/>
      </c>
      <c r="M46" s="69" t="str">
        <f>IFERROR(VLOOKUP(B46,'Sequence nummers'!A:B,2,FALSE),"")</f>
        <v/>
      </c>
      <c r="N46" s="69" t="s">
        <v>2803</v>
      </c>
      <c r="Q46" s="62" t="s">
        <v>2804</v>
      </c>
      <c r="R46" s="62" t="s">
        <v>182</v>
      </c>
      <c r="S46" s="62" t="str">
        <f t="shared" si="5"/>
        <v>Keuzelijst</v>
      </c>
      <c r="T46" s="62" t="s">
        <v>2805</v>
      </c>
      <c r="U46" s="69" t="s">
        <v>366</v>
      </c>
      <c r="V46" s="69" t="s">
        <v>1244</v>
      </c>
      <c r="W46" s="69" t="s">
        <v>1244</v>
      </c>
      <c r="Y46" s="21" t="s">
        <v>370</v>
      </c>
      <c r="AB46" s="71" t="s">
        <v>2753</v>
      </c>
    </row>
    <row r="47" spans="1:28" x14ac:dyDescent="0.45">
      <c r="A47" s="72" t="s">
        <v>2923</v>
      </c>
      <c r="B47" s="73" t="s">
        <v>2923</v>
      </c>
      <c r="C47" s="73" t="str">
        <f t="shared" si="0"/>
        <v>D_BMT_int</v>
      </c>
      <c r="D47" s="73"/>
      <c r="E47" s="73" t="str">
        <f t="shared" si="1"/>
        <v/>
      </c>
      <c r="F47" s="73" t="str">
        <f t="shared" si="2"/>
        <v/>
      </c>
      <c r="G47" s="66" t="s">
        <v>2801</v>
      </c>
      <c r="H47" s="66" t="str">
        <f t="shared" si="3"/>
        <v>?</v>
      </c>
      <c r="I47" s="66" t="s">
        <v>176</v>
      </c>
      <c r="J47" s="67" t="s">
        <v>176</v>
      </c>
      <c r="K47" s="68" t="str">
        <f t="shared" si="4"/>
        <v>aaaaabai</v>
      </c>
      <c r="L47" s="157" t="str">
        <f>IFERROR(VLOOKUP(B47,LOINC!A:B,2,0),"")</f>
        <v/>
      </c>
      <c r="M47" s="69" t="str">
        <f>IFERROR(VLOOKUP(B47,'Sequence nummers'!A:B,2,FALSE),"")</f>
        <v/>
      </c>
      <c r="N47" s="69" t="s">
        <v>2803</v>
      </c>
      <c r="Q47" s="62" t="s">
        <v>2804</v>
      </c>
      <c r="R47" s="62" t="s">
        <v>182</v>
      </c>
      <c r="S47" s="62" t="str">
        <f t="shared" si="5"/>
        <v>Keuzelijst</v>
      </c>
      <c r="T47" s="62" t="s">
        <v>2805</v>
      </c>
      <c r="U47" s="69" t="s">
        <v>366</v>
      </c>
      <c r="V47" s="69" t="s">
        <v>1244</v>
      </c>
      <c r="W47" s="69" t="s">
        <v>1244</v>
      </c>
      <c r="Y47" s="21" t="s">
        <v>370</v>
      </c>
      <c r="AB47" s="71" t="s">
        <v>2753</v>
      </c>
    </row>
    <row r="48" spans="1:28" x14ac:dyDescent="0.45">
      <c r="A48" s="72" t="s">
        <v>96</v>
      </c>
      <c r="B48" s="73" t="s">
        <v>96</v>
      </c>
      <c r="C48" s="73" t="str">
        <f t="shared" si="0"/>
        <v>bloedgroep extern</v>
      </c>
      <c r="D48" s="73"/>
      <c r="E48" s="73" t="str">
        <f t="shared" si="1"/>
        <v>ABO/D bij u bepaald</v>
      </c>
      <c r="F48" s="73" t="str">
        <f t="shared" si="2"/>
        <v>ABO/D bij u bepaald</v>
      </c>
      <c r="G48" s="66" t="s">
        <v>2798</v>
      </c>
      <c r="H48" s="66" t="s">
        <v>8851</v>
      </c>
      <c r="I48" s="66" t="s">
        <v>2846</v>
      </c>
      <c r="J48" s="67" t="s">
        <v>176</v>
      </c>
      <c r="K48" s="68" t="str">
        <f t="shared" si="4"/>
        <v>aaaaadaa</v>
      </c>
      <c r="L48" s="157">
        <f>IFERROR(VLOOKUP(B48,LOINC!A:B,2,0),"")</f>
        <v>13102</v>
      </c>
      <c r="M48" s="69">
        <f>IFERROR(VLOOKUP(B48,'Sequence nummers'!A:B,2,FALSE),"")</f>
        <v>500010</v>
      </c>
      <c r="N48" s="69" t="s">
        <v>2803</v>
      </c>
      <c r="Q48" s="62" t="s">
        <v>176</v>
      </c>
      <c r="R48" s="62" t="str">
        <f t="shared" si="10"/>
        <v>NVT</v>
      </c>
      <c r="S48" s="62" t="str">
        <f t="shared" si="5"/>
        <v>Keuzelijst</v>
      </c>
      <c r="T48" s="62" t="s">
        <v>182</v>
      </c>
      <c r="U48" s="69" t="s">
        <v>2798</v>
      </c>
      <c r="V48" s="75" t="s">
        <v>2902</v>
      </c>
      <c r="W48" s="62" t="s">
        <v>1244</v>
      </c>
      <c r="Y48" s="21" t="s">
        <v>370</v>
      </c>
      <c r="AB48" s="71" t="str">
        <f t="shared" ref="AB48:AB51" si="11">IF(AA48= "","n.v.t.","")</f>
        <v>n.v.t.</v>
      </c>
    </row>
    <row r="49" spans="1:28" x14ac:dyDescent="0.45">
      <c r="A49" s="72" t="s">
        <v>2113</v>
      </c>
      <c r="B49" s="23" t="s">
        <v>2113</v>
      </c>
      <c r="C49" s="73" t="str">
        <f t="shared" si="0"/>
        <v>ABO discordant</v>
      </c>
      <c r="D49" s="73"/>
      <c r="E49" s="73" t="str">
        <f t="shared" si="1"/>
        <v>ABO/D discordantie</v>
      </c>
      <c r="F49" s="73" t="str">
        <f t="shared" si="2"/>
        <v>Discordance ABO-D</v>
      </c>
      <c r="G49" s="69" t="s">
        <v>2798</v>
      </c>
      <c r="H49" s="66" t="s">
        <v>8852</v>
      </c>
      <c r="I49" s="69" t="s">
        <v>2846</v>
      </c>
      <c r="J49" s="67" t="s">
        <v>176</v>
      </c>
      <c r="K49" s="68" t="str">
        <f t="shared" si="4"/>
        <v>aaaaadab</v>
      </c>
      <c r="L49" s="114" t="str">
        <f>IFERROR(VLOOKUP(B49,LOINC!A:B,2,0),"")</f>
        <v>8265-1</v>
      </c>
      <c r="M49" s="69">
        <f>IFERROR(VLOOKUP(B49,'Sequence nummers'!A:B,2,FALSE),"")</f>
        <v>100080</v>
      </c>
      <c r="N49" s="69" t="s">
        <v>2803</v>
      </c>
      <c r="Q49" s="62" t="s">
        <v>176</v>
      </c>
      <c r="R49" s="62" t="str">
        <f t="shared" si="10"/>
        <v>NVT</v>
      </c>
      <c r="S49" s="62" t="str">
        <f t="shared" si="5"/>
        <v>Keuzelijst</v>
      </c>
      <c r="T49" s="62" t="s">
        <v>2835</v>
      </c>
      <c r="U49" s="69" t="s">
        <v>366</v>
      </c>
      <c r="V49" s="62" t="s">
        <v>1244</v>
      </c>
      <c r="W49" s="62" t="s">
        <v>2928</v>
      </c>
      <c r="X49" s="70" t="s">
        <v>370</v>
      </c>
      <c r="Y49" s="21" t="s">
        <v>370</v>
      </c>
      <c r="AB49" s="71" t="str">
        <f t="shared" si="11"/>
        <v>n.v.t.</v>
      </c>
    </row>
    <row r="50" spans="1:28" x14ac:dyDescent="0.45">
      <c r="A50" s="72" t="s">
        <v>2215</v>
      </c>
      <c r="B50" s="23" t="s">
        <v>2215</v>
      </c>
      <c r="C50" s="73" t="str">
        <f t="shared" si="0"/>
        <v>ABO_MR</v>
      </c>
      <c r="D50" s="73"/>
      <c r="E50" s="73" t="str">
        <f t="shared" si="1"/>
        <v>ABO/D typeringsresultaat</v>
      </c>
      <c r="F50" s="73" t="str">
        <f t="shared" si="2"/>
        <v>ABO/D typeringsresultaat</v>
      </c>
      <c r="G50" s="69" t="s">
        <v>2798</v>
      </c>
      <c r="H50" s="66" t="s">
        <v>8852</v>
      </c>
      <c r="I50" s="69" t="s">
        <v>2846</v>
      </c>
      <c r="J50" s="67" t="s">
        <v>176</v>
      </c>
      <c r="K50" s="68" t="str">
        <f t="shared" si="4"/>
        <v>aaaaadac</v>
      </c>
      <c r="L50" s="157" t="str">
        <f>IFERROR(VLOOKUP(B50,LOINC!A:B,2,0),"")</f>
        <v>99988-8</v>
      </c>
      <c r="M50" s="69">
        <f>IFERROR(VLOOKUP(B50,'Sequence nummers'!A:B,2,FALSE),"")</f>
        <v>100070</v>
      </c>
      <c r="N50" s="69" t="s">
        <v>2803</v>
      </c>
      <c r="Q50" s="62" t="s">
        <v>176</v>
      </c>
      <c r="R50" s="62" t="str">
        <f t="shared" si="10"/>
        <v>NVT</v>
      </c>
      <c r="S50" s="62" t="str">
        <f t="shared" si="5"/>
        <v>Keuzelijst</v>
      </c>
      <c r="T50" s="62" t="s">
        <v>2835</v>
      </c>
      <c r="U50" s="69" t="s">
        <v>366</v>
      </c>
      <c r="V50" s="62" t="s">
        <v>1244</v>
      </c>
      <c r="W50" s="62" t="s">
        <v>1244</v>
      </c>
      <c r="Y50" s="21" t="s">
        <v>370</v>
      </c>
      <c r="AB50" s="71" t="str">
        <f t="shared" si="11"/>
        <v>n.v.t.</v>
      </c>
    </row>
    <row r="51" spans="1:28" x14ac:dyDescent="0.45">
      <c r="A51" s="76" t="s">
        <v>2119</v>
      </c>
      <c r="B51" s="26" t="s">
        <v>2119</v>
      </c>
      <c r="C51" s="73" t="str">
        <f t="shared" si="0"/>
        <v>VB_verz_naar</v>
      </c>
      <c r="D51" s="73"/>
      <c r="E51" s="73" t="str">
        <f t="shared" si="1"/>
        <v>Monster verzonden naar:</v>
      </c>
      <c r="F51" s="73" t="str">
        <f t="shared" si="2"/>
        <v>Echantillon envoyé a:</v>
      </c>
      <c r="G51" s="69" t="s">
        <v>2798</v>
      </c>
      <c r="H51" s="66" t="s">
        <v>8851</v>
      </c>
      <c r="I51" s="69" t="s">
        <v>2846</v>
      </c>
      <c r="J51" s="67" t="s">
        <v>176</v>
      </c>
      <c r="K51" s="68" t="str">
        <f t="shared" si="4"/>
        <v>aaaayaae</v>
      </c>
      <c r="L51" s="157">
        <f>IFERROR(VLOOKUP(B51,LOINC!A:B,2,0),"")</f>
        <v>6891</v>
      </c>
      <c r="M51" s="69">
        <f>IFERROR(VLOOKUP(B51,'Sequence nummers'!A:B,2,FALSE),"")</f>
        <v>100130</v>
      </c>
      <c r="N51" s="69" t="s">
        <v>2803</v>
      </c>
      <c r="Q51" s="62" t="s">
        <v>176</v>
      </c>
      <c r="R51" s="62" t="str">
        <f t="shared" si="10"/>
        <v>NVT</v>
      </c>
      <c r="S51" s="62" t="str">
        <f t="shared" si="5"/>
        <v>String</v>
      </c>
      <c r="T51" s="62" t="s">
        <v>182</v>
      </c>
      <c r="U51" s="69" t="s">
        <v>366</v>
      </c>
      <c r="V51" s="62" t="s">
        <v>1244</v>
      </c>
      <c r="W51" s="62" t="s">
        <v>1244</v>
      </c>
      <c r="Y51" s="21" t="s">
        <v>370</v>
      </c>
      <c r="AB51" s="71" t="str">
        <f t="shared" si="11"/>
        <v>n.v.t.</v>
      </c>
    </row>
    <row r="52" spans="1:28" x14ac:dyDescent="0.45">
      <c r="A52" s="63"/>
      <c r="B52" s="63"/>
      <c r="C52" s="63"/>
      <c r="D52" s="63"/>
      <c r="E52" s="63" t="s">
        <v>2936</v>
      </c>
      <c r="F52" s="64"/>
      <c r="G52" s="64" t="s">
        <v>2798</v>
      </c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</row>
    <row r="53" spans="1:28" x14ac:dyDescent="0.45">
      <c r="A53" s="72" t="s">
        <v>2937</v>
      </c>
      <c r="B53" s="73" t="s">
        <v>2938</v>
      </c>
      <c r="C53" s="73" t="str">
        <f t="shared" ref="C53:C84" si="12">VLOOKUP($B53,Bepalingen,2,FALSE)</f>
        <v>Cw typering</v>
      </c>
      <c r="D53" s="73" t="s">
        <v>7962</v>
      </c>
      <c r="E53" s="73" t="str">
        <f t="shared" ref="E53:E84" si="13">IF($G53="JA",VLOOKUP(B53,Bepalingen,3,FALSE),"")</f>
        <v/>
      </c>
      <c r="F53" s="73" t="str">
        <f t="shared" ref="F53:F84" si="14">IF($G53="JA",VLOOKUP(B53,BepalingenFR,3,FALSE),"")</f>
        <v/>
      </c>
      <c r="G53" s="66" t="s">
        <v>2801</v>
      </c>
      <c r="H53" s="66" t="str">
        <f t="shared" ref="H53:H84" si="15">VLOOKUP(B53,Bepalingen,8,FALSE)</f>
        <v>?</v>
      </c>
      <c r="I53" s="66" t="s">
        <v>176</v>
      </c>
      <c r="J53" s="67" t="s">
        <v>176</v>
      </c>
      <c r="K53" s="68" t="str">
        <f t="shared" ref="K53:K84" si="16">VLOOKUP($B53,Bepalingen,10,FALSE)</f>
        <v>aaaagaaa</v>
      </c>
      <c r="L53" s="157" t="str">
        <f>IFERROR(VLOOKUP(B53,LOINC!A:B,2,0),"")</f>
        <v/>
      </c>
      <c r="M53" s="69" t="str">
        <f>IFERROR(VLOOKUP(B53,'Sequence nummers'!A:B,2,FALSE),"")</f>
        <v/>
      </c>
      <c r="N53" s="69" t="s">
        <v>2803</v>
      </c>
      <c r="Q53" s="62" t="s">
        <v>182</v>
      </c>
      <c r="R53" s="62" t="s">
        <v>176</v>
      </c>
      <c r="S53" s="62" t="str">
        <f t="shared" ref="S53:S84" si="17">VLOOKUP($B53,Bepalingen,4,FALSE)</f>
        <v>Keuzelijst</v>
      </c>
      <c r="T53" s="62" t="s">
        <v>182</v>
      </c>
      <c r="U53" s="69" t="s">
        <v>2798</v>
      </c>
      <c r="V53" s="62" t="s">
        <v>1244</v>
      </c>
      <c r="W53" s="69" t="s">
        <v>2941</v>
      </c>
      <c r="X53" s="70" t="s">
        <v>370</v>
      </c>
      <c r="Y53" s="21" t="s">
        <v>370</v>
      </c>
      <c r="AB53" s="71" t="str">
        <f>IF(AA53= "","n.v.t.","")</f>
        <v>n.v.t.</v>
      </c>
    </row>
    <row r="54" spans="1:28" x14ac:dyDescent="0.45">
      <c r="A54" s="72" t="s">
        <v>2118</v>
      </c>
      <c r="B54" s="23" t="s">
        <v>2118</v>
      </c>
      <c r="C54" s="73" t="str">
        <f t="shared" si="12"/>
        <v>Cw</v>
      </c>
      <c r="D54" s="73" t="s">
        <v>7962</v>
      </c>
      <c r="E54" s="73" t="str">
        <f t="shared" si="13"/>
        <v>Resus Cw antigeen (RH8)</v>
      </c>
      <c r="F54" s="73" t="str">
        <f t="shared" si="14"/>
        <v>Antigène resus Cw  (RH8)</v>
      </c>
      <c r="G54" s="69" t="s">
        <v>2798</v>
      </c>
      <c r="H54" s="66" t="str">
        <f t="shared" si="15"/>
        <v>yes</v>
      </c>
      <c r="I54" s="69" t="s">
        <v>2846</v>
      </c>
      <c r="J54" s="69" t="s">
        <v>2942</v>
      </c>
      <c r="K54" s="68" t="str">
        <f t="shared" si="16"/>
        <v>aaaagaab</v>
      </c>
      <c r="L54" s="114" t="str">
        <f>IFERROR(VLOOKUP(B54,LOINC!A:B,2,0),"")</f>
        <v>960-5</v>
      </c>
      <c r="M54" s="69">
        <f>IFERROR(VLOOKUP(B54,'Sequence nummers'!A:B,2,FALSE),"")</f>
        <v>100120</v>
      </c>
      <c r="N54" s="69" t="s">
        <v>2803</v>
      </c>
      <c r="Q54" s="62" t="s">
        <v>176</v>
      </c>
      <c r="R54" s="62" t="s">
        <v>176</v>
      </c>
      <c r="S54" s="62" t="str">
        <f t="shared" si="17"/>
        <v>Keuzelijst</v>
      </c>
      <c r="T54" s="62" t="s">
        <v>2835</v>
      </c>
      <c r="U54" s="69" t="s">
        <v>366</v>
      </c>
      <c r="V54" s="62" t="s">
        <v>1244</v>
      </c>
      <c r="W54" s="69" t="s">
        <v>7967</v>
      </c>
      <c r="X54" s="70" t="s">
        <v>370</v>
      </c>
      <c r="Y54" s="21" t="s">
        <v>370</v>
      </c>
      <c r="Z54" s="21" t="s">
        <v>370</v>
      </c>
      <c r="AA54" s="71">
        <v>554772</v>
      </c>
      <c r="AB54" s="71">
        <v>16</v>
      </c>
    </row>
    <row r="55" spans="1:28" x14ac:dyDescent="0.45">
      <c r="B55" s="23" t="s">
        <v>8838</v>
      </c>
      <c r="C55" s="73" t="str">
        <f t="shared" si="12"/>
        <v>Cont_Cw</v>
      </c>
      <c r="D55" s="73"/>
      <c r="E55" s="73" t="str">
        <f t="shared" si="13"/>
        <v/>
      </c>
      <c r="F55" s="73" t="str">
        <f t="shared" si="14"/>
        <v/>
      </c>
      <c r="G55" s="69" t="s">
        <v>2801</v>
      </c>
      <c r="H55" s="66" t="str">
        <f t="shared" si="15"/>
        <v>?</v>
      </c>
      <c r="I55" s="69" t="s">
        <v>176</v>
      </c>
      <c r="K55" s="68" t="str">
        <f t="shared" si="16"/>
        <v>aaaagaaba</v>
      </c>
      <c r="L55" s="157" t="str">
        <f>IFERROR(VLOOKUP(B55,LOINC!A:B,2,0),"")</f>
        <v/>
      </c>
      <c r="M55" s="69" t="str">
        <f>IFERROR(VLOOKUP(B55,'Sequence nummers'!A:B,2,FALSE),"")</f>
        <v/>
      </c>
      <c r="N55" s="69" t="s">
        <v>2803</v>
      </c>
      <c r="Q55" s="62" t="s">
        <v>182</v>
      </c>
      <c r="R55" s="62" t="s">
        <v>176</v>
      </c>
      <c r="S55" s="62" t="str">
        <f t="shared" si="17"/>
        <v>Keuzelijst</v>
      </c>
      <c r="T55" s="62" t="s">
        <v>182</v>
      </c>
      <c r="U55" s="69" t="s">
        <v>366</v>
      </c>
      <c r="V55" s="62" t="s">
        <v>2902</v>
      </c>
      <c r="W55" s="69" t="s">
        <v>2944</v>
      </c>
      <c r="X55" s="70" t="s">
        <v>370</v>
      </c>
      <c r="Y55" s="21" t="s">
        <v>370</v>
      </c>
      <c r="AB55" s="71" t="s">
        <v>2753</v>
      </c>
    </row>
    <row r="56" spans="1:28" x14ac:dyDescent="0.45">
      <c r="A56" s="72" t="s">
        <v>2945</v>
      </c>
      <c r="B56" s="73" t="s">
        <v>2946</v>
      </c>
      <c r="C56" s="73" t="str">
        <f t="shared" si="12"/>
        <v>kk typering</v>
      </c>
      <c r="D56" s="73" t="s">
        <v>7963</v>
      </c>
      <c r="E56" s="73" t="str">
        <f t="shared" si="13"/>
        <v/>
      </c>
      <c r="F56" s="73" t="str">
        <f t="shared" si="14"/>
        <v/>
      </c>
      <c r="G56" s="66" t="s">
        <v>2801</v>
      </c>
      <c r="H56" s="66" t="str">
        <f t="shared" si="15"/>
        <v>?</v>
      </c>
      <c r="I56" s="66" t="s">
        <v>176</v>
      </c>
      <c r="J56" s="67" t="s">
        <v>176</v>
      </c>
      <c r="K56" s="68" t="str">
        <f t="shared" si="16"/>
        <v>aaaagaac</v>
      </c>
      <c r="L56" s="157" t="str">
        <f>IFERROR(VLOOKUP(B56,LOINC!A:B,2,0),"")</f>
        <v/>
      </c>
      <c r="M56" s="69" t="str">
        <f>IFERROR(VLOOKUP(B56,'Sequence nummers'!A:B,2,FALSE),"")</f>
        <v/>
      </c>
      <c r="N56" s="69" t="s">
        <v>2803</v>
      </c>
      <c r="Q56" s="62" t="s">
        <v>182</v>
      </c>
      <c r="R56" s="62" t="s">
        <v>176</v>
      </c>
      <c r="S56" s="62" t="str">
        <f t="shared" si="17"/>
        <v>Keuzelijst</v>
      </c>
      <c r="T56" s="62" t="s">
        <v>182</v>
      </c>
      <c r="U56" s="69" t="s">
        <v>2798</v>
      </c>
      <c r="V56" s="62" t="s">
        <v>1244</v>
      </c>
      <c r="W56" s="69" t="s">
        <v>7965</v>
      </c>
      <c r="X56" s="70" t="s">
        <v>370</v>
      </c>
      <c r="Y56" s="21" t="s">
        <v>370</v>
      </c>
      <c r="AB56" s="71" t="str">
        <f>IF(AA56= "","n.v.t.","")</f>
        <v>n.v.t.</v>
      </c>
    </row>
    <row r="57" spans="1:28" x14ac:dyDescent="0.45">
      <c r="A57" s="72" t="s">
        <v>2121</v>
      </c>
      <c r="B57" s="26" t="s">
        <v>2121</v>
      </c>
      <c r="C57" s="73" t="str">
        <f t="shared" si="12"/>
        <v>kk</v>
      </c>
      <c r="D57" s="73" t="s">
        <v>7963</v>
      </c>
      <c r="E57" s="73" t="str">
        <f t="shared" si="13"/>
        <v>k antigeen (KEL2)</v>
      </c>
      <c r="F57" s="73" t="str">
        <f t="shared" si="14"/>
        <v>Antigène k (KEL2)</v>
      </c>
      <c r="G57" s="69" t="s">
        <v>2798</v>
      </c>
      <c r="H57" s="66" t="str">
        <f t="shared" si="15"/>
        <v>yes</v>
      </c>
      <c r="I57" s="69" t="s">
        <v>2846</v>
      </c>
      <c r="J57" s="69" t="s">
        <v>2942</v>
      </c>
      <c r="K57" s="68" t="str">
        <f t="shared" si="16"/>
        <v>aaaagaad</v>
      </c>
      <c r="L57" s="114" t="str">
        <f>IFERROR(VLOOKUP(B57,LOINC!A:B,2,0),"")</f>
        <v>1195-7</v>
      </c>
      <c r="M57" s="69">
        <f>IFERROR(VLOOKUP(B57,'Sequence nummers'!A:B,2,FALSE),"")</f>
        <v>200020</v>
      </c>
      <c r="N57" s="69" t="s">
        <v>2803</v>
      </c>
      <c r="Q57" s="62" t="s">
        <v>176</v>
      </c>
      <c r="R57" s="62" t="s">
        <v>176</v>
      </c>
      <c r="S57" s="62" t="str">
        <f t="shared" si="17"/>
        <v>Keuzelijst</v>
      </c>
      <c r="T57" s="62" t="s">
        <v>2835</v>
      </c>
      <c r="U57" s="69" t="s">
        <v>366</v>
      </c>
      <c r="V57" s="62" t="s">
        <v>1244</v>
      </c>
      <c r="W57" s="69" t="s">
        <v>7965</v>
      </c>
      <c r="X57" s="70" t="s">
        <v>370</v>
      </c>
      <c r="Y57" s="21" t="s">
        <v>370</v>
      </c>
      <c r="Z57" s="21" t="s">
        <v>370</v>
      </c>
      <c r="AA57" s="71">
        <v>553350</v>
      </c>
      <c r="AB57" s="71">
        <v>20</v>
      </c>
    </row>
    <row r="58" spans="1:28" x14ac:dyDescent="0.45">
      <c r="A58" s="72" t="s">
        <v>2951</v>
      </c>
      <c r="B58" s="73" t="s">
        <v>2951</v>
      </c>
      <c r="C58" s="73" t="str">
        <f t="shared" si="12"/>
        <v>kpa typering</v>
      </c>
      <c r="D58" s="73" t="s">
        <v>7962</v>
      </c>
      <c r="E58" s="73" t="str">
        <f t="shared" si="13"/>
        <v/>
      </c>
      <c r="F58" s="73" t="str">
        <f t="shared" si="14"/>
        <v/>
      </c>
      <c r="G58" s="66" t="s">
        <v>2801</v>
      </c>
      <c r="H58" s="66" t="str">
        <f t="shared" si="15"/>
        <v>?</v>
      </c>
      <c r="I58" s="66" t="s">
        <v>176</v>
      </c>
      <c r="J58" s="67" t="s">
        <v>176</v>
      </c>
      <c r="K58" s="68" t="str">
        <f t="shared" si="16"/>
        <v>aaaagaae</v>
      </c>
      <c r="L58" s="157" t="str">
        <f>IFERROR(VLOOKUP(B58,LOINC!A:B,2,0),"")</f>
        <v/>
      </c>
      <c r="M58" s="69" t="str">
        <f>IFERROR(VLOOKUP(B58,'Sequence nummers'!A:B,2,FALSE),"")</f>
        <v/>
      </c>
      <c r="N58" s="69" t="s">
        <v>2803</v>
      </c>
      <c r="Q58" s="62" t="s">
        <v>182</v>
      </c>
      <c r="R58" s="62" t="s">
        <v>176</v>
      </c>
      <c r="S58" s="62" t="str">
        <f t="shared" si="17"/>
        <v>Keuzelijst</v>
      </c>
      <c r="T58" s="62" t="s">
        <v>182</v>
      </c>
      <c r="U58" s="69" t="s">
        <v>2798</v>
      </c>
      <c r="V58" s="62" t="s">
        <v>1244</v>
      </c>
      <c r="W58" s="69" t="s">
        <v>2941</v>
      </c>
      <c r="X58" s="70" t="s">
        <v>370</v>
      </c>
      <c r="Y58" s="21" t="s">
        <v>370</v>
      </c>
      <c r="AB58" s="71" t="str">
        <f>IF(AA58= "","n.v.t.","")</f>
        <v>n.v.t.</v>
      </c>
    </row>
    <row r="59" spans="1:28" x14ac:dyDescent="0.45">
      <c r="A59" s="72" t="s">
        <v>2122</v>
      </c>
      <c r="B59" s="26" t="s">
        <v>2122</v>
      </c>
      <c r="C59" s="73" t="str">
        <f t="shared" si="12"/>
        <v>Kpa</v>
      </c>
      <c r="D59" s="73" t="s">
        <v>7962</v>
      </c>
      <c r="E59" s="73" t="str">
        <f t="shared" si="13"/>
        <v>Kp a antigeen (KEL3)</v>
      </c>
      <c r="F59" s="73" t="str">
        <f t="shared" si="14"/>
        <v>Antigène Kp a (KEL3)</v>
      </c>
      <c r="G59" s="69" t="s">
        <v>2798</v>
      </c>
      <c r="H59" s="66" t="str">
        <f t="shared" si="15"/>
        <v>yes</v>
      </c>
      <c r="I59" s="69" t="s">
        <v>2846</v>
      </c>
      <c r="J59" s="69" t="s">
        <v>2942</v>
      </c>
      <c r="K59" s="68" t="str">
        <f t="shared" si="16"/>
        <v>aaaagaaf</v>
      </c>
      <c r="L59" s="114" t="str">
        <f>IFERROR(VLOOKUP(B59,LOINC!A:B,2,0),"")</f>
        <v>1102-3</v>
      </c>
      <c r="M59" s="69">
        <f>IFERROR(VLOOKUP(B59,'Sequence nummers'!A:B,2,FALSE),"")</f>
        <v>200030</v>
      </c>
      <c r="N59" s="69" t="s">
        <v>2803</v>
      </c>
      <c r="Q59" s="62" t="s">
        <v>176</v>
      </c>
      <c r="R59" s="62" t="s">
        <v>176</v>
      </c>
      <c r="S59" s="62" t="str">
        <f t="shared" si="17"/>
        <v>Keuzelijst</v>
      </c>
      <c r="T59" s="62" t="s">
        <v>2835</v>
      </c>
      <c r="U59" s="69" t="s">
        <v>366</v>
      </c>
      <c r="V59" s="62" t="s">
        <v>1244</v>
      </c>
      <c r="W59" s="69" t="s">
        <v>7967</v>
      </c>
      <c r="X59" s="70" t="s">
        <v>370</v>
      </c>
      <c r="Y59" s="21" t="s">
        <v>370</v>
      </c>
      <c r="Z59" s="21" t="s">
        <v>370</v>
      </c>
      <c r="AA59" s="71">
        <v>554772</v>
      </c>
      <c r="AB59" s="71">
        <v>16</v>
      </c>
    </row>
    <row r="60" spans="1:28" x14ac:dyDescent="0.45">
      <c r="A60" s="72" t="s">
        <v>2956</v>
      </c>
      <c r="B60" s="73" t="s">
        <v>2956</v>
      </c>
      <c r="C60" s="73" t="str">
        <f t="shared" si="12"/>
        <v>kpb typering</v>
      </c>
      <c r="D60" s="73" t="s">
        <v>7963</v>
      </c>
      <c r="E60" s="73" t="str">
        <f t="shared" si="13"/>
        <v/>
      </c>
      <c r="F60" s="73" t="str">
        <f t="shared" si="14"/>
        <v/>
      </c>
      <c r="G60" s="66" t="s">
        <v>2801</v>
      </c>
      <c r="H60" s="66" t="str">
        <f t="shared" si="15"/>
        <v>?</v>
      </c>
      <c r="I60" s="66" t="s">
        <v>176</v>
      </c>
      <c r="J60" s="67" t="s">
        <v>176</v>
      </c>
      <c r="K60" s="68" t="str">
        <f t="shared" si="16"/>
        <v>aaaagaag</v>
      </c>
      <c r="L60" s="157" t="str">
        <f>IFERROR(VLOOKUP(B60,LOINC!A:B,2,0),"")</f>
        <v/>
      </c>
      <c r="M60" s="69" t="str">
        <f>IFERROR(VLOOKUP(B60,'Sequence nummers'!A:B,2,FALSE),"")</f>
        <v/>
      </c>
      <c r="N60" s="69" t="s">
        <v>2803</v>
      </c>
      <c r="Q60" s="62" t="s">
        <v>182</v>
      </c>
      <c r="R60" s="62" t="s">
        <v>176</v>
      </c>
      <c r="S60" s="62" t="str">
        <f t="shared" si="17"/>
        <v>Keuzelijst</v>
      </c>
      <c r="T60" s="62" t="s">
        <v>182</v>
      </c>
      <c r="U60" s="69" t="s">
        <v>2798</v>
      </c>
      <c r="V60" s="62" t="s">
        <v>1244</v>
      </c>
      <c r="W60" s="69" t="s">
        <v>7965</v>
      </c>
      <c r="X60" s="70" t="s">
        <v>370</v>
      </c>
      <c r="Y60" s="21" t="s">
        <v>370</v>
      </c>
      <c r="AB60" s="71" t="str">
        <f>IF(AA60= "","n.v.t.","")</f>
        <v>n.v.t.</v>
      </c>
    </row>
    <row r="61" spans="1:28" x14ac:dyDescent="0.45">
      <c r="A61" s="72" t="s">
        <v>2123</v>
      </c>
      <c r="B61" s="26" t="s">
        <v>2123</v>
      </c>
      <c r="C61" s="73" t="str">
        <f t="shared" si="12"/>
        <v>Kpb</v>
      </c>
      <c r="D61" s="73" t="s">
        <v>7963</v>
      </c>
      <c r="E61" s="73" t="str">
        <f t="shared" si="13"/>
        <v>Kp b antigeen (KEL4)</v>
      </c>
      <c r="F61" s="73" t="str">
        <f t="shared" si="14"/>
        <v>Antigène Kp b (KEL4)</v>
      </c>
      <c r="G61" s="69" t="s">
        <v>2798</v>
      </c>
      <c r="H61" s="66" t="str">
        <f t="shared" si="15"/>
        <v>yes</v>
      </c>
      <c r="I61" s="69" t="s">
        <v>2846</v>
      </c>
      <c r="J61" s="69" t="s">
        <v>2942</v>
      </c>
      <c r="K61" s="68" t="str">
        <f t="shared" si="16"/>
        <v>aaaagaah</v>
      </c>
      <c r="L61" s="114" t="str">
        <f>IFERROR(VLOOKUP(B61,LOINC!A:B,2,0),"")</f>
        <v>1108-0</v>
      </c>
      <c r="M61" s="69">
        <f>IFERROR(VLOOKUP(B61,'Sequence nummers'!A:B,2,FALSE),"")</f>
        <v>200040</v>
      </c>
      <c r="N61" s="69" t="s">
        <v>2803</v>
      </c>
      <c r="Q61" s="62" t="s">
        <v>176</v>
      </c>
      <c r="R61" s="62" t="s">
        <v>176</v>
      </c>
      <c r="S61" s="62" t="str">
        <f t="shared" si="17"/>
        <v>Keuzelijst</v>
      </c>
      <c r="T61" s="62" t="s">
        <v>2835</v>
      </c>
      <c r="U61" s="69" t="s">
        <v>366</v>
      </c>
      <c r="V61" s="62" t="s">
        <v>1244</v>
      </c>
      <c r="W61" s="69" t="s">
        <v>7965</v>
      </c>
      <c r="X61" s="70" t="s">
        <v>370</v>
      </c>
      <c r="Y61" s="21" t="s">
        <v>370</v>
      </c>
      <c r="Z61" s="21" t="s">
        <v>370</v>
      </c>
      <c r="AA61" s="71">
        <v>553350</v>
      </c>
      <c r="AB61" s="71">
        <v>20</v>
      </c>
    </row>
    <row r="62" spans="1:28" x14ac:dyDescent="0.45">
      <c r="A62" s="72" t="s">
        <v>2961</v>
      </c>
      <c r="B62" s="73" t="s">
        <v>2961</v>
      </c>
      <c r="C62" s="73" t="str">
        <f t="shared" si="12"/>
        <v>Jsa typering</v>
      </c>
      <c r="D62" s="73" t="s">
        <v>7963</v>
      </c>
      <c r="E62" s="73" t="str">
        <f t="shared" si="13"/>
        <v/>
      </c>
      <c r="F62" s="73" t="str">
        <f t="shared" si="14"/>
        <v/>
      </c>
      <c r="G62" s="66" t="s">
        <v>2801</v>
      </c>
      <c r="H62" s="66" t="str">
        <f t="shared" si="15"/>
        <v>?</v>
      </c>
      <c r="I62" s="66" t="s">
        <v>176</v>
      </c>
      <c r="J62" s="67" t="s">
        <v>176</v>
      </c>
      <c r="K62" s="68" t="str">
        <f t="shared" si="16"/>
        <v>aaaagaai</v>
      </c>
      <c r="L62" s="157" t="str">
        <f>IFERROR(VLOOKUP(B62,LOINC!A:B,2,0),"")</f>
        <v/>
      </c>
      <c r="M62" s="69" t="str">
        <f>IFERROR(VLOOKUP(B62,'Sequence nummers'!A:B,2,FALSE),"")</f>
        <v/>
      </c>
      <c r="N62" s="69" t="s">
        <v>2803</v>
      </c>
      <c r="Q62" s="62" t="s">
        <v>182</v>
      </c>
      <c r="R62" s="62" t="s">
        <v>176</v>
      </c>
      <c r="S62" s="62" t="str">
        <f t="shared" si="17"/>
        <v>Keuzelijst</v>
      </c>
      <c r="T62" s="62" t="s">
        <v>182</v>
      </c>
      <c r="U62" s="69" t="s">
        <v>2798</v>
      </c>
      <c r="V62" s="62" t="s">
        <v>1244</v>
      </c>
      <c r="W62" s="69" t="s">
        <v>7965</v>
      </c>
      <c r="X62" s="70" t="s">
        <v>370</v>
      </c>
      <c r="Y62" s="21" t="s">
        <v>370</v>
      </c>
      <c r="AB62" s="71" t="str">
        <f>IF(AA62= "","n.v.t.","")</f>
        <v>n.v.t.</v>
      </c>
    </row>
    <row r="63" spans="1:28" x14ac:dyDescent="0.45">
      <c r="A63" s="72" t="s">
        <v>2124</v>
      </c>
      <c r="B63" s="26" t="s">
        <v>2124</v>
      </c>
      <c r="C63" s="73" t="str">
        <f t="shared" si="12"/>
        <v>Jsa</v>
      </c>
      <c r="D63" s="73" t="s">
        <v>7963</v>
      </c>
      <c r="E63" s="73" t="str">
        <f t="shared" si="13"/>
        <v>Js a Antigeen (KEL5)</v>
      </c>
      <c r="F63" s="73" t="str">
        <f t="shared" si="14"/>
        <v>Antigène Js a (KEL5)</v>
      </c>
      <c r="G63" s="69" t="s">
        <v>2798</v>
      </c>
      <c r="H63" s="66" t="str">
        <f t="shared" si="15"/>
        <v>no</v>
      </c>
      <c r="I63" s="69" t="s">
        <v>2846</v>
      </c>
      <c r="J63" s="69" t="s">
        <v>2942</v>
      </c>
      <c r="K63" s="68" t="str">
        <f t="shared" si="16"/>
        <v>aaaagaaj</v>
      </c>
      <c r="L63" s="114" t="str">
        <f>IFERROR(VLOOKUP(B63,LOINC!A:B,2,0),"")</f>
        <v>1084-3</v>
      </c>
      <c r="M63" s="69">
        <f>IFERROR(VLOOKUP(B63,'Sequence nummers'!A:B,2,FALSE),"")</f>
        <v>200050</v>
      </c>
      <c r="N63" s="69" t="s">
        <v>2803</v>
      </c>
      <c r="Q63" s="62" t="s">
        <v>176</v>
      </c>
      <c r="R63" s="62" t="s">
        <v>176</v>
      </c>
      <c r="S63" s="62" t="str">
        <f t="shared" si="17"/>
        <v>Keuzelijst</v>
      </c>
      <c r="T63" s="62" t="s">
        <v>2835</v>
      </c>
      <c r="U63" s="69" t="s">
        <v>366</v>
      </c>
      <c r="V63" s="62" t="s">
        <v>1244</v>
      </c>
      <c r="W63" s="69" t="s">
        <v>7965</v>
      </c>
      <c r="X63" s="70" t="s">
        <v>370</v>
      </c>
      <c r="Y63" s="21" t="s">
        <v>370</v>
      </c>
      <c r="Z63" s="21" t="s">
        <v>370</v>
      </c>
      <c r="AA63" s="71">
        <v>553350</v>
      </c>
      <c r="AB63" s="71">
        <v>20</v>
      </c>
    </row>
    <row r="64" spans="1:28" x14ac:dyDescent="0.45">
      <c r="A64" s="72" t="s">
        <v>2966</v>
      </c>
      <c r="B64" s="73" t="s">
        <v>2966</v>
      </c>
      <c r="C64" s="73" t="str">
        <f t="shared" si="12"/>
        <v>Jsb typering</v>
      </c>
      <c r="D64" s="73" t="s">
        <v>7963</v>
      </c>
      <c r="E64" s="73" t="str">
        <f t="shared" si="13"/>
        <v/>
      </c>
      <c r="F64" s="73" t="str">
        <f t="shared" si="14"/>
        <v/>
      </c>
      <c r="G64" s="66" t="s">
        <v>2801</v>
      </c>
      <c r="H64" s="66" t="str">
        <f t="shared" si="15"/>
        <v>?</v>
      </c>
      <c r="I64" s="66" t="s">
        <v>176</v>
      </c>
      <c r="J64" s="67" t="s">
        <v>176</v>
      </c>
      <c r="K64" s="68" t="str">
        <f t="shared" si="16"/>
        <v>aaaagaak</v>
      </c>
      <c r="L64" s="157" t="str">
        <f>IFERROR(VLOOKUP(B64,LOINC!A:B,2,0),"")</f>
        <v/>
      </c>
      <c r="M64" s="69" t="str">
        <f>IFERROR(VLOOKUP(B64,'Sequence nummers'!A:B,2,FALSE),"")</f>
        <v/>
      </c>
      <c r="N64" s="69" t="s">
        <v>2803</v>
      </c>
      <c r="Q64" s="62" t="s">
        <v>182</v>
      </c>
      <c r="R64" s="62" t="s">
        <v>176</v>
      </c>
      <c r="S64" s="62" t="str">
        <f t="shared" si="17"/>
        <v>Keuzelijst</v>
      </c>
      <c r="T64" s="62" t="s">
        <v>182</v>
      </c>
      <c r="U64" s="69" t="s">
        <v>2798</v>
      </c>
      <c r="V64" s="62" t="s">
        <v>1244</v>
      </c>
      <c r="W64" s="69" t="s">
        <v>7965</v>
      </c>
      <c r="X64" s="70" t="s">
        <v>370</v>
      </c>
      <c r="Y64" s="21" t="s">
        <v>370</v>
      </c>
      <c r="AB64" s="71" t="str">
        <f>IF(AA64= "","n.v.t.","")</f>
        <v>n.v.t.</v>
      </c>
    </row>
    <row r="65" spans="1:28" x14ac:dyDescent="0.45">
      <c r="A65" s="72" t="s">
        <v>2125</v>
      </c>
      <c r="B65" s="26" t="s">
        <v>2125</v>
      </c>
      <c r="C65" s="73" t="str">
        <f t="shared" si="12"/>
        <v>Jsb</v>
      </c>
      <c r="D65" s="73" t="s">
        <v>7963</v>
      </c>
      <c r="E65" s="73" t="str">
        <f t="shared" si="13"/>
        <v>Js b antigeen (KEL6)</v>
      </c>
      <c r="F65" s="73" t="str">
        <f t="shared" si="14"/>
        <v>Antigène Js b (KEL6)</v>
      </c>
      <c r="G65" s="69" t="s">
        <v>2798</v>
      </c>
      <c r="H65" s="66" t="str">
        <f t="shared" si="15"/>
        <v>no</v>
      </c>
      <c r="I65" s="69" t="s">
        <v>2846</v>
      </c>
      <c r="J65" s="69" t="s">
        <v>2942</v>
      </c>
      <c r="K65" s="68" t="str">
        <f t="shared" si="16"/>
        <v>aaaagaal</v>
      </c>
      <c r="L65" s="114" t="str">
        <f>IFERROR(VLOOKUP(B65,LOINC!A:B,2,0),"")</f>
        <v>1090-0</v>
      </c>
      <c r="M65" s="69">
        <f>IFERROR(VLOOKUP(B65,'Sequence nummers'!A:B,2,FALSE),"")</f>
        <v>200060</v>
      </c>
      <c r="N65" s="69" t="s">
        <v>2803</v>
      </c>
      <c r="Q65" s="62" t="s">
        <v>176</v>
      </c>
      <c r="R65" s="62" t="s">
        <v>176</v>
      </c>
      <c r="S65" s="62" t="str">
        <f t="shared" si="17"/>
        <v>Keuzelijst</v>
      </c>
      <c r="T65" s="62" t="s">
        <v>2835</v>
      </c>
      <c r="U65" s="69" t="s">
        <v>366</v>
      </c>
      <c r="V65" s="62" t="s">
        <v>1244</v>
      </c>
      <c r="W65" s="69" t="s">
        <v>7965</v>
      </c>
      <c r="X65" s="70" t="s">
        <v>370</v>
      </c>
      <c r="Y65" s="21" t="s">
        <v>370</v>
      </c>
      <c r="Z65" s="21" t="s">
        <v>370</v>
      </c>
      <c r="AA65" s="71">
        <v>553350</v>
      </c>
      <c r="AB65" s="71">
        <v>20</v>
      </c>
    </row>
    <row r="66" spans="1:28" x14ac:dyDescent="0.45">
      <c r="A66" s="72" t="s">
        <v>2971</v>
      </c>
      <c r="B66" s="73" t="s">
        <v>2971</v>
      </c>
      <c r="C66" s="73" t="str">
        <f t="shared" si="12"/>
        <v>Fya typering</v>
      </c>
      <c r="D66" s="73" t="s">
        <v>7962</v>
      </c>
      <c r="E66" s="73" t="str">
        <f t="shared" si="13"/>
        <v/>
      </c>
      <c r="F66" s="73" t="str">
        <f t="shared" si="14"/>
        <v/>
      </c>
      <c r="G66" s="66" t="s">
        <v>2801</v>
      </c>
      <c r="H66" s="66" t="str">
        <f t="shared" si="15"/>
        <v>?</v>
      </c>
      <c r="I66" s="66" t="s">
        <v>176</v>
      </c>
      <c r="J66" s="67" t="s">
        <v>176</v>
      </c>
      <c r="K66" s="68" t="str">
        <f t="shared" si="16"/>
        <v>aaaagaam</v>
      </c>
      <c r="L66" s="157" t="str">
        <f>IFERROR(VLOOKUP(B66,LOINC!A:B,2,0),"")</f>
        <v/>
      </c>
      <c r="M66" s="69" t="str">
        <f>IFERROR(VLOOKUP(B66,'Sequence nummers'!A:B,2,FALSE),"")</f>
        <v/>
      </c>
      <c r="N66" s="69" t="s">
        <v>2803</v>
      </c>
      <c r="Q66" s="62" t="s">
        <v>182</v>
      </c>
      <c r="R66" s="62" t="s">
        <v>176</v>
      </c>
      <c r="S66" s="62" t="str">
        <f t="shared" si="17"/>
        <v>Keuzelijst</v>
      </c>
      <c r="T66" s="62" t="s">
        <v>182</v>
      </c>
      <c r="U66" s="69" t="s">
        <v>2798</v>
      </c>
      <c r="V66" s="62" t="s">
        <v>1244</v>
      </c>
      <c r="W66" s="69" t="s">
        <v>2941</v>
      </c>
      <c r="X66" s="70" t="s">
        <v>370</v>
      </c>
      <c r="Y66" s="21" t="s">
        <v>370</v>
      </c>
      <c r="AB66" s="71" t="str">
        <f>IF(AA66= "","n.v.t.","")</f>
        <v>n.v.t.</v>
      </c>
    </row>
    <row r="67" spans="1:28" x14ac:dyDescent="0.45">
      <c r="A67" s="72" t="s">
        <v>2126</v>
      </c>
      <c r="B67" s="26" t="s">
        <v>2126</v>
      </c>
      <c r="C67" s="73" t="str">
        <f t="shared" si="12"/>
        <v>Fya</v>
      </c>
      <c r="D67" s="73" t="s">
        <v>7962</v>
      </c>
      <c r="E67" s="73" t="str">
        <f t="shared" si="13"/>
        <v>Fy a antigeen (FY1)</v>
      </c>
      <c r="F67" s="73" t="str">
        <f t="shared" si="14"/>
        <v>Antigène Fy a (FY1)</v>
      </c>
      <c r="G67" s="69" t="s">
        <v>2798</v>
      </c>
      <c r="H67" s="66" t="str">
        <f t="shared" si="15"/>
        <v>yes</v>
      </c>
      <c r="I67" s="69" t="s">
        <v>2846</v>
      </c>
      <c r="J67" s="69" t="s">
        <v>2942</v>
      </c>
      <c r="K67" s="68" t="str">
        <f t="shared" si="16"/>
        <v>aaaagaan</v>
      </c>
      <c r="L67" s="114" t="str">
        <f>IFERROR(VLOOKUP(B67,LOINC!A:B,2,0),"")</f>
        <v>1027-2</v>
      </c>
      <c r="M67" s="69">
        <f>IFERROR(VLOOKUP(B67,'Sequence nummers'!A:B,2,FALSE),"")</f>
        <v>200070</v>
      </c>
      <c r="N67" s="69" t="s">
        <v>2803</v>
      </c>
      <c r="Q67" s="62" t="s">
        <v>176</v>
      </c>
      <c r="R67" s="62" t="s">
        <v>176</v>
      </c>
      <c r="S67" s="62" t="str">
        <f t="shared" si="17"/>
        <v>Keuzelijst</v>
      </c>
      <c r="T67" s="62" t="s">
        <v>2835</v>
      </c>
      <c r="U67" s="69" t="s">
        <v>366</v>
      </c>
      <c r="V67" s="62" t="s">
        <v>1244</v>
      </c>
      <c r="W67" s="69" t="s">
        <v>7967</v>
      </c>
      <c r="X67" s="70" t="s">
        <v>370</v>
      </c>
      <c r="Y67" s="21" t="s">
        <v>370</v>
      </c>
      <c r="Z67" s="21" t="s">
        <v>370</v>
      </c>
      <c r="AA67" s="71">
        <v>554772</v>
      </c>
      <c r="AB67" s="71">
        <v>16</v>
      </c>
    </row>
    <row r="68" spans="1:28" x14ac:dyDescent="0.45">
      <c r="A68" s="72" t="s">
        <v>2976</v>
      </c>
      <c r="B68" s="73" t="s">
        <v>2976</v>
      </c>
      <c r="C68" s="73" t="str">
        <f t="shared" si="12"/>
        <v>Fyb typering</v>
      </c>
      <c r="D68" s="73" t="s">
        <v>7962</v>
      </c>
      <c r="E68" s="73" t="str">
        <f t="shared" si="13"/>
        <v/>
      </c>
      <c r="F68" s="73" t="str">
        <f t="shared" si="14"/>
        <v/>
      </c>
      <c r="G68" s="66" t="s">
        <v>2801</v>
      </c>
      <c r="H68" s="66" t="str">
        <f t="shared" si="15"/>
        <v>?</v>
      </c>
      <c r="I68" s="66" t="s">
        <v>176</v>
      </c>
      <c r="J68" s="67" t="s">
        <v>176</v>
      </c>
      <c r="K68" s="68" t="str">
        <f t="shared" si="16"/>
        <v>aaaagaao</v>
      </c>
      <c r="L68" s="157" t="str">
        <f>IFERROR(VLOOKUP(B68,LOINC!A:B,2,0),"")</f>
        <v/>
      </c>
      <c r="M68" s="69" t="str">
        <f>IFERROR(VLOOKUP(B68,'Sequence nummers'!A:B,2,FALSE),"")</f>
        <v/>
      </c>
      <c r="N68" s="69" t="s">
        <v>2803</v>
      </c>
      <c r="Q68" s="62" t="s">
        <v>182</v>
      </c>
      <c r="R68" s="62" t="s">
        <v>176</v>
      </c>
      <c r="S68" s="62" t="str">
        <f t="shared" si="17"/>
        <v>Keuzelijst</v>
      </c>
      <c r="T68" s="62" t="s">
        <v>182</v>
      </c>
      <c r="U68" s="69" t="s">
        <v>2798</v>
      </c>
      <c r="V68" s="62" t="s">
        <v>1244</v>
      </c>
      <c r="W68" s="69" t="s">
        <v>2941</v>
      </c>
      <c r="X68" s="70" t="s">
        <v>370</v>
      </c>
      <c r="Y68" s="21" t="s">
        <v>370</v>
      </c>
      <c r="AB68" s="71" t="str">
        <f>IF(AA68= "","n.v.t.","")</f>
        <v>n.v.t.</v>
      </c>
    </row>
    <row r="69" spans="1:28" x14ac:dyDescent="0.45">
      <c r="A69" s="72" t="s">
        <v>2127</v>
      </c>
      <c r="B69" s="26" t="s">
        <v>2127</v>
      </c>
      <c r="C69" s="73" t="str">
        <f t="shared" si="12"/>
        <v>Fyb</v>
      </c>
      <c r="D69" s="73" t="s">
        <v>7962</v>
      </c>
      <c r="E69" s="73" t="str">
        <f t="shared" si="13"/>
        <v>Fy b antigeen (FY2)</v>
      </c>
      <c r="F69" s="73" t="str">
        <f t="shared" si="14"/>
        <v>Antigène Fy b (FY2)</v>
      </c>
      <c r="G69" s="69" t="s">
        <v>2798</v>
      </c>
      <c r="H69" s="66" t="str">
        <f t="shared" si="15"/>
        <v>yes</v>
      </c>
      <c r="I69" s="69" t="s">
        <v>2846</v>
      </c>
      <c r="J69" s="69" t="s">
        <v>2942</v>
      </c>
      <c r="K69" s="68" t="str">
        <f t="shared" si="16"/>
        <v>aaaagaap</v>
      </c>
      <c r="L69" s="114" t="str">
        <f>IFERROR(VLOOKUP(B69,LOINC!A:B,2,0),"")</f>
        <v>1033-0</v>
      </c>
      <c r="M69" s="69">
        <f>IFERROR(VLOOKUP(B69,'Sequence nummers'!A:B,2,FALSE),"")</f>
        <v>200080</v>
      </c>
      <c r="N69" s="69" t="s">
        <v>2803</v>
      </c>
      <c r="Q69" s="62" t="s">
        <v>176</v>
      </c>
      <c r="R69" s="62" t="s">
        <v>176</v>
      </c>
      <c r="S69" s="62" t="str">
        <f t="shared" si="17"/>
        <v>Keuzelijst</v>
      </c>
      <c r="T69" s="62" t="s">
        <v>2835</v>
      </c>
      <c r="U69" s="69" t="s">
        <v>366</v>
      </c>
      <c r="V69" s="62" t="s">
        <v>1244</v>
      </c>
      <c r="W69" s="69" t="s">
        <v>7967</v>
      </c>
      <c r="X69" s="70" t="s">
        <v>370</v>
      </c>
      <c r="Y69" s="21" t="s">
        <v>370</v>
      </c>
      <c r="Z69" s="21" t="s">
        <v>370</v>
      </c>
      <c r="AA69" s="71">
        <v>554772</v>
      </c>
      <c r="AB69" s="71">
        <v>16</v>
      </c>
    </row>
    <row r="70" spans="1:28" x14ac:dyDescent="0.45">
      <c r="B70" s="26" t="s">
        <v>7953</v>
      </c>
      <c r="C70" s="73" t="str">
        <f t="shared" si="12"/>
        <v>Cont_fy</v>
      </c>
      <c r="D70" s="73"/>
      <c r="E70" s="73" t="str">
        <f t="shared" si="13"/>
        <v/>
      </c>
      <c r="F70" s="73" t="str">
        <f t="shared" si="14"/>
        <v/>
      </c>
      <c r="G70" s="69" t="s">
        <v>2801</v>
      </c>
      <c r="H70" s="66" t="str">
        <f t="shared" si="15"/>
        <v>?</v>
      </c>
      <c r="I70" s="69" t="s">
        <v>176</v>
      </c>
      <c r="K70" s="68" t="str">
        <f t="shared" si="16"/>
        <v>aaaagaapa</v>
      </c>
      <c r="L70" s="157" t="str">
        <f>IFERROR(VLOOKUP(B70,LOINC!A:B,2,0),"")</f>
        <v/>
      </c>
      <c r="M70" s="69" t="str">
        <f>IFERROR(VLOOKUP(B70,'Sequence nummers'!A:B,2,FALSE),"")</f>
        <v/>
      </c>
      <c r="Q70" s="62" t="s">
        <v>182</v>
      </c>
      <c r="R70" s="62" t="s">
        <v>176</v>
      </c>
      <c r="S70" s="62" t="str">
        <f t="shared" si="17"/>
        <v>Keuzelijst</v>
      </c>
      <c r="T70" s="62" t="s">
        <v>182</v>
      </c>
      <c r="U70" s="69" t="s">
        <v>366</v>
      </c>
      <c r="V70" s="62" t="s">
        <v>2902</v>
      </c>
      <c r="W70" s="69" t="s">
        <v>2944</v>
      </c>
      <c r="X70" s="70" t="s">
        <v>370</v>
      </c>
      <c r="Y70" s="21" t="s">
        <v>370</v>
      </c>
      <c r="Z70" s="22"/>
      <c r="AB70" s="71" t="s">
        <v>2753</v>
      </c>
    </row>
    <row r="71" spans="1:28" x14ac:dyDescent="0.45">
      <c r="A71" s="72" t="s">
        <v>2981</v>
      </c>
      <c r="B71" s="73" t="s">
        <v>2981</v>
      </c>
      <c r="C71" s="73" t="str">
        <f t="shared" si="12"/>
        <v>Jka typering</v>
      </c>
      <c r="D71" s="73" t="s">
        <v>7962</v>
      </c>
      <c r="E71" s="73" t="str">
        <f t="shared" si="13"/>
        <v/>
      </c>
      <c r="F71" s="73" t="str">
        <f t="shared" si="14"/>
        <v/>
      </c>
      <c r="G71" s="66" t="s">
        <v>2801</v>
      </c>
      <c r="H71" s="66" t="str">
        <f t="shared" si="15"/>
        <v>?</v>
      </c>
      <c r="I71" s="66" t="s">
        <v>176</v>
      </c>
      <c r="J71" s="67" t="s">
        <v>176</v>
      </c>
      <c r="K71" s="68" t="str">
        <f t="shared" si="16"/>
        <v>aaaagaaq</v>
      </c>
      <c r="L71" s="157" t="str">
        <f>IFERROR(VLOOKUP(B71,LOINC!A:B,2,0),"")</f>
        <v/>
      </c>
      <c r="M71" s="69" t="str">
        <f>IFERROR(VLOOKUP(B71,'Sequence nummers'!A:B,2,FALSE),"")</f>
        <v/>
      </c>
      <c r="N71" s="69" t="s">
        <v>2803</v>
      </c>
      <c r="Q71" s="62" t="s">
        <v>182</v>
      </c>
      <c r="R71" s="62" t="s">
        <v>176</v>
      </c>
      <c r="S71" s="62" t="str">
        <f t="shared" si="17"/>
        <v>Keuzelijst</v>
      </c>
      <c r="T71" s="62" t="s">
        <v>182</v>
      </c>
      <c r="U71" s="69" t="s">
        <v>2798</v>
      </c>
      <c r="V71" s="62" t="s">
        <v>1244</v>
      </c>
      <c r="W71" s="69" t="s">
        <v>2941</v>
      </c>
      <c r="X71" s="70" t="s">
        <v>370</v>
      </c>
      <c r="Y71" s="21" t="s">
        <v>370</v>
      </c>
      <c r="AB71" s="71" t="str">
        <f>IF(AA71= "","n.v.t.","")</f>
        <v>n.v.t.</v>
      </c>
    </row>
    <row r="72" spans="1:28" x14ac:dyDescent="0.45">
      <c r="A72" s="72" t="s">
        <v>2128</v>
      </c>
      <c r="B72" s="26" t="s">
        <v>2128</v>
      </c>
      <c r="C72" s="73" t="str">
        <f t="shared" si="12"/>
        <v>Jka</v>
      </c>
      <c r="D72" s="73" t="s">
        <v>7962</v>
      </c>
      <c r="E72" s="73" t="str">
        <f t="shared" si="13"/>
        <v>Jka antigeen (JK1)</v>
      </c>
      <c r="F72" s="73" t="str">
        <f t="shared" si="14"/>
        <v>Antigène Jka (JK1)</v>
      </c>
      <c r="G72" s="69" t="s">
        <v>2798</v>
      </c>
      <c r="H72" s="66" t="str">
        <f t="shared" si="15"/>
        <v>yes</v>
      </c>
      <c r="I72" s="69" t="s">
        <v>2846</v>
      </c>
      <c r="J72" s="69" t="s">
        <v>2942</v>
      </c>
      <c r="K72" s="68" t="str">
        <f t="shared" si="16"/>
        <v>aaaagaar</v>
      </c>
      <c r="L72" s="114" t="str">
        <f>IFERROR(VLOOKUP(B72,LOINC!A:B,2,0),"")</f>
        <v>1072-8</v>
      </c>
      <c r="M72" s="69">
        <f>IFERROR(VLOOKUP(B72,'Sequence nummers'!A:B,2,FALSE),"")</f>
        <v>200090</v>
      </c>
      <c r="N72" s="69" t="s">
        <v>2803</v>
      </c>
      <c r="Q72" s="62" t="s">
        <v>176</v>
      </c>
      <c r="R72" s="62" t="s">
        <v>176</v>
      </c>
      <c r="S72" s="62" t="str">
        <f t="shared" si="17"/>
        <v>Keuzelijst</v>
      </c>
      <c r="T72" s="62" t="s">
        <v>2835</v>
      </c>
      <c r="U72" s="69" t="s">
        <v>366</v>
      </c>
      <c r="V72" s="62" t="s">
        <v>1244</v>
      </c>
      <c r="W72" s="69" t="s">
        <v>7967</v>
      </c>
      <c r="X72" s="70" t="s">
        <v>370</v>
      </c>
      <c r="Y72" s="21" t="s">
        <v>370</v>
      </c>
      <c r="Z72" s="21" t="s">
        <v>370</v>
      </c>
      <c r="AA72" s="71">
        <v>554772</v>
      </c>
      <c r="AB72" s="71">
        <v>16</v>
      </c>
    </row>
    <row r="73" spans="1:28" x14ac:dyDescent="0.45">
      <c r="A73" s="72" t="s">
        <v>2986</v>
      </c>
      <c r="B73" s="73" t="s">
        <v>2986</v>
      </c>
      <c r="C73" s="73" t="str">
        <f t="shared" si="12"/>
        <v>Jkb typering</v>
      </c>
      <c r="D73" s="73" t="s">
        <v>7962</v>
      </c>
      <c r="E73" s="73" t="str">
        <f t="shared" si="13"/>
        <v/>
      </c>
      <c r="F73" s="73" t="str">
        <f t="shared" si="14"/>
        <v/>
      </c>
      <c r="G73" s="66" t="s">
        <v>2801</v>
      </c>
      <c r="H73" s="66" t="str">
        <f t="shared" si="15"/>
        <v>?</v>
      </c>
      <c r="I73" s="66" t="s">
        <v>176</v>
      </c>
      <c r="J73" s="67" t="s">
        <v>176</v>
      </c>
      <c r="K73" s="68" t="str">
        <f t="shared" si="16"/>
        <v>aaaagaas</v>
      </c>
      <c r="L73" s="157" t="str">
        <f>IFERROR(VLOOKUP(B73,LOINC!A:B,2,0),"")</f>
        <v/>
      </c>
      <c r="M73" s="69" t="str">
        <f>IFERROR(VLOOKUP(B73,'Sequence nummers'!A:B,2,FALSE),"")</f>
        <v/>
      </c>
      <c r="N73" s="69" t="s">
        <v>2803</v>
      </c>
      <c r="Q73" s="62" t="s">
        <v>182</v>
      </c>
      <c r="R73" s="62" t="s">
        <v>176</v>
      </c>
      <c r="S73" s="62" t="str">
        <f t="shared" si="17"/>
        <v>Keuzelijst</v>
      </c>
      <c r="T73" s="62" t="s">
        <v>182</v>
      </c>
      <c r="U73" s="69" t="s">
        <v>2798</v>
      </c>
      <c r="V73" s="62" t="s">
        <v>1244</v>
      </c>
      <c r="W73" s="69" t="s">
        <v>2941</v>
      </c>
      <c r="X73" s="70" t="s">
        <v>370</v>
      </c>
      <c r="Y73" s="21" t="s">
        <v>370</v>
      </c>
      <c r="AB73" s="71" t="str">
        <f>IF(AA73= "","n.v.t.","")</f>
        <v>n.v.t.</v>
      </c>
    </row>
    <row r="74" spans="1:28" x14ac:dyDescent="0.45">
      <c r="A74" s="72" t="s">
        <v>2129</v>
      </c>
      <c r="B74" s="26" t="s">
        <v>2129</v>
      </c>
      <c r="C74" s="73" t="str">
        <f t="shared" si="12"/>
        <v>Jkb</v>
      </c>
      <c r="D74" s="73" t="s">
        <v>7962</v>
      </c>
      <c r="E74" s="73" t="str">
        <f t="shared" si="13"/>
        <v>Jkb antigeen (JK2)</v>
      </c>
      <c r="F74" s="73" t="str">
        <f t="shared" si="14"/>
        <v>Antigène Jkb (JK2)</v>
      </c>
      <c r="G74" s="69" t="s">
        <v>2798</v>
      </c>
      <c r="H74" s="66" t="str">
        <f t="shared" si="15"/>
        <v>yes</v>
      </c>
      <c r="I74" s="69" t="s">
        <v>2846</v>
      </c>
      <c r="J74" s="69" t="s">
        <v>2942</v>
      </c>
      <c r="K74" s="68" t="str">
        <f t="shared" si="16"/>
        <v>aaaagaat</v>
      </c>
      <c r="L74" s="114" t="str">
        <f>IFERROR(VLOOKUP(B74,LOINC!A:B,2,0),"")</f>
        <v>1078-5</v>
      </c>
      <c r="M74" s="69">
        <f>IFERROR(VLOOKUP(B74,'Sequence nummers'!A:B,2,FALSE),"")</f>
        <v>200100</v>
      </c>
      <c r="N74" s="69" t="s">
        <v>2803</v>
      </c>
      <c r="Q74" s="62" t="s">
        <v>176</v>
      </c>
      <c r="R74" s="62" t="s">
        <v>176</v>
      </c>
      <c r="S74" s="62" t="str">
        <f t="shared" si="17"/>
        <v>Keuzelijst</v>
      </c>
      <c r="T74" s="62" t="s">
        <v>2835</v>
      </c>
      <c r="U74" s="69" t="s">
        <v>366</v>
      </c>
      <c r="V74" s="62" t="s">
        <v>1244</v>
      </c>
      <c r="W74" s="69" t="s">
        <v>7967</v>
      </c>
      <c r="X74" s="70" t="s">
        <v>370</v>
      </c>
      <c r="Y74" s="21" t="s">
        <v>370</v>
      </c>
      <c r="Z74" s="21" t="s">
        <v>370</v>
      </c>
      <c r="AA74" s="71">
        <v>554772</v>
      </c>
      <c r="AB74" s="71">
        <v>16</v>
      </c>
    </row>
    <row r="75" spans="1:28" x14ac:dyDescent="0.45">
      <c r="B75" s="26" t="s">
        <v>7944</v>
      </c>
      <c r="C75" s="73" t="str">
        <f t="shared" si="12"/>
        <v>Cont_Jk</v>
      </c>
      <c r="D75" s="73"/>
      <c r="E75" s="73" t="str">
        <f t="shared" si="13"/>
        <v/>
      </c>
      <c r="F75" s="73" t="str">
        <f t="shared" si="14"/>
        <v/>
      </c>
      <c r="G75" s="69" t="s">
        <v>2801</v>
      </c>
      <c r="H75" s="66" t="str">
        <f t="shared" si="15"/>
        <v>?</v>
      </c>
      <c r="I75" s="69" t="s">
        <v>176</v>
      </c>
      <c r="K75" s="68" t="str">
        <f t="shared" si="16"/>
        <v>aaaagaata</v>
      </c>
      <c r="L75" s="157" t="str">
        <f>IFERROR(VLOOKUP(B75,LOINC!A:B,2,0),"")</f>
        <v/>
      </c>
      <c r="M75" s="69" t="str">
        <f>IFERROR(VLOOKUP(B75,'Sequence nummers'!A:B,2,FALSE),"")</f>
        <v/>
      </c>
      <c r="Q75" s="62" t="s">
        <v>182</v>
      </c>
      <c r="R75" s="62" t="s">
        <v>176</v>
      </c>
      <c r="S75" s="62" t="str">
        <f t="shared" si="17"/>
        <v>Keuzelijst</v>
      </c>
      <c r="T75" s="62" t="s">
        <v>182</v>
      </c>
      <c r="U75" s="69" t="s">
        <v>366</v>
      </c>
      <c r="V75" s="62" t="s">
        <v>2902</v>
      </c>
      <c r="W75" s="69" t="s">
        <v>2944</v>
      </c>
      <c r="X75" s="70" t="s">
        <v>370</v>
      </c>
      <c r="Y75" s="21" t="s">
        <v>370</v>
      </c>
      <c r="Z75" s="22"/>
      <c r="AB75" s="71" t="s">
        <v>2753</v>
      </c>
    </row>
    <row r="76" spans="1:28" x14ac:dyDescent="0.45">
      <c r="A76" s="72" t="s">
        <v>2991</v>
      </c>
      <c r="B76" s="73" t="s">
        <v>2992</v>
      </c>
      <c r="C76" s="73" t="str">
        <f t="shared" si="12"/>
        <v>S  typering</v>
      </c>
      <c r="D76" s="73" t="s">
        <v>7962</v>
      </c>
      <c r="E76" s="73" t="str">
        <f t="shared" si="13"/>
        <v/>
      </c>
      <c r="F76" s="73" t="str">
        <f t="shared" si="14"/>
        <v/>
      </c>
      <c r="G76" s="66" t="s">
        <v>2801</v>
      </c>
      <c r="H76" s="66" t="str">
        <f t="shared" si="15"/>
        <v>?</v>
      </c>
      <c r="I76" s="66" t="s">
        <v>176</v>
      </c>
      <c r="J76" s="67" t="s">
        <v>176</v>
      </c>
      <c r="K76" s="68" t="str">
        <f t="shared" si="16"/>
        <v>aaaagaav</v>
      </c>
      <c r="L76" s="157" t="str">
        <f>IFERROR(VLOOKUP(B76,LOINC!A:B,2,0),"")</f>
        <v/>
      </c>
      <c r="M76" s="69" t="str">
        <f>IFERROR(VLOOKUP(B76,'Sequence nummers'!A:B,2,FALSE),"")</f>
        <v/>
      </c>
      <c r="N76" s="69" t="s">
        <v>2803</v>
      </c>
      <c r="Q76" s="62" t="s">
        <v>182</v>
      </c>
      <c r="R76" s="62" t="s">
        <v>176</v>
      </c>
      <c r="S76" s="62" t="str">
        <f t="shared" si="17"/>
        <v>Keuzelijst</v>
      </c>
      <c r="T76" s="62" t="s">
        <v>182</v>
      </c>
      <c r="U76" s="69" t="s">
        <v>2798</v>
      </c>
      <c r="V76" s="62" t="s">
        <v>1244</v>
      </c>
      <c r="W76" s="69" t="s">
        <v>2941</v>
      </c>
      <c r="X76" s="70" t="s">
        <v>370</v>
      </c>
      <c r="Y76" s="21" t="s">
        <v>370</v>
      </c>
      <c r="AB76" s="71" t="str">
        <f>IF(AA76= "","n.v.t.","")</f>
        <v>n.v.t.</v>
      </c>
    </row>
    <row r="77" spans="1:28" x14ac:dyDescent="0.45">
      <c r="A77" s="72" t="s">
        <v>1287</v>
      </c>
      <c r="B77" s="26" t="s">
        <v>1287</v>
      </c>
      <c r="C77" s="73" t="str">
        <f t="shared" si="12"/>
        <v>S</v>
      </c>
      <c r="D77" s="73" t="s">
        <v>7962</v>
      </c>
      <c r="E77" s="73" t="str">
        <f t="shared" si="13"/>
        <v>S antigeen (MNS3)</v>
      </c>
      <c r="F77" s="73" t="str">
        <f t="shared" si="14"/>
        <v>Antigène S (MNS3)</v>
      </c>
      <c r="G77" s="69" t="s">
        <v>2798</v>
      </c>
      <c r="H77" s="66" t="str">
        <f t="shared" si="15"/>
        <v>yes</v>
      </c>
      <c r="I77" s="69" t="s">
        <v>2846</v>
      </c>
      <c r="J77" s="69" t="s">
        <v>2942</v>
      </c>
      <c r="K77" s="68" t="str">
        <f t="shared" si="16"/>
        <v>aaaagaav</v>
      </c>
      <c r="L77" s="114" t="str">
        <f>IFERROR(VLOOKUP(B77,LOINC!A:B,2,0),"")</f>
        <v>1320-1</v>
      </c>
      <c r="M77" s="69">
        <f>IFERROR(VLOOKUP(B77,'Sequence nummers'!A:B,2,FALSE),"")</f>
        <v>200110</v>
      </c>
      <c r="N77" s="69" t="s">
        <v>2803</v>
      </c>
      <c r="Q77" s="62" t="s">
        <v>176</v>
      </c>
      <c r="R77" s="62" t="s">
        <v>176</v>
      </c>
      <c r="S77" s="62" t="str">
        <f t="shared" si="17"/>
        <v>Keuzelijst</v>
      </c>
      <c r="T77" s="62" t="s">
        <v>2835</v>
      </c>
      <c r="U77" s="69" t="s">
        <v>366</v>
      </c>
      <c r="V77" s="62" t="s">
        <v>1244</v>
      </c>
      <c r="W77" s="69" t="s">
        <v>7967</v>
      </c>
      <c r="X77" s="70" t="s">
        <v>370</v>
      </c>
      <c r="Y77" s="21" t="s">
        <v>370</v>
      </c>
      <c r="Z77" s="21" t="s">
        <v>370</v>
      </c>
      <c r="AA77" s="71">
        <v>554772</v>
      </c>
      <c r="AB77" s="71">
        <v>16</v>
      </c>
    </row>
    <row r="78" spans="1:28" x14ac:dyDescent="0.45">
      <c r="A78" s="72" t="s">
        <v>2996</v>
      </c>
      <c r="B78" s="73" t="s">
        <v>2997</v>
      </c>
      <c r="C78" s="73" t="str">
        <f t="shared" si="12"/>
        <v>ks typering</v>
      </c>
      <c r="D78" s="73" t="s">
        <v>7962</v>
      </c>
      <c r="E78" s="73" t="str">
        <f t="shared" si="13"/>
        <v/>
      </c>
      <c r="F78" s="73" t="str">
        <f t="shared" si="14"/>
        <v/>
      </c>
      <c r="G78" s="66" t="s">
        <v>2801</v>
      </c>
      <c r="H78" s="66" t="str">
        <f t="shared" si="15"/>
        <v>?</v>
      </c>
      <c r="I78" s="66" t="s">
        <v>176</v>
      </c>
      <c r="J78" s="67" t="s">
        <v>176</v>
      </c>
      <c r="K78" s="68" t="str">
        <f t="shared" si="16"/>
        <v>aaaagaaw</v>
      </c>
      <c r="L78" s="157" t="str">
        <f>IFERROR(VLOOKUP(B78,LOINC!A:B,2,0),"")</f>
        <v/>
      </c>
      <c r="M78" s="69" t="str">
        <f>IFERROR(VLOOKUP(B78,'Sequence nummers'!A:B,2,FALSE),"")</f>
        <v/>
      </c>
      <c r="N78" s="69" t="s">
        <v>2803</v>
      </c>
      <c r="Q78" s="62" t="s">
        <v>182</v>
      </c>
      <c r="R78" s="62" t="s">
        <v>176</v>
      </c>
      <c r="S78" s="62" t="str">
        <f t="shared" si="17"/>
        <v>Keuzelijst</v>
      </c>
      <c r="T78" s="62" t="s">
        <v>182</v>
      </c>
      <c r="U78" s="69" t="s">
        <v>2798</v>
      </c>
      <c r="V78" s="62" t="s">
        <v>1244</v>
      </c>
      <c r="W78" s="69" t="s">
        <v>2941</v>
      </c>
      <c r="X78" s="70" t="s">
        <v>370</v>
      </c>
      <c r="Y78" s="21" t="s">
        <v>370</v>
      </c>
      <c r="AB78" s="71" t="str">
        <f>IF(AA78= "","n.v.t.","")</f>
        <v>n.v.t.</v>
      </c>
    </row>
    <row r="79" spans="1:28" x14ac:dyDescent="0.45">
      <c r="A79" s="72" t="s">
        <v>2163</v>
      </c>
      <c r="B79" s="26" t="s">
        <v>2163</v>
      </c>
      <c r="C79" s="73" t="str">
        <f t="shared" si="12"/>
        <v>ks</v>
      </c>
      <c r="D79" s="73" t="s">
        <v>7962</v>
      </c>
      <c r="E79" s="73" t="str">
        <f t="shared" si="13"/>
        <v>s antigeen (MNS4)</v>
      </c>
      <c r="F79" s="73" t="str">
        <f t="shared" si="14"/>
        <v>Antigène s (MNS4)</v>
      </c>
      <c r="G79" s="69" t="s">
        <v>2798</v>
      </c>
      <c r="H79" s="66" t="str">
        <f t="shared" si="15"/>
        <v>yes</v>
      </c>
      <c r="I79" s="69" t="s">
        <v>2846</v>
      </c>
      <c r="J79" s="69" t="s">
        <v>2942</v>
      </c>
      <c r="K79" s="68" t="str">
        <f t="shared" si="16"/>
        <v>aaaagaax</v>
      </c>
      <c r="L79" s="114" t="str">
        <f>IFERROR(VLOOKUP(B79,LOINC!A:B,2,0),"")</f>
        <v>1213-8</v>
      </c>
      <c r="M79" s="69">
        <f>IFERROR(VLOOKUP(B79,'Sequence nummers'!A:B,2,FALSE),"")</f>
        <v>200120</v>
      </c>
      <c r="N79" s="69" t="s">
        <v>2803</v>
      </c>
      <c r="Q79" s="62" t="s">
        <v>176</v>
      </c>
      <c r="R79" s="62" t="s">
        <v>176</v>
      </c>
      <c r="S79" s="62" t="str">
        <f t="shared" si="17"/>
        <v>Keuzelijst</v>
      </c>
      <c r="T79" s="62" t="s">
        <v>2835</v>
      </c>
      <c r="U79" s="69" t="s">
        <v>366</v>
      </c>
      <c r="V79" s="62" t="s">
        <v>1244</v>
      </c>
      <c r="W79" s="69" t="s">
        <v>7967</v>
      </c>
      <c r="X79" s="70" t="s">
        <v>370</v>
      </c>
      <c r="Y79" s="21" t="s">
        <v>370</v>
      </c>
      <c r="Z79" s="21" t="s">
        <v>370</v>
      </c>
      <c r="AA79" s="71">
        <v>554772</v>
      </c>
      <c r="AB79" s="71">
        <v>16</v>
      </c>
    </row>
    <row r="80" spans="1:28" x14ac:dyDescent="0.45">
      <c r="B80" s="26" t="s">
        <v>7956</v>
      </c>
      <c r="C80" s="73" t="str">
        <f t="shared" si="12"/>
        <v>Cont_Ss</v>
      </c>
      <c r="D80" s="73"/>
      <c r="E80" s="73" t="str">
        <f t="shared" si="13"/>
        <v/>
      </c>
      <c r="F80" s="73" t="str">
        <f t="shared" si="14"/>
        <v/>
      </c>
      <c r="G80" s="69" t="s">
        <v>2801</v>
      </c>
      <c r="H80" s="66" t="str">
        <f t="shared" si="15"/>
        <v>?</v>
      </c>
      <c r="I80" s="69" t="s">
        <v>176</v>
      </c>
      <c r="K80" s="68" t="str">
        <f t="shared" si="16"/>
        <v>aaaagaaxa</v>
      </c>
      <c r="L80" s="157" t="str">
        <f>IFERROR(VLOOKUP(B80,LOINC!A:B,2,0),"")</f>
        <v/>
      </c>
      <c r="M80" s="69" t="str">
        <f>IFERROR(VLOOKUP(B80,'Sequence nummers'!A:B,2,FALSE),"")</f>
        <v/>
      </c>
      <c r="Q80" s="62" t="s">
        <v>182</v>
      </c>
      <c r="R80" s="62" t="s">
        <v>176</v>
      </c>
      <c r="S80" s="62" t="str">
        <f t="shared" si="17"/>
        <v>Keuzelijst</v>
      </c>
      <c r="T80" s="62" t="s">
        <v>182</v>
      </c>
      <c r="U80" s="69" t="s">
        <v>366</v>
      </c>
      <c r="V80" s="62" t="s">
        <v>2902</v>
      </c>
      <c r="W80" s="69" t="s">
        <v>2944</v>
      </c>
      <c r="X80" s="70" t="s">
        <v>370</v>
      </c>
      <c r="Y80" s="21" t="s">
        <v>370</v>
      </c>
      <c r="Z80" s="22"/>
      <c r="AB80" s="71" t="s">
        <v>2753</v>
      </c>
    </row>
    <row r="81" spans="1:28" x14ac:dyDescent="0.45">
      <c r="A81" s="72" t="s">
        <v>3002</v>
      </c>
      <c r="B81" s="73" t="s">
        <v>3003</v>
      </c>
      <c r="C81" s="73" t="str">
        <f t="shared" si="12"/>
        <v>M  typering</v>
      </c>
      <c r="D81" s="73" t="s">
        <v>7962</v>
      </c>
      <c r="E81" s="73" t="str">
        <f t="shared" si="13"/>
        <v/>
      </c>
      <c r="F81" s="73" t="str">
        <f t="shared" si="14"/>
        <v/>
      </c>
      <c r="G81" s="66" t="s">
        <v>2801</v>
      </c>
      <c r="H81" s="66" t="str">
        <f t="shared" si="15"/>
        <v>?</v>
      </c>
      <c r="I81" s="66" t="s">
        <v>176</v>
      </c>
      <c r="J81" s="67" t="s">
        <v>176</v>
      </c>
      <c r="K81" s="68" t="str">
        <f t="shared" si="16"/>
        <v>aaaagaay</v>
      </c>
      <c r="L81" s="157" t="str">
        <f>IFERROR(VLOOKUP(B81,LOINC!A:B,2,0),"")</f>
        <v/>
      </c>
      <c r="M81" s="69" t="str">
        <f>IFERROR(VLOOKUP(B81,'Sequence nummers'!A:B,2,FALSE),"")</f>
        <v/>
      </c>
      <c r="N81" s="69" t="s">
        <v>2803</v>
      </c>
      <c r="Q81" s="62" t="s">
        <v>182</v>
      </c>
      <c r="R81" s="62" t="s">
        <v>176</v>
      </c>
      <c r="S81" s="62" t="str">
        <f t="shared" si="17"/>
        <v>Keuzelijst</v>
      </c>
      <c r="T81" s="62" t="s">
        <v>182</v>
      </c>
      <c r="U81" s="69" t="s">
        <v>2798</v>
      </c>
      <c r="V81" s="62" t="s">
        <v>1244</v>
      </c>
      <c r="W81" s="69" t="s">
        <v>2941</v>
      </c>
      <c r="X81" s="70" t="s">
        <v>370</v>
      </c>
      <c r="Y81" s="21" t="s">
        <v>370</v>
      </c>
      <c r="AB81" s="71" t="str">
        <f>IF(AA81= "","n.v.t.","")</f>
        <v>n.v.t.</v>
      </c>
    </row>
    <row r="82" spans="1:28" x14ac:dyDescent="0.45">
      <c r="A82" s="72" t="s">
        <v>2130</v>
      </c>
      <c r="B82" s="26" t="s">
        <v>2130</v>
      </c>
      <c r="C82" s="73" t="str">
        <f t="shared" si="12"/>
        <v>M</v>
      </c>
      <c r="D82" s="73" t="s">
        <v>7962</v>
      </c>
      <c r="E82" s="73" t="str">
        <f t="shared" si="13"/>
        <v>M antigeen (MNS1)</v>
      </c>
      <c r="F82" s="73" t="str">
        <f t="shared" si="14"/>
        <v>Antigène M (MNS1)</v>
      </c>
      <c r="G82" s="69" t="s">
        <v>2798</v>
      </c>
      <c r="H82" s="66" t="str">
        <f t="shared" si="15"/>
        <v>yes</v>
      </c>
      <c r="I82" s="69" t="s">
        <v>2846</v>
      </c>
      <c r="J82" s="69" t="s">
        <v>2942</v>
      </c>
      <c r="K82" s="68" t="str">
        <f t="shared" si="16"/>
        <v>aaaagaaz</v>
      </c>
      <c r="L82" s="114" t="str">
        <f>IFERROR(VLOOKUP(B82,LOINC!A:B,2,0),"")</f>
        <v>1231-0</v>
      </c>
      <c r="M82" s="69">
        <f>IFERROR(VLOOKUP(B82,'Sequence nummers'!A:B,2,FALSE),"")</f>
        <v>200130</v>
      </c>
      <c r="N82" s="69" t="s">
        <v>2803</v>
      </c>
      <c r="Q82" s="62" t="s">
        <v>176</v>
      </c>
      <c r="R82" s="62" t="s">
        <v>176</v>
      </c>
      <c r="S82" s="62" t="str">
        <f t="shared" si="17"/>
        <v>Keuzelijst</v>
      </c>
      <c r="T82" s="62" t="s">
        <v>2835</v>
      </c>
      <c r="U82" s="69" t="s">
        <v>366</v>
      </c>
      <c r="V82" s="62" t="s">
        <v>1244</v>
      </c>
      <c r="W82" s="69" t="s">
        <v>7967</v>
      </c>
      <c r="X82" s="70" t="s">
        <v>370</v>
      </c>
      <c r="Y82" s="21" t="s">
        <v>370</v>
      </c>
      <c r="Z82" s="21" t="s">
        <v>370</v>
      </c>
      <c r="AA82" s="71">
        <v>554772</v>
      </c>
      <c r="AB82" s="71">
        <v>16</v>
      </c>
    </row>
    <row r="83" spans="1:28" x14ac:dyDescent="0.45">
      <c r="A83" s="72" t="s">
        <v>3008</v>
      </c>
      <c r="B83" s="73" t="s">
        <v>3009</v>
      </c>
      <c r="C83" s="73" t="str">
        <f t="shared" si="12"/>
        <v>N  typering</v>
      </c>
      <c r="D83" s="73" t="s">
        <v>7962</v>
      </c>
      <c r="E83" s="73" t="str">
        <f t="shared" si="13"/>
        <v/>
      </c>
      <c r="F83" s="73" t="str">
        <f t="shared" si="14"/>
        <v/>
      </c>
      <c r="G83" s="66" t="s">
        <v>2801</v>
      </c>
      <c r="H83" s="66" t="str">
        <f t="shared" si="15"/>
        <v>?</v>
      </c>
      <c r="I83" s="66" t="s">
        <v>176</v>
      </c>
      <c r="J83" s="67" t="s">
        <v>176</v>
      </c>
      <c r="K83" s="68" t="str">
        <f t="shared" si="16"/>
        <v>aaaagbaa</v>
      </c>
      <c r="L83" s="157" t="str">
        <f>IFERROR(VLOOKUP(B83,LOINC!A:B,2,0),"")</f>
        <v/>
      </c>
      <c r="M83" s="69" t="str">
        <f>IFERROR(VLOOKUP(B83,'Sequence nummers'!A:B,2,FALSE),"")</f>
        <v/>
      </c>
      <c r="N83" s="69" t="s">
        <v>2803</v>
      </c>
      <c r="Q83" s="62" t="s">
        <v>182</v>
      </c>
      <c r="R83" s="62" t="s">
        <v>176</v>
      </c>
      <c r="S83" s="62" t="str">
        <f t="shared" si="17"/>
        <v>Keuzelijst</v>
      </c>
      <c r="T83" s="62" t="s">
        <v>182</v>
      </c>
      <c r="U83" s="69" t="s">
        <v>2798</v>
      </c>
      <c r="V83" s="62" t="s">
        <v>1244</v>
      </c>
      <c r="W83" s="69" t="s">
        <v>2941</v>
      </c>
      <c r="X83" s="70" t="s">
        <v>370</v>
      </c>
      <c r="Y83" s="21" t="s">
        <v>370</v>
      </c>
      <c r="AB83" s="71" t="str">
        <f>IF(AA83= "","n.v.t.","")</f>
        <v>n.v.t.</v>
      </c>
    </row>
    <row r="84" spans="1:28" x14ac:dyDescent="0.45">
      <c r="A84" s="72" t="s">
        <v>2131</v>
      </c>
      <c r="B84" s="26" t="s">
        <v>2131</v>
      </c>
      <c r="C84" s="73" t="str">
        <f t="shared" si="12"/>
        <v>N</v>
      </c>
      <c r="D84" s="73" t="s">
        <v>7962</v>
      </c>
      <c r="E84" s="73" t="str">
        <f t="shared" si="13"/>
        <v>N antigeen (MNS2)</v>
      </c>
      <c r="F84" s="73" t="str">
        <f t="shared" si="14"/>
        <v>Antigène N (MNS2)</v>
      </c>
      <c r="G84" s="69" t="s">
        <v>2798</v>
      </c>
      <c r="H84" s="66" t="str">
        <f t="shared" si="15"/>
        <v>yes</v>
      </c>
      <c r="I84" s="69" t="s">
        <v>2846</v>
      </c>
      <c r="J84" s="69" t="s">
        <v>2942</v>
      </c>
      <c r="K84" s="68" t="str">
        <f t="shared" si="16"/>
        <v>aaaagbab</v>
      </c>
      <c r="L84" s="114" t="str">
        <f>IFERROR(VLOOKUP(B84,LOINC!A:B,2,0),"")</f>
        <v>1261-7</v>
      </c>
      <c r="M84" s="69">
        <f>IFERROR(VLOOKUP(B84,'Sequence nummers'!A:B,2,FALSE),"")</f>
        <v>200140</v>
      </c>
      <c r="N84" s="69" t="s">
        <v>2803</v>
      </c>
      <c r="Q84" s="62" t="s">
        <v>176</v>
      </c>
      <c r="R84" s="62" t="s">
        <v>176</v>
      </c>
      <c r="S84" s="62" t="str">
        <f t="shared" si="17"/>
        <v>Keuzelijst</v>
      </c>
      <c r="T84" s="62" t="s">
        <v>2835</v>
      </c>
      <c r="U84" s="69" t="s">
        <v>366</v>
      </c>
      <c r="V84" s="62" t="s">
        <v>1244</v>
      </c>
      <c r="W84" s="69" t="s">
        <v>7967</v>
      </c>
      <c r="X84" s="70" t="s">
        <v>370</v>
      </c>
      <c r="Y84" s="21" t="s">
        <v>370</v>
      </c>
      <c r="Z84" s="21" t="s">
        <v>370</v>
      </c>
      <c r="AA84" s="71">
        <v>554772</v>
      </c>
      <c r="AB84" s="71">
        <v>16</v>
      </c>
    </row>
    <row r="85" spans="1:28" x14ac:dyDescent="0.45">
      <c r="B85" s="26" t="s">
        <v>7950</v>
      </c>
      <c r="C85" s="73" t="str">
        <f t="shared" ref="C85:C116" si="18">VLOOKUP($B85,Bepalingen,2,FALSE)</f>
        <v>Cont_MN</v>
      </c>
      <c r="D85" s="73"/>
      <c r="E85" s="73" t="str">
        <f t="shared" ref="E85:E116" si="19">IF($G85="JA",VLOOKUP(B85,Bepalingen,3,FALSE),"")</f>
        <v/>
      </c>
      <c r="F85" s="73" t="str">
        <f t="shared" ref="F85:F116" si="20">IF($G85="JA",VLOOKUP(B85,BepalingenFR,3,FALSE),"")</f>
        <v/>
      </c>
      <c r="G85" s="69" t="s">
        <v>2801</v>
      </c>
      <c r="H85" s="66" t="str">
        <f t="shared" ref="H85:H116" si="21">VLOOKUP(B85,Bepalingen,8,FALSE)</f>
        <v>?</v>
      </c>
      <c r="I85" s="69" t="s">
        <v>176</v>
      </c>
      <c r="K85" s="68" t="str">
        <f t="shared" ref="K85:K116" si="22">VLOOKUP($B85,Bepalingen,10,FALSE)</f>
        <v>aaaagbaba</v>
      </c>
      <c r="L85" s="157" t="str">
        <f>IFERROR(VLOOKUP(B85,LOINC!A:B,2,0),"")</f>
        <v/>
      </c>
      <c r="M85" s="69" t="str">
        <f>IFERROR(VLOOKUP(B85,'Sequence nummers'!A:B,2,FALSE),"")</f>
        <v/>
      </c>
      <c r="Q85" s="62" t="s">
        <v>182</v>
      </c>
      <c r="R85" s="62" t="s">
        <v>176</v>
      </c>
      <c r="S85" s="62" t="str">
        <f t="shared" ref="S85:S116" si="23">VLOOKUP($B85,Bepalingen,4,FALSE)</f>
        <v>Keuzelijst</v>
      </c>
      <c r="T85" s="62" t="s">
        <v>182</v>
      </c>
      <c r="U85" s="69" t="s">
        <v>366</v>
      </c>
      <c r="V85" s="62" t="s">
        <v>2902</v>
      </c>
      <c r="W85" s="69" t="s">
        <v>2944</v>
      </c>
      <c r="X85" s="70" t="s">
        <v>370</v>
      </c>
      <c r="Y85" s="21" t="s">
        <v>370</v>
      </c>
      <c r="Z85" s="22"/>
      <c r="AB85" s="71" t="s">
        <v>2753</v>
      </c>
    </row>
    <row r="86" spans="1:28" x14ac:dyDescent="0.45">
      <c r="A86" s="72" t="s">
        <v>3014</v>
      </c>
      <c r="B86" s="73" t="s">
        <v>3014</v>
      </c>
      <c r="C86" s="73" t="str">
        <f t="shared" si="18"/>
        <v>Lea typering</v>
      </c>
      <c r="D86" s="73" t="s">
        <v>7962</v>
      </c>
      <c r="E86" s="73" t="str">
        <f t="shared" si="19"/>
        <v/>
      </c>
      <c r="F86" s="73" t="str">
        <f t="shared" si="20"/>
        <v/>
      </c>
      <c r="G86" s="66" t="s">
        <v>2801</v>
      </c>
      <c r="H86" s="66" t="str">
        <f t="shared" si="21"/>
        <v>?</v>
      </c>
      <c r="I86" s="66" t="s">
        <v>176</v>
      </c>
      <c r="J86" s="67" t="s">
        <v>176</v>
      </c>
      <c r="K86" s="68" t="str">
        <f t="shared" si="22"/>
        <v>aaaagbac</v>
      </c>
      <c r="L86" s="157" t="str">
        <f>IFERROR(VLOOKUP(B86,LOINC!A:B,2,0),"")</f>
        <v/>
      </c>
      <c r="M86" s="69" t="str">
        <f>IFERROR(VLOOKUP(B86,'Sequence nummers'!A:B,2,FALSE),"")</f>
        <v/>
      </c>
      <c r="N86" s="69" t="s">
        <v>2803</v>
      </c>
      <c r="Q86" s="62" t="s">
        <v>182</v>
      </c>
      <c r="R86" s="62" t="s">
        <v>176</v>
      </c>
      <c r="S86" s="62" t="str">
        <f t="shared" si="23"/>
        <v>Keuzelijst</v>
      </c>
      <c r="T86" s="62" t="s">
        <v>182</v>
      </c>
      <c r="U86" s="69" t="s">
        <v>2798</v>
      </c>
      <c r="V86" s="62" t="s">
        <v>1244</v>
      </c>
      <c r="W86" s="69" t="s">
        <v>2941</v>
      </c>
      <c r="X86" s="70" t="s">
        <v>370</v>
      </c>
      <c r="Y86" s="21" t="s">
        <v>370</v>
      </c>
      <c r="AB86" s="71" t="str">
        <f>IF(AA86= "","n.v.t.","")</f>
        <v>n.v.t.</v>
      </c>
    </row>
    <row r="87" spans="1:28" x14ac:dyDescent="0.45">
      <c r="A87" s="72" t="s">
        <v>2132</v>
      </c>
      <c r="B87" s="23" t="s">
        <v>2132</v>
      </c>
      <c r="C87" s="73" t="str">
        <f t="shared" si="18"/>
        <v>Lea</v>
      </c>
      <c r="D87" s="73" t="s">
        <v>7962</v>
      </c>
      <c r="E87" s="73" t="str">
        <f t="shared" si="19"/>
        <v>Le a antigeen (LE1)</v>
      </c>
      <c r="F87" s="73" t="str">
        <f t="shared" si="20"/>
        <v>Antigène Le a (LE1)</v>
      </c>
      <c r="G87" s="69" t="s">
        <v>2798</v>
      </c>
      <c r="H87" s="66" t="str">
        <f t="shared" si="21"/>
        <v>yes</v>
      </c>
      <c r="I87" s="69" t="s">
        <v>2846</v>
      </c>
      <c r="J87" s="69" t="s">
        <v>2942</v>
      </c>
      <c r="K87" s="68" t="str">
        <f t="shared" si="22"/>
        <v>aaaagbad</v>
      </c>
      <c r="L87" s="114" t="str">
        <f>IFERROR(VLOOKUP(B87,LOINC!A:B,2,0),"")</f>
        <v>1115-5</v>
      </c>
      <c r="M87" s="69">
        <f>IFERROR(VLOOKUP(B87,'Sequence nummers'!A:B,2,FALSE),"")</f>
        <v>200150</v>
      </c>
      <c r="N87" s="69" t="s">
        <v>2803</v>
      </c>
      <c r="Q87" s="62" t="s">
        <v>176</v>
      </c>
      <c r="R87" s="62" t="s">
        <v>176</v>
      </c>
      <c r="S87" s="62" t="str">
        <f t="shared" si="23"/>
        <v>Keuzelijst</v>
      </c>
      <c r="T87" s="62" t="s">
        <v>2835</v>
      </c>
      <c r="U87" s="69" t="s">
        <v>366</v>
      </c>
      <c r="V87" s="62" t="s">
        <v>1244</v>
      </c>
      <c r="W87" s="69" t="s">
        <v>7967</v>
      </c>
      <c r="X87" s="70" t="s">
        <v>370</v>
      </c>
      <c r="Y87" s="21" t="s">
        <v>370</v>
      </c>
      <c r="Z87" s="21" t="s">
        <v>370</v>
      </c>
      <c r="AA87" s="71">
        <v>554772</v>
      </c>
      <c r="AB87" s="71">
        <v>16</v>
      </c>
    </row>
    <row r="88" spans="1:28" x14ac:dyDescent="0.45">
      <c r="A88" s="72" t="s">
        <v>3019</v>
      </c>
      <c r="B88" s="73" t="s">
        <v>3019</v>
      </c>
      <c r="C88" s="73" t="str">
        <f t="shared" si="18"/>
        <v>Leb typering</v>
      </c>
      <c r="D88" s="73" t="s">
        <v>7962</v>
      </c>
      <c r="E88" s="73" t="str">
        <f t="shared" si="19"/>
        <v/>
      </c>
      <c r="F88" s="73" t="str">
        <f t="shared" si="20"/>
        <v/>
      </c>
      <c r="G88" s="66" t="s">
        <v>2801</v>
      </c>
      <c r="H88" s="66" t="str">
        <f t="shared" si="21"/>
        <v>?</v>
      </c>
      <c r="I88" s="66" t="s">
        <v>176</v>
      </c>
      <c r="J88" s="67" t="s">
        <v>176</v>
      </c>
      <c r="K88" s="68" t="str">
        <f t="shared" si="22"/>
        <v>aaaagbae</v>
      </c>
      <c r="L88" s="157" t="str">
        <f>IFERROR(VLOOKUP(B88,LOINC!A:B,2,0),"")</f>
        <v/>
      </c>
      <c r="M88" s="69" t="str">
        <f>IFERROR(VLOOKUP(B88,'Sequence nummers'!A:B,2,FALSE),"")</f>
        <v/>
      </c>
      <c r="N88" s="69" t="s">
        <v>2803</v>
      </c>
      <c r="Q88" s="62" t="s">
        <v>182</v>
      </c>
      <c r="R88" s="62" t="s">
        <v>176</v>
      </c>
      <c r="S88" s="62" t="str">
        <f t="shared" si="23"/>
        <v>Keuzelijst</v>
      </c>
      <c r="T88" s="62" t="s">
        <v>182</v>
      </c>
      <c r="U88" s="69" t="s">
        <v>2798</v>
      </c>
      <c r="V88" s="62" t="s">
        <v>1244</v>
      </c>
      <c r="W88" s="69" t="s">
        <v>2941</v>
      </c>
      <c r="X88" s="70" t="s">
        <v>370</v>
      </c>
      <c r="Y88" s="21" t="s">
        <v>370</v>
      </c>
      <c r="AB88" s="71" t="str">
        <f>IF(AA88= "","n.v.t.","")</f>
        <v>n.v.t.</v>
      </c>
    </row>
    <row r="89" spans="1:28" x14ac:dyDescent="0.45">
      <c r="A89" s="72" t="s">
        <v>2133</v>
      </c>
      <c r="B89" s="23" t="s">
        <v>2133</v>
      </c>
      <c r="C89" s="73" t="str">
        <f t="shared" si="18"/>
        <v>Leb</v>
      </c>
      <c r="D89" s="73" t="s">
        <v>7962</v>
      </c>
      <c r="E89" s="73" t="str">
        <f t="shared" si="19"/>
        <v>Le b antigeen (LE2)</v>
      </c>
      <c r="F89" s="73" t="str">
        <f t="shared" si="20"/>
        <v>Antigène Le b (LE2)</v>
      </c>
      <c r="G89" s="69" t="s">
        <v>2798</v>
      </c>
      <c r="H89" s="66" t="str">
        <f t="shared" si="21"/>
        <v>yes</v>
      </c>
      <c r="I89" s="69" t="s">
        <v>2846</v>
      </c>
      <c r="J89" s="69" t="s">
        <v>2942</v>
      </c>
      <c r="K89" s="68" t="str">
        <f t="shared" si="22"/>
        <v>aaaagbaf</v>
      </c>
      <c r="L89" s="114" t="str">
        <f>IFERROR(VLOOKUP(B89,LOINC!A:B,2,0),"")</f>
        <v>1121-3</v>
      </c>
      <c r="M89" s="69">
        <f>IFERROR(VLOOKUP(B89,'Sequence nummers'!A:B,2,FALSE),"")</f>
        <v>200160</v>
      </c>
      <c r="N89" s="69" t="s">
        <v>2803</v>
      </c>
      <c r="Q89" s="62" t="s">
        <v>176</v>
      </c>
      <c r="R89" s="62" t="s">
        <v>176</v>
      </c>
      <c r="S89" s="62" t="str">
        <f t="shared" si="23"/>
        <v>Keuzelijst</v>
      </c>
      <c r="T89" s="62" t="s">
        <v>2835</v>
      </c>
      <c r="U89" s="69" t="s">
        <v>366</v>
      </c>
      <c r="V89" s="62" t="s">
        <v>1244</v>
      </c>
      <c r="W89" s="69" t="s">
        <v>7967</v>
      </c>
      <c r="X89" s="70" t="s">
        <v>370</v>
      </c>
      <c r="Y89" s="21" t="s">
        <v>370</v>
      </c>
      <c r="Z89" s="21" t="s">
        <v>370</v>
      </c>
      <c r="AA89" s="71">
        <v>554772</v>
      </c>
      <c r="AB89" s="71">
        <v>16</v>
      </c>
    </row>
    <row r="90" spans="1:28" x14ac:dyDescent="0.45">
      <c r="B90" s="26" t="s">
        <v>7947</v>
      </c>
      <c r="C90" s="73" t="str">
        <f t="shared" si="18"/>
        <v>Cont_Le</v>
      </c>
      <c r="D90" s="73"/>
      <c r="E90" s="73" t="str">
        <f t="shared" si="19"/>
        <v/>
      </c>
      <c r="F90" s="73" t="str">
        <f t="shared" si="20"/>
        <v/>
      </c>
      <c r="G90" s="69" t="s">
        <v>2801</v>
      </c>
      <c r="H90" s="66" t="str">
        <f t="shared" si="21"/>
        <v>?</v>
      </c>
      <c r="I90" s="69" t="s">
        <v>176</v>
      </c>
      <c r="K90" s="68" t="str">
        <f t="shared" si="22"/>
        <v>aaaagbafa</v>
      </c>
      <c r="L90" s="157" t="str">
        <f>IFERROR(VLOOKUP(B90,LOINC!A:B,2,0),"")</f>
        <v/>
      </c>
      <c r="M90" s="69" t="str">
        <f>IFERROR(VLOOKUP(B90,'Sequence nummers'!A:B,2,FALSE),"")</f>
        <v/>
      </c>
      <c r="Q90" s="62" t="s">
        <v>182</v>
      </c>
      <c r="R90" s="62" t="s">
        <v>176</v>
      </c>
      <c r="S90" s="62" t="str">
        <f t="shared" si="23"/>
        <v>Keuzelijst</v>
      </c>
      <c r="T90" s="62" t="s">
        <v>182</v>
      </c>
      <c r="U90" s="69" t="s">
        <v>366</v>
      </c>
      <c r="V90" s="62" t="s">
        <v>2902</v>
      </c>
      <c r="W90" s="69" t="s">
        <v>2944</v>
      </c>
      <c r="X90" s="70" t="s">
        <v>370</v>
      </c>
      <c r="Y90" s="21" t="s">
        <v>370</v>
      </c>
      <c r="Z90" s="22"/>
      <c r="AB90" s="71" t="s">
        <v>2753</v>
      </c>
    </row>
    <row r="91" spans="1:28" x14ac:dyDescent="0.45">
      <c r="A91" s="72" t="s">
        <v>3024</v>
      </c>
      <c r="B91" s="73" t="s">
        <v>3024</v>
      </c>
      <c r="C91" s="73" t="str">
        <f t="shared" si="18"/>
        <v>Lua typering</v>
      </c>
      <c r="D91" s="73" t="s">
        <v>7962</v>
      </c>
      <c r="E91" s="73" t="str">
        <f t="shared" si="19"/>
        <v/>
      </c>
      <c r="F91" s="73" t="str">
        <f t="shared" si="20"/>
        <v/>
      </c>
      <c r="G91" s="66" t="s">
        <v>2801</v>
      </c>
      <c r="H91" s="66" t="str">
        <f t="shared" si="21"/>
        <v>?</v>
      </c>
      <c r="I91" s="66" t="s">
        <v>176</v>
      </c>
      <c r="J91" s="67" t="s">
        <v>176</v>
      </c>
      <c r="K91" s="68" t="str">
        <f t="shared" si="22"/>
        <v>aaaagbag</v>
      </c>
      <c r="L91" s="157" t="str">
        <f>IFERROR(VLOOKUP(B91,LOINC!A:B,2,0),"")</f>
        <v/>
      </c>
      <c r="M91" s="69" t="str">
        <f>IFERROR(VLOOKUP(B91,'Sequence nummers'!A:B,2,FALSE),"")</f>
        <v/>
      </c>
      <c r="N91" s="69" t="s">
        <v>2803</v>
      </c>
      <c r="Q91" s="62" t="s">
        <v>182</v>
      </c>
      <c r="R91" s="62" t="s">
        <v>176</v>
      </c>
      <c r="S91" s="62" t="str">
        <f t="shared" si="23"/>
        <v>Keuzelijst</v>
      </c>
      <c r="T91" s="62" t="s">
        <v>182</v>
      </c>
      <c r="U91" s="69" t="s">
        <v>2798</v>
      </c>
      <c r="V91" s="62" t="s">
        <v>1244</v>
      </c>
      <c r="W91" s="69" t="s">
        <v>2941</v>
      </c>
      <c r="X91" s="70" t="s">
        <v>370</v>
      </c>
      <c r="Y91" s="21" t="s">
        <v>370</v>
      </c>
      <c r="AB91" s="71" t="str">
        <f>IF(AA91= "","n.v.t.","")</f>
        <v>n.v.t.</v>
      </c>
    </row>
    <row r="92" spans="1:28" x14ac:dyDescent="0.45">
      <c r="A92" s="72" t="s">
        <v>2134</v>
      </c>
      <c r="B92" s="23" t="s">
        <v>2134</v>
      </c>
      <c r="C92" s="73" t="str">
        <f t="shared" si="18"/>
        <v>Lua</v>
      </c>
      <c r="D92" s="73" t="s">
        <v>7962</v>
      </c>
      <c r="E92" s="73" t="str">
        <f t="shared" si="19"/>
        <v>Lu a antigeen (LU1)</v>
      </c>
      <c r="F92" s="73" t="str">
        <f t="shared" si="20"/>
        <v>Antigène Lu a (LU1)</v>
      </c>
      <c r="G92" s="69" t="s">
        <v>2798</v>
      </c>
      <c r="H92" s="66" t="s">
        <v>8852</v>
      </c>
      <c r="I92" s="69" t="s">
        <v>2846</v>
      </c>
      <c r="J92" s="69" t="s">
        <v>2942</v>
      </c>
      <c r="K92" s="68" t="str">
        <f t="shared" si="22"/>
        <v>aaaagbah</v>
      </c>
      <c r="L92" s="114" t="str">
        <f>IFERROR(VLOOKUP(B92,LOINC!A:B,2,0),"")</f>
        <v>1138-7</v>
      </c>
      <c r="M92" s="69">
        <f>IFERROR(VLOOKUP(B92,'Sequence nummers'!A:B,2,FALSE),"")</f>
        <v>200170</v>
      </c>
      <c r="N92" s="69" t="s">
        <v>2803</v>
      </c>
      <c r="Q92" s="62" t="s">
        <v>176</v>
      </c>
      <c r="R92" s="62" t="s">
        <v>176</v>
      </c>
      <c r="S92" s="62" t="str">
        <f t="shared" si="23"/>
        <v>Keuzelijst</v>
      </c>
      <c r="T92" s="62" t="s">
        <v>2835</v>
      </c>
      <c r="U92" s="69" t="s">
        <v>366</v>
      </c>
      <c r="V92" s="62" t="s">
        <v>1244</v>
      </c>
      <c r="W92" s="69" t="s">
        <v>7967</v>
      </c>
      <c r="X92" s="70" t="s">
        <v>370</v>
      </c>
      <c r="Y92" s="21" t="s">
        <v>370</v>
      </c>
      <c r="Z92" s="21" t="s">
        <v>370</v>
      </c>
      <c r="AA92" s="71">
        <v>554772</v>
      </c>
      <c r="AB92" s="71">
        <v>16</v>
      </c>
    </row>
    <row r="93" spans="1:28" x14ac:dyDescent="0.45">
      <c r="A93" s="72" t="s">
        <v>3029</v>
      </c>
      <c r="B93" s="73" t="s">
        <v>3029</v>
      </c>
      <c r="C93" s="73" t="str">
        <f t="shared" si="18"/>
        <v>Lub typering</v>
      </c>
      <c r="D93" s="73" t="s">
        <v>7963</v>
      </c>
      <c r="E93" s="73" t="str">
        <f t="shared" si="19"/>
        <v/>
      </c>
      <c r="F93" s="73" t="str">
        <f t="shared" si="20"/>
        <v/>
      </c>
      <c r="G93" s="66" t="s">
        <v>2801</v>
      </c>
      <c r="H93" s="66" t="str">
        <f t="shared" si="21"/>
        <v>?</v>
      </c>
      <c r="I93" s="66" t="s">
        <v>176</v>
      </c>
      <c r="J93" s="67" t="s">
        <v>176</v>
      </c>
      <c r="K93" s="68" t="str">
        <f t="shared" si="22"/>
        <v>aaaagbai</v>
      </c>
      <c r="L93" s="157" t="str">
        <f>IFERROR(VLOOKUP(B93,LOINC!A:B,2,0),"")</f>
        <v/>
      </c>
      <c r="M93" s="69" t="str">
        <f>IFERROR(VLOOKUP(B93,'Sequence nummers'!A:B,2,FALSE),"")</f>
        <v/>
      </c>
      <c r="N93" s="69" t="s">
        <v>2803</v>
      </c>
      <c r="Q93" s="62" t="s">
        <v>182</v>
      </c>
      <c r="R93" s="62" t="s">
        <v>176</v>
      </c>
      <c r="S93" s="62" t="str">
        <f t="shared" si="23"/>
        <v>Keuzelijst</v>
      </c>
      <c r="T93" s="62" t="s">
        <v>182</v>
      </c>
      <c r="U93" s="69" t="s">
        <v>2798</v>
      </c>
      <c r="V93" s="62" t="s">
        <v>1244</v>
      </c>
      <c r="W93" s="69" t="s">
        <v>7965</v>
      </c>
      <c r="X93" s="70" t="s">
        <v>370</v>
      </c>
      <c r="Y93" s="21" t="s">
        <v>370</v>
      </c>
      <c r="AB93" s="71" t="str">
        <f>IF(AA93= "","n.v.t.","")</f>
        <v>n.v.t.</v>
      </c>
    </row>
    <row r="94" spans="1:28" x14ac:dyDescent="0.45">
      <c r="A94" s="72" t="s">
        <v>2135</v>
      </c>
      <c r="B94" s="23" t="s">
        <v>2135</v>
      </c>
      <c r="C94" s="73" t="str">
        <f t="shared" si="18"/>
        <v>Lub</v>
      </c>
      <c r="D94" s="73" t="s">
        <v>7963</v>
      </c>
      <c r="E94" s="73" t="str">
        <f t="shared" si="19"/>
        <v>Lu b antigeen (LU2)</v>
      </c>
      <c r="F94" s="73" t="str">
        <f t="shared" si="20"/>
        <v>Antigène Lu b (LU2)</v>
      </c>
      <c r="G94" s="69" t="s">
        <v>2798</v>
      </c>
      <c r="H94" s="66" t="str">
        <f t="shared" si="21"/>
        <v>yes</v>
      </c>
      <c r="I94" s="69" t="s">
        <v>2846</v>
      </c>
      <c r="J94" s="69" t="s">
        <v>2942</v>
      </c>
      <c r="K94" s="68" t="str">
        <f t="shared" si="22"/>
        <v>aaaagbaj</v>
      </c>
      <c r="L94" s="114" t="str">
        <f>IFERROR(VLOOKUP(B94,LOINC!A:B,2,0),"")</f>
        <v>1147-8</v>
      </c>
      <c r="M94" s="69">
        <f>IFERROR(VLOOKUP(B94,'Sequence nummers'!A:B,2,FALSE),"")</f>
        <v>200180</v>
      </c>
      <c r="N94" s="69" t="s">
        <v>2803</v>
      </c>
      <c r="Q94" s="62" t="s">
        <v>176</v>
      </c>
      <c r="R94" s="62" t="s">
        <v>176</v>
      </c>
      <c r="S94" s="62" t="str">
        <f t="shared" si="23"/>
        <v>Keuzelijst</v>
      </c>
      <c r="T94" s="62" t="s">
        <v>2835</v>
      </c>
      <c r="U94" s="69" t="s">
        <v>366</v>
      </c>
      <c r="V94" s="62" t="s">
        <v>1244</v>
      </c>
      <c r="W94" s="69" t="s">
        <v>7965</v>
      </c>
      <c r="X94" s="70" t="s">
        <v>370</v>
      </c>
      <c r="Y94" s="21" t="s">
        <v>370</v>
      </c>
      <c r="Z94" s="21" t="s">
        <v>370</v>
      </c>
      <c r="AA94" s="71">
        <v>553350</v>
      </c>
      <c r="AB94" s="71">
        <v>20</v>
      </c>
    </row>
    <row r="95" spans="1:28" x14ac:dyDescent="0.45">
      <c r="A95" s="72" t="s">
        <v>3034</v>
      </c>
      <c r="B95" s="73" t="s">
        <v>3035</v>
      </c>
      <c r="C95" s="73" t="str">
        <f t="shared" si="18"/>
        <v>P1 typering</v>
      </c>
      <c r="D95" s="73" t="s">
        <v>7962</v>
      </c>
      <c r="E95" s="73" t="str">
        <f t="shared" si="19"/>
        <v/>
      </c>
      <c r="F95" s="73" t="str">
        <f t="shared" si="20"/>
        <v/>
      </c>
      <c r="G95" s="66" t="s">
        <v>2801</v>
      </c>
      <c r="H95" s="66" t="str">
        <f t="shared" si="21"/>
        <v>?</v>
      </c>
      <c r="I95" s="66" t="s">
        <v>176</v>
      </c>
      <c r="J95" s="67" t="s">
        <v>176</v>
      </c>
      <c r="K95" s="68" t="str">
        <f t="shared" si="22"/>
        <v>aaaagbak</v>
      </c>
      <c r="L95" s="157" t="str">
        <f>IFERROR(VLOOKUP(B95,LOINC!A:B,2,0),"")</f>
        <v/>
      </c>
      <c r="M95" s="69" t="str">
        <f>IFERROR(VLOOKUP(B95,'Sequence nummers'!A:B,2,FALSE),"")</f>
        <v/>
      </c>
      <c r="N95" s="69" t="s">
        <v>2803</v>
      </c>
      <c r="Q95" s="62" t="s">
        <v>182</v>
      </c>
      <c r="R95" s="62" t="s">
        <v>176</v>
      </c>
      <c r="S95" s="62" t="str">
        <f t="shared" si="23"/>
        <v>Keuzelijst</v>
      </c>
      <c r="T95" s="62" t="s">
        <v>182</v>
      </c>
      <c r="U95" s="69" t="s">
        <v>2798</v>
      </c>
      <c r="V95" s="62" t="s">
        <v>1244</v>
      </c>
      <c r="W95" s="69" t="s">
        <v>2941</v>
      </c>
      <c r="X95" s="70" t="s">
        <v>370</v>
      </c>
      <c r="Y95" s="21" t="s">
        <v>370</v>
      </c>
      <c r="AB95" s="71" t="str">
        <f>IF(AA95= "","n.v.t.","")</f>
        <v>n.v.t.</v>
      </c>
    </row>
    <row r="96" spans="1:28" x14ac:dyDescent="0.45">
      <c r="A96" s="72" t="s">
        <v>2136</v>
      </c>
      <c r="B96" s="23" t="s">
        <v>2136</v>
      </c>
      <c r="C96" s="73" t="str">
        <f t="shared" si="18"/>
        <v>P1</v>
      </c>
      <c r="D96" s="73" t="s">
        <v>7962</v>
      </c>
      <c r="E96" s="73" t="str">
        <f t="shared" si="19"/>
        <v>P1 antigeen (P1)</v>
      </c>
      <c r="F96" s="73" t="str">
        <f t="shared" si="20"/>
        <v>Antigène P1 (P1)</v>
      </c>
      <c r="G96" s="69" t="s">
        <v>2798</v>
      </c>
      <c r="H96" s="66" t="str">
        <f t="shared" si="21"/>
        <v>yes</v>
      </c>
      <c r="I96" s="69" t="s">
        <v>2846</v>
      </c>
      <c r="J96" s="69" t="s">
        <v>2942</v>
      </c>
      <c r="K96" s="68" t="str">
        <f t="shared" si="22"/>
        <v>aaaagbal</v>
      </c>
      <c r="L96" s="114" t="str">
        <f>IFERROR(VLOOKUP(B96,LOINC!A:B,2,0),"")</f>
        <v>1291-4</v>
      </c>
      <c r="M96" s="69">
        <f>IFERROR(VLOOKUP(B96,'Sequence nummers'!A:B,2,FALSE),"")</f>
        <v>200190</v>
      </c>
      <c r="N96" s="69" t="s">
        <v>2803</v>
      </c>
      <c r="Q96" s="62" t="s">
        <v>176</v>
      </c>
      <c r="R96" s="62" t="s">
        <v>176</v>
      </c>
      <c r="S96" s="62" t="str">
        <f t="shared" si="23"/>
        <v>Keuzelijst</v>
      </c>
      <c r="T96" s="62" t="s">
        <v>2835</v>
      </c>
      <c r="U96" s="69" t="s">
        <v>366</v>
      </c>
      <c r="V96" s="62" t="s">
        <v>1244</v>
      </c>
      <c r="W96" s="69" t="s">
        <v>7967</v>
      </c>
      <c r="X96" s="70" t="s">
        <v>370</v>
      </c>
      <c r="Y96" s="21" t="s">
        <v>370</v>
      </c>
      <c r="Z96" s="21" t="s">
        <v>370</v>
      </c>
      <c r="AA96" s="71">
        <v>554772</v>
      </c>
      <c r="AB96" s="71">
        <v>16</v>
      </c>
    </row>
    <row r="97" spans="1:28" x14ac:dyDescent="0.45">
      <c r="A97" s="72" t="s">
        <v>3040</v>
      </c>
      <c r="B97" s="73" t="s">
        <v>3041</v>
      </c>
      <c r="C97" s="73" t="str">
        <f t="shared" si="18"/>
        <v>I typering</v>
      </c>
      <c r="D97" s="73" t="s">
        <v>7962</v>
      </c>
      <c r="E97" s="73" t="str">
        <f t="shared" si="19"/>
        <v/>
      </c>
      <c r="F97" s="73" t="str">
        <f t="shared" si="20"/>
        <v/>
      </c>
      <c r="G97" s="66" t="s">
        <v>2801</v>
      </c>
      <c r="H97" s="66" t="str">
        <f t="shared" si="21"/>
        <v>?</v>
      </c>
      <c r="I97" s="66" t="s">
        <v>176</v>
      </c>
      <c r="J97" s="67" t="s">
        <v>176</v>
      </c>
      <c r="K97" s="68" t="str">
        <f t="shared" si="22"/>
        <v>aaaagbam</v>
      </c>
      <c r="L97" s="157" t="str">
        <f>IFERROR(VLOOKUP(B97,LOINC!A:B,2,0),"")</f>
        <v/>
      </c>
      <c r="M97" s="69" t="str">
        <f>IFERROR(VLOOKUP(B97,'Sequence nummers'!A:B,2,FALSE),"")</f>
        <v/>
      </c>
      <c r="N97" s="69" t="s">
        <v>2803</v>
      </c>
      <c r="Q97" s="62" t="s">
        <v>182</v>
      </c>
      <c r="R97" s="62" t="s">
        <v>176</v>
      </c>
      <c r="S97" s="62" t="str">
        <f t="shared" si="23"/>
        <v>Keuzelijst</v>
      </c>
      <c r="T97" s="62" t="s">
        <v>182</v>
      </c>
      <c r="U97" s="69" t="s">
        <v>2798</v>
      </c>
      <c r="V97" s="62" t="s">
        <v>1244</v>
      </c>
      <c r="W97" s="69" t="s">
        <v>2941</v>
      </c>
      <c r="X97" s="70" t="s">
        <v>370</v>
      </c>
      <c r="Y97" s="21" t="s">
        <v>370</v>
      </c>
      <c r="AB97" s="71" t="str">
        <f>IF(AA97= "","n.v.t.","")</f>
        <v>n.v.t.</v>
      </c>
    </row>
    <row r="98" spans="1:28" x14ac:dyDescent="0.45">
      <c r="A98" s="72" t="s">
        <v>2137</v>
      </c>
      <c r="B98" s="23" t="s">
        <v>2137</v>
      </c>
      <c r="C98" s="73" t="str">
        <f t="shared" si="18"/>
        <v>I</v>
      </c>
      <c r="D98" s="73" t="s">
        <v>7962</v>
      </c>
      <c r="E98" s="73" t="str">
        <f t="shared" si="19"/>
        <v xml:space="preserve">I antigeen </v>
      </c>
      <c r="F98" s="73" t="str">
        <f t="shared" si="20"/>
        <v xml:space="preserve">Antigène I </v>
      </c>
      <c r="G98" s="69" t="s">
        <v>2798</v>
      </c>
      <c r="H98" s="66" t="str">
        <f t="shared" si="21"/>
        <v>no</v>
      </c>
      <c r="I98" s="69" t="s">
        <v>2846</v>
      </c>
      <c r="J98" s="69" t="s">
        <v>2942</v>
      </c>
      <c r="K98" s="68" t="str">
        <f t="shared" si="22"/>
        <v>aaaagban</v>
      </c>
      <c r="L98" s="114" t="str">
        <f>IFERROR(VLOOKUP(B98,LOINC!A:B,2,0),"")</f>
        <v>10400-0</v>
      </c>
      <c r="M98" s="69">
        <f>IFERROR(VLOOKUP(B98,'Sequence nummers'!A:B,2,FALSE),"")</f>
        <v>200200</v>
      </c>
      <c r="N98" s="69" t="s">
        <v>2803</v>
      </c>
      <c r="Q98" s="62" t="s">
        <v>176</v>
      </c>
      <c r="R98" s="62" t="s">
        <v>176</v>
      </c>
      <c r="S98" s="62" t="str">
        <f t="shared" si="23"/>
        <v>Keuzelijst</v>
      </c>
      <c r="T98" s="62" t="s">
        <v>2835</v>
      </c>
      <c r="U98" s="69" t="s">
        <v>366</v>
      </c>
      <c r="V98" s="62" t="s">
        <v>1244</v>
      </c>
      <c r="W98" s="69" t="s">
        <v>7967</v>
      </c>
      <c r="X98" s="70" t="s">
        <v>370</v>
      </c>
      <c r="Y98" s="21" t="s">
        <v>370</v>
      </c>
      <c r="Z98" s="21" t="s">
        <v>370</v>
      </c>
      <c r="AA98" s="71">
        <v>554772</v>
      </c>
      <c r="AB98" s="71">
        <v>16</v>
      </c>
    </row>
    <row r="99" spans="1:28" x14ac:dyDescent="0.45">
      <c r="A99" s="72" t="s">
        <v>3045</v>
      </c>
      <c r="B99" s="73" t="s">
        <v>3045</v>
      </c>
      <c r="C99" s="73" t="str">
        <f t="shared" si="18"/>
        <v>ki typering</v>
      </c>
      <c r="D99" s="73" t="s">
        <v>7963</v>
      </c>
      <c r="E99" s="73" t="str">
        <f t="shared" si="19"/>
        <v/>
      </c>
      <c r="F99" s="73" t="str">
        <f t="shared" si="20"/>
        <v/>
      </c>
      <c r="G99" s="66" t="s">
        <v>2801</v>
      </c>
      <c r="H99" s="66" t="str">
        <f t="shared" si="21"/>
        <v>?</v>
      </c>
      <c r="I99" s="66" t="s">
        <v>176</v>
      </c>
      <c r="J99" s="67" t="s">
        <v>176</v>
      </c>
      <c r="K99" s="68" t="str">
        <f t="shared" si="22"/>
        <v>aaaagbao</v>
      </c>
      <c r="L99" s="157" t="str">
        <f>IFERROR(VLOOKUP(B99,LOINC!A:B,2,0),"")</f>
        <v/>
      </c>
      <c r="M99" s="69" t="str">
        <f>IFERROR(VLOOKUP(B99,'Sequence nummers'!A:B,2,FALSE),"")</f>
        <v/>
      </c>
      <c r="N99" s="69" t="s">
        <v>2803</v>
      </c>
      <c r="Q99" s="62" t="s">
        <v>182</v>
      </c>
      <c r="R99" s="62" t="s">
        <v>176</v>
      </c>
      <c r="S99" s="62" t="str">
        <f t="shared" si="23"/>
        <v>Keuzelijst</v>
      </c>
      <c r="T99" s="62" t="s">
        <v>182</v>
      </c>
      <c r="U99" s="69" t="s">
        <v>2798</v>
      </c>
      <c r="V99" s="62" t="s">
        <v>1244</v>
      </c>
      <c r="W99" s="69" t="s">
        <v>7965</v>
      </c>
      <c r="X99" s="70" t="s">
        <v>370</v>
      </c>
      <c r="Y99" s="21" t="s">
        <v>370</v>
      </c>
      <c r="AB99" s="71" t="str">
        <f>IF(AA99= "","n.v.t.","")</f>
        <v>n.v.t.</v>
      </c>
    </row>
    <row r="100" spans="1:28" x14ac:dyDescent="0.45">
      <c r="A100" s="72" t="s">
        <v>2138</v>
      </c>
      <c r="B100" s="23" t="s">
        <v>2138</v>
      </c>
      <c r="C100" s="73" t="str">
        <f t="shared" si="18"/>
        <v>ki</v>
      </c>
      <c r="D100" s="73" t="s">
        <v>7963</v>
      </c>
      <c r="E100" s="73" t="str">
        <f t="shared" si="19"/>
        <v xml:space="preserve">i antigeen </v>
      </c>
      <c r="F100" s="73" t="str">
        <f t="shared" si="20"/>
        <v xml:space="preserve">Antigène i </v>
      </c>
      <c r="G100" s="69" t="s">
        <v>2798</v>
      </c>
      <c r="H100" s="66" t="str">
        <f t="shared" si="21"/>
        <v>no</v>
      </c>
      <c r="I100" s="69" t="s">
        <v>2846</v>
      </c>
      <c r="J100" s="69" t="s">
        <v>2942</v>
      </c>
      <c r="K100" s="68" t="str">
        <f t="shared" si="22"/>
        <v>aaaagbap</v>
      </c>
      <c r="L100" s="114" t="str">
        <f>IFERROR(VLOOKUP(B100,LOINC!A:B,2,0),"")</f>
        <v>10408-3</v>
      </c>
      <c r="M100" s="69">
        <f>IFERROR(VLOOKUP(B100,'Sequence nummers'!A:B,2,FALSE),"")</f>
        <v>200210</v>
      </c>
      <c r="N100" s="69" t="s">
        <v>2803</v>
      </c>
      <c r="Q100" s="62" t="s">
        <v>176</v>
      </c>
      <c r="R100" s="62" t="s">
        <v>176</v>
      </c>
      <c r="S100" s="62" t="str">
        <f t="shared" si="23"/>
        <v>Keuzelijst</v>
      </c>
      <c r="T100" s="62" t="s">
        <v>2835</v>
      </c>
      <c r="U100" s="69" t="s">
        <v>366</v>
      </c>
      <c r="V100" s="62" t="s">
        <v>1244</v>
      </c>
      <c r="W100" s="69" t="s">
        <v>7965</v>
      </c>
      <c r="X100" s="70" t="s">
        <v>370</v>
      </c>
      <c r="Y100" s="21" t="s">
        <v>370</v>
      </c>
      <c r="Z100" s="21" t="s">
        <v>370</v>
      </c>
      <c r="AA100" s="77">
        <v>554772</v>
      </c>
      <c r="AB100" s="71">
        <v>16</v>
      </c>
    </row>
    <row r="101" spans="1:28" x14ac:dyDescent="0.45">
      <c r="A101" s="72" t="s">
        <v>3049</v>
      </c>
      <c r="B101" s="73" t="s">
        <v>3049</v>
      </c>
      <c r="C101" s="73" t="str">
        <f t="shared" si="18"/>
        <v>Vel typering</v>
      </c>
      <c r="D101" s="73" t="s">
        <v>7963</v>
      </c>
      <c r="E101" s="73" t="str">
        <f t="shared" si="19"/>
        <v/>
      </c>
      <c r="F101" s="73" t="str">
        <f t="shared" si="20"/>
        <v/>
      </c>
      <c r="G101" s="66" t="s">
        <v>2801</v>
      </c>
      <c r="H101" s="66" t="str">
        <f t="shared" si="21"/>
        <v>?</v>
      </c>
      <c r="I101" s="66" t="s">
        <v>176</v>
      </c>
      <c r="J101" s="67" t="s">
        <v>176</v>
      </c>
      <c r="K101" s="68" t="str">
        <f t="shared" si="22"/>
        <v>aaaagbaq</v>
      </c>
      <c r="L101" s="157" t="str">
        <f>IFERROR(VLOOKUP(B101,LOINC!A:B,2,0),"")</f>
        <v/>
      </c>
      <c r="M101" s="69" t="str">
        <f>IFERROR(VLOOKUP(B101,'Sequence nummers'!A:B,2,FALSE),"")</f>
        <v/>
      </c>
      <c r="N101" s="69" t="s">
        <v>2803</v>
      </c>
      <c r="Q101" s="62" t="s">
        <v>182</v>
      </c>
      <c r="R101" s="62" t="s">
        <v>176</v>
      </c>
      <c r="S101" s="62" t="str">
        <f t="shared" si="23"/>
        <v>Keuzelijst</v>
      </c>
      <c r="T101" s="62" t="s">
        <v>182</v>
      </c>
      <c r="U101" s="69" t="s">
        <v>2798</v>
      </c>
      <c r="V101" s="62" t="s">
        <v>1244</v>
      </c>
      <c r="W101" s="69" t="s">
        <v>7965</v>
      </c>
      <c r="X101" s="70" t="s">
        <v>370</v>
      </c>
      <c r="Y101" s="21" t="s">
        <v>370</v>
      </c>
      <c r="AB101" s="71" t="str">
        <f>IF(AA101= "","n.v.t.","")</f>
        <v>n.v.t.</v>
      </c>
    </row>
    <row r="102" spans="1:28" x14ac:dyDescent="0.45">
      <c r="A102" s="72" t="s">
        <v>2139</v>
      </c>
      <c r="B102" s="23" t="s">
        <v>2139</v>
      </c>
      <c r="C102" s="73" t="str">
        <f t="shared" si="18"/>
        <v>Vel</v>
      </c>
      <c r="D102" s="73" t="s">
        <v>7963</v>
      </c>
      <c r="E102" s="73" t="str">
        <f t="shared" si="19"/>
        <v xml:space="preserve">Vel antigeen  </v>
      </c>
      <c r="F102" s="73" t="str">
        <f t="shared" si="20"/>
        <v xml:space="preserve">Antigène Vel </v>
      </c>
      <c r="G102" s="69" t="s">
        <v>2798</v>
      </c>
      <c r="H102" s="66" t="str">
        <f t="shared" si="21"/>
        <v>no</v>
      </c>
      <c r="I102" s="69" t="s">
        <v>2846</v>
      </c>
      <c r="J102" s="69" t="s">
        <v>2942</v>
      </c>
      <c r="K102" s="68" t="str">
        <f t="shared" si="22"/>
        <v>aaaagbar</v>
      </c>
      <c r="L102" s="157" t="str">
        <f>IFERROR(VLOOKUP(B102,LOINC!A:B,2,0),"")</f>
        <v>99989-4</v>
      </c>
      <c r="M102" s="69">
        <f>IFERROR(VLOOKUP(B102,'Sequence nummers'!A:B,2,FALSE),"")</f>
        <v>200220</v>
      </c>
      <c r="N102" s="69" t="s">
        <v>2803</v>
      </c>
      <c r="Q102" s="62" t="s">
        <v>176</v>
      </c>
      <c r="R102" s="62" t="s">
        <v>176</v>
      </c>
      <c r="S102" s="62" t="str">
        <f t="shared" si="23"/>
        <v>Keuzelijst</v>
      </c>
      <c r="T102" s="62" t="s">
        <v>2835</v>
      </c>
      <c r="U102" s="69" t="s">
        <v>366</v>
      </c>
      <c r="V102" s="62" t="s">
        <v>1244</v>
      </c>
      <c r="W102" s="69" t="s">
        <v>7965</v>
      </c>
      <c r="X102" s="70" t="s">
        <v>370</v>
      </c>
      <c r="Y102" s="21" t="s">
        <v>370</v>
      </c>
      <c r="Z102" s="21" t="s">
        <v>370</v>
      </c>
      <c r="AA102" s="71">
        <v>553350</v>
      </c>
      <c r="AB102" s="71">
        <v>20</v>
      </c>
    </row>
    <row r="103" spans="1:28" x14ac:dyDescent="0.45">
      <c r="A103" s="72" t="s">
        <v>3053</v>
      </c>
      <c r="B103" s="73" t="s">
        <v>3053</v>
      </c>
      <c r="C103" s="73" t="str">
        <f t="shared" si="18"/>
        <v>Yta typering</v>
      </c>
      <c r="D103" s="73" t="s">
        <v>7963</v>
      </c>
      <c r="E103" s="73" t="str">
        <f t="shared" si="19"/>
        <v/>
      </c>
      <c r="F103" s="73" t="str">
        <f t="shared" si="20"/>
        <v/>
      </c>
      <c r="G103" s="66" t="s">
        <v>2801</v>
      </c>
      <c r="H103" s="66" t="str">
        <f t="shared" si="21"/>
        <v>?</v>
      </c>
      <c r="I103" s="66" t="s">
        <v>176</v>
      </c>
      <c r="J103" s="67" t="s">
        <v>176</v>
      </c>
      <c r="K103" s="68" t="str">
        <f t="shared" si="22"/>
        <v>aaaagbar</v>
      </c>
      <c r="L103" s="157" t="str">
        <f>IFERROR(VLOOKUP(B103,LOINC!A:B,2,0),"")</f>
        <v/>
      </c>
      <c r="M103" s="69" t="str">
        <f>IFERROR(VLOOKUP(B103,'Sequence nummers'!A:B,2,FALSE),"")</f>
        <v/>
      </c>
      <c r="N103" s="69" t="s">
        <v>2803</v>
      </c>
      <c r="Q103" s="62" t="s">
        <v>182</v>
      </c>
      <c r="R103" s="62" t="s">
        <v>176</v>
      </c>
      <c r="S103" s="62" t="str">
        <f t="shared" si="23"/>
        <v>Keuzelijst</v>
      </c>
      <c r="T103" s="62" t="s">
        <v>182</v>
      </c>
      <c r="U103" s="69" t="s">
        <v>2798</v>
      </c>
      <c r="V103" s="62" t="s">
        <v>1244</v>
      </c>
      <c r="W103" s="69" t="s">
        <v>7965</v>
      </c>
      <c r="X103" s="70" t="s">
        <v>370</v>
      </c>
      <c r="Y103" s="21" t="s">
        <v>370</v>
      </c>
      <c r="AB103" s="71" t="str">
        <f>IF(AA103= "","n.v.t.","")</f>
        <v>n.v.t.</v>
      </c>
    </row>
    <row r="104" spans="1:28" x14ac:dyDescent="0.45">
      <c r="A104" s="72" t="s">
        <v>2140</v>
      </c>
      <c r="B104" s="23" t="s">
        <v>2140</v>
      </c>
      <c r="C104" s="73" t="str">
        <f t="shared" si="18"/>
        <v>Yta</v>
      </c>
      <c r="D104" s="73" t="s">
        <v>7963</v>
      </c>
      <c r="E104" s="73" t="str">
        <f t="shared" si="19"/>
        <v xml:space="preserve">Yta antigeen  </v>
      </c>
      <c r="F104" s="73" t="str">
        <f t="shared" si="20"/>
        <v xml:space="preserve">Antigène Yta </v>
      </c>
      <c r="G104" s="69" t="s">
        <v>2798</v>
      </c>
      <c r="H104" s="66" t="str">
        <f t="shared" si="21"/>
        <v>no</v>
      </c>
      <c r="I104" s="69" t="s">
        <v>2846</v>
      </c>
      <c r="J104" s="69" t="s">
        <v>2942</v>
      </c>
      <c r="K104" s="68" t="str">
        <f t="shared" si="22"/>
        <v>aaaagbas</v>
      </c>
      <c r="L104" s="114" t="str">
        <f>IFERROR(VLOOKUP(B104,LOINC!A:B,2,0),"")</f>
        <v>1347-4</v>
      </c>
      <c r="M104" s="69">
        <f>IFERROR(VLOOKUP(B104,'Sequence nummers'!A:B,2,FALSE),"")</f>
        <v>200230</v>
      </c>
      <c r="N104" s="69" t="s">
        <v>2803</v>
      </c>
      <c r="Q104" s="62" t="s">
        <v>176</v>
      </c>
      <c r="R104" s="62" t="s">
        <v>176</v>
      </c>
      <c r="S104" s="62" t="str">
        <f t="shared" si="23"/>
        <v>Keuzelijst</v>
      </c>
      <c r="T104" s="62" t="s">
        <v>2835</v>
      </c>
      <c r="U104" s="69" t="s">
        <v>366</v>
      </c>
      <c r="V104" s="62" t="s">
        <v>1244</v>
      </c>
      <c r="W104" s="69" t="s">
        <v>7965</v>
      </c>
      <c r="X104" s="70" t="s">
        <v>370</v>
      </c>
      <c r="Y104" s="21" t="s">
        <v>370</v>
      </c>
      <c r="Z104" s="21" t="s">
        <v>370</v>
      </c>
      <c r="AA104" s="71">
        <v>553350</v>
      </c>
      <c r="AB104" s="71">
        <v>20</v>
      </c>
    </row>
    <row r="105" spans="1:28" x14ac:dyDescent="0.45">
      <c r="A105" s="72" t="s">
        <v>3056</v>
      </c>
      <c r="B105" s="73" t="s">
        <v>3057</v>
      </c>
      <c r="C105" s="73" t="str">
        <f t="shared" si="18"/>
        <v>Ge typering</v>
      </c>
      <c r="D105" s="73" t="s">
        <v>7963</v>
      </c>
      <c r="E105" s="73" t="str">
        <f t="shared" si="19"/>
        <v/>
      </c>
      <c r="F105" s="73" t="str">
        <f t="shared" si="20"/>
        <v/>
      </c>
      <c r="G105" s="66" t="s">
        <v>2801</v>
      </c>
      <c r="H105" s="66" t="str">
        <f t="shared" si="21"/>
        <v>?</v>
      </c>
      <c r="I105" s="66" t="s">
        <v>176</v>
      </c>
      <c r="J105" s="67" t="s">
        <v>176</v>
      </c>
      <c r="K105" s="68" t="str">
        <f t="shared" si="22"/>
        <v>aaaagbau</v>
      </c>
      <c r="L105" s="157" t="str">
        <f>IFERROR(VLOOKUP(B105,LOINC!A:B,2,0),"")</f>
        <v/>
      </c>
      <c r="M105" s="69" t="str">
        <f>IFERROR(VLOOKUP(B105,'Sequence nummers'!A:B,2,FALSE),"")</f>
        <v/>
      </c>
      <c r="N105" s="69" t="s">
        <v>2803</v>
      </c>
      <c r="Q105" s="62" t="s">
        <v>182</v>
      </c>
      <c r="R105" s="62" t="s">
        <v>176</v>
      </c>
      <c r="S105" s="62" t="str">
        <f t="shared" si="23"/>
        <v>Keuzelijst</v>
      </c>
      <c r="T105" s="62" t="s">
        <v>182</v>
      </c>
      <c r="U105" s="69" t="s">
        <v>2798</v>
      </c>
      <c r="V105" s="62" t="s">
        <v>1244</v>
      </c>
      <c r="W105" s="69" t="s">
        <v>7965</v>
      </c>
      <c r="X105" s="70" t="s">
        <v>370</v>
      </c>
      <c r="Y105" s="21" t="s">
        <v>370</v>
      </c>
      <c r="AB105" s="71" t="str">
        <f>IF(AA105= "","n.v.t.","")</f>
        <v>n.v.t.</v>
      </c>
    </row>
    <row r="106" spans="1:28" x14ac:dyDescent="0.45">
      <c r="A106" s="72" t="s">
        <v>2141</v>
      </c>
      <c r="B106" s="23" t="s">
        <v>2141</v>
      </c>
      <c r="C106" s="73" t="str">
        <f t="shared" si="18"/>
        <v>Ge</v>
      </c>
      <c r="D106" s="73" t="s">
        <v>7963</v>
      </c>
      <c r="E106" s="73" t="str">
        <f t="shared" si="19"/>
        <v xml:space="preserve">Ge antigeen  </v>
      </c>
      <c r="F106" s="73" t="str">
        <f t="shared" si="20"/>
        <v>Antigène Ge</v>
      </c>
      <c r="G106" s="69" t="s">
        <v>2798</v>
      </c>
      <c r="H106" s="66" t="str">
        <f t="shared" si="21"/>
        <v>no</v>
      </c>
      <c r="I106" s="69" t="s">
        <v>2846</v>
      </c>
      <c r="J106" s="69" t="s">
        <v>2942</v>
      </c>
      <c r="K106" s="68" t="str">
        <f t="shared" si="22"/>
        <v>aaaagbav</v>
      </c>
      <c r="L106" s="157" t="str">
        <f>IFERROR(VLOOKUP(B106,LOINC!A:B,2,0),"")</f>
        <v>99990-3</v>
      </c>
      <c r="M106" s="69">
        <f>IFERROR(VLOOKUP(B106,'Sequence nummers'!A:B,2,FALSE),"")</f>
        <v>200240</v>
      </c>
      <c r="N106" s="69" t="s">
        <v>2803</v>
      </c>
      <c r="Q106" s="62" t="s">
        <v>176</v>
      </c>
      <c r="R106" s="62" t="s">
        <v>176</v>
      </c>
      <c r="S106" s="62" t="str">
        <f t="shared" si="23"/>
        <v>Keuzelijst</v>
      </c>
      <c r="T106" s="62" t="s">
        <v>2835</v>
      </c>
      <c r="U106" s="69" t="s">
        <v>366</v>
      </c>
      <c r="V106" s="62" t="s">
        <v>1244</v>
      </c>
      <c r="W106" s="69" t="s">
        <v>7965</v>
      </c>
      <c r="X106" s="70" t="s">
        <v>370</v>
      </c>
      <c r="Y106" s="21" t="s">
        <v>370</v>
      </c>
      <c r="Z106" s="21" t="s">
        <v>370</v>
      </c>
      <c r="AA106" s="71">
        <v>553350</v>
      </c>
      <c r="AB106" s="71">
        <v>20</v>
      </c>
    </row>
    <row r="107" spans="1:28" x14ac:dyDescent="0.45">
      <c r="A107" s="72" t="s">
        <v>3061</v>
      </c>
      <c r="B107" s="73" t="s">
        <v>3061</v>
      </c>
      <c r="C107" s="73" t="str">
        <f t="shared" si="18"/>
        <v>Wra typering</v>
      </c>
      <c r="D107" s="73" t="s">
        <v>7962</v>
      </c>
      <c r="E107" s="73" t="str">
        <f t="shared" si="19"/>
        <v/>
      </c>
      <c r="F107" s="73" t="str">
        <f t="shared" si="20"/>
        <v/>
      </c>
      <c r="G107" s="66" t="s">
        <v>2801</v>
      </c>
      <c r="H107" s="66" t="str">
        <f t="shared" si="21"/>
        <v>?</v>
      </c>
      <c r="I107" s="66" t="s">
        <v>176</v>
      </c>
      <c r="J107" s="67" t="s">
        <v>176</v>
      </c>
      <c r="K107" s="68" t="str">
        <f t="shared" si="22"/>
        <v>aaaagbaw</v>
      </c>
      <c r="L107" s="157" t="str">
        <f>IFERROR(VLOOKUP(B107,LOINC!A:B,2,0),"")</f>
        <v/>
      </c>
      <c r="M107" s="69" t="str">
        <f>IFERROR(VLOOKUP(B107,'Sequence nummers'!A:B,2,FALSE),"")</f>
        <v/>
      </c>
      <c r="N107" s="69" t="s">
        <v>2803</v>
      </c>
      <c r="Q107" s="62" t="s">
        <v>182</v>
      </c>
      <c r="R107" s="62" t="s">
        <v>176</v>
      </c>
      <c r="S107" s="62" t="str">
        <f t="shared" si="23"/>
        <v>Keuzelijst</v>
      </c>
      <c r="T107" s="62" t="s">
        <v>182</v>
      </c>
      <c r="U107" s="69" t="s">
        <v>2798</v>
      </c>
      <c r="V107" s="62" t="s">
        <v>1244</v>
      </c>
      <c r="W107" s="69" t="s">
        <v>2941</v>
      </c>
      <c r="X107" s="70" t="s">
        <v>370</v>
      </c>
      <c r="Y107" s="21" t="s">
        <v>370</v>
      </c>
      <c r="AB107" s="71" t="str">
        <f>IF(AA107= "","n.v.t.","")</f>
        <v>n.v.t.</v>
      </c>
    </row>
    <row r="108" spans="1:28" x14ac:dyDescent="0.45">
      <c r="A108" s="72" t="s">
        <v>2142</v>
      </c>
      <c r="B108" s="23" t="s">
        <v>2142</v>
      </c>
      <c r="C108" s="73" t="str">
        <f t="shared" si="18"/>
        <v>Wra</v>
      </c>
      <c r="D108" s="73" t="s">
        <v>7962</v>
      </c>
      <c r="E108" s="73" t="str">
        <f t="shared" si="19"/>
        <v xml:space="preserve">Wra antigeen </v>
      </c>
      <c r="F108" s="73" t="str">
        <f t="shared" si="20"/>
        <v>Antigène Wra</v>
      </c>
      <c r="G108" s="69" t="s">
        <v>2798</v>
      </c>
      <c r="H108" s="66" t="str">
        <f t="shared" si="21"/>
        <v>no</v>
      </c>
      <c r="I108" s="69" t="s">
        <v>2846</v>
      </c>
      <c r="J108" s="69" t="s">
        <v>2942</v>
      </c>
      <c r="K108" s="68" t="str">
        <f t="shared" si="22"/>
        <v>aaaagbax</v>
      </c>
      <c r="L108" s="157" t="str">
        <f>IFERROR(VLOOKUP(B108,LOINC!A:B,2,0),"")</f>
        <v>99989-2</v>
      </c>
      <c r="M108" s="69">
        <f>IFERROR(VLOOKUP(B108,'Sequence nummers'!A:B,2,FALSE),"")</f>
        <v>200250</v>
      </c>
      <c r="N108" s="69" t="s">
        <v>2803</v>
      </c>
      <c r="Q108" s="62" t="s">
        <v>176</v>
      </c>
      <c r="R108" s="62" t="s">
        <v>176</v>
      </c>
      <c r="S108" s="62" t="str">
        <f t="shared" si="23"/>
        <v>Keuzelijst</v>
      </c>
      <c r="T108" s="62" t="s">
        <v>2835</v>
      </c>
      <c r="U108" s="69" t="s">
        <v>366</v>
      </c>
      <c r="V108" s="62" t="s">
        <v>1244</v>
      </c>
      <c r="W108" s="69" t="s">
        <v>7967</v>
      </c>
      <c r="X108" s="70" t="s">
        <v>370</v>
      </c>
      <c r="Y108" s="21" t="s">
        <v>370</v>
      </c>
      <c r="Z108" s="21" t="s">
        <v>370</v>
      </c>
      <c r="AA108" s="71">
        <v>554772</v>
      </c>
      <c r="AB108" s="71">
        <v>16</v>
      </c>
    </row>
    <row r="109" spans="1:28" x14ac:dyDescent="0.45">
      <c r="B109" s="26" t="s">
        <v>7959</v>
      </c>
      <c r="C109" s="73" t="str">
        <f t="shared" si="18"/>
        <v>Cont_Wra</v>
      </c>
      <c r="D109" s="73"/>
      <c r="E109" s="73" t="str">
        <f t="shared" si="19"/>
        <v/>
      </c>
      <c r="F109" s="73" t="str">
        <f t="shared" si="20"/>
        <v/>
      </c>
      <c r="G109" s="69" t="s">
        <v>2801</v>
      </c>
      <c r="H109" s="66" t="str">
        <f t="shared" si="21"/>
        <v>?</v>
      </c>
      <c r="I109" s="69" t="s">
        <v>176</v>
      </c>
      <c r="K109" s="68" t="str">
        <f t="shared" si="22"/>
        <v>aaaagbaxa</v>
      </c>
      <c r="L109" s="157" t="str">
        <f>IFERROR(VLOOKUP(B109,LOINC!A:B,2,0),"")</f>
        <v/>
      </c>
      <c r="M109" s="69" t="str">
        <f>IFERROR(VLOOKUP(B109,'Sequence nummers'!A:B,2,FALSE),"")</f>
        <v/>
      </c>
      <c r="N109" s="69" t="s">
        <v>2803</v>
      </c>
      <c r="Q109" s="62" t="s">
        <v>182</v>
      </c>
      <c r="R109" s="62" t="s">
        <v>176</v>
      </c>
      <c r="S109" s="62" t="str">
        <f t="shared" si="23"/>
        <v>Keuzelijst</v>
      </c>
      <c r="T109" s="62" t="s">
        <v>182</v>
      </c>
      <c r="U109" s="69" t="s">
        <v>366</v>
      </c>
      <c r="V109" s="62" t="s">
        <v>2902</v>
      </c>
      <c r="W109" s="69" t="s">
        <v>2944</v>
      </c>
      <c r="X109" s="70" t="s">
        <v>370</v>
      </c>
      <c r="Y109" s="21" t="s">
        <v>370</v>
      </c>
      <c r="Z109" s="22"/>
      <c r="AB109" s="71" t="s">
        <v>2753</v>
      </c>
    </row>
    <row r="110" spans="1:28" x14ac:dyDescent="0.45">
      <c r="A110" s="72" t="s">
        <v>3065</v>
      </c>
      <c r="B110" s="73" t="s">
        <v>3065</v>
      </c>
      <c r="C110" s="73" t="str">
        <f t="shared" si="18"/>
        <v>kp typering</v>
      </c>
      <c r="D110" s="73" t="s">
        <v>7963</v>
      </c>
      <c r="E110" s="73" t="str">
        <f t="shared" si="19"/>
        <v/>
      </c>
      <c r="F110" s="73" t="str">
        <f t="shared" si="20"/>
        <v/>
      </c>
      <c r="G110" s="66" t="s">
        <v>2801</v>
      </c>
      <c r="H110" s="66" t="str">
        <f t="shared" si="21"/>
        <v>?</v>
      </c>
      <c r="I110" s="66" t="s">
        <v>176</v>
      </c>
      <c r="J110" s="67" t="s">
        <v>176</v>
      </c>
      <c r="K110" s="68" t="str">
        <f t="shared" si="22"/>
        <v>aaaagbay</v>
      </c>
      <c r="L110" s="157" t="str">
        <f>IFERROR(VLOOKUP(B110,LOINC!A:B,2,0),"")</f>
        <v/>
      </c>
      <c r="M110" s="69" t="str">
        <f>IFERROR(VLOOKUP(B110,'Sequence nummers'!A:B,2,FALSE),"")</f>
        <v/>
      </c>
      <c r="N110" s="69" t="s">
        <v>2803</v>
      </c>
      <c r="Q110" s="62" t="s">
        <v>182</v>
      </c>
      <c r="R110" s="62" t="s">
        <v>176</v>
      </c>
      <c r="S110" s="62" t="str">
        <f t="shared" si="23"/>
        <v>Keuzelijst</v>
      </c>
      <c r="T110" s="62" t="s">
        <v>182</v>
      </c>
      <c r="U110" s="69" t="s">
        <v>2798</v>
      </c>
      <c r="V110" s="62" t="s">
        <v>1244</v>
      </c>
      <c r="W110" s="69" t="s">
        <v>7965</v>
      </c>
      <c r="X110" s="70" t="s">
        <v>370</v>
      </c>
      <c r="Y110" s="21" t="s">
        <v>370</v>
      </c>
      <c r="AB110" s="71" t="str">
        <f>IF(AA110= "","n.v.t.","")</f>
        <v>n.v.t.</v>
      </c>
    </row>
    <row r="111" spans="1:28" x14ac:dyDescent="0.45">
      <c r="A111" s="72" t="s">
        <v>2143</v>
      </c>
      <c r="B111" s="23" t="s">
        <v>2143</v>
      </c>
      <c r="C111" s="73" t="str">
        <f t="shared" si="18"/>
        <v>kp</v>
      </c>
      <c r="D111" s="73" t="s">
        <v>7963</v>
      </c>
      <c r="E111" s="73" t="str">
        <f t="shared" si="19"/>
        <v xml:space="preserve">p antigeen </v>
      </c>
      <c r="F111" s="73" t="str">
        <f t="shared" si="20"/>
        <v>Antigène Tja</v>
      </c>
      <c r="G111" s="69" t="s">
        <v>2798</v>
      </c>
      <c r="H111" s="66" t="str">
        <f t="shared" si="21"/>
        <v>no</v>
      </c>
      <c r="I111" s="69" t="s">
        <v>2846</v>
      </c>
      <c r="J111" s="69" t="s">
        <v>2942</v>
      </c>
      <c r="K111" s="68" t="str">
        <f t="shared" si="22"/>
        <v>aaaagbaz</v>
      </c>
      <c r="L111" s="157" t="str">
        <f>IFERROR(VLOOKUP(B111,LOINC!A:B,2,0),"")</f>
        <v>99989-5</v>
      </c>
      <c r="M111" s="69">
        <f>IFERROR(VLOOKUP(B111,'Sequence nummers'!A:B,2,FALSE),"")</f>
        <v>200260</v>
      </c>
      <c r="N111" s="69" t="s">
        <v>2803</v>
      </c>
      <c r="Q111" s="62" t="s">
        <v>176</v>
      </c>
      <c r="R111" s="62" t="s">
        <v>176</v>
      </c>
      <c r="S111" s="62" t="str">
        <f t="shared" si="23"/>
        <v>Keuzelijst</v>
      </c>
      <c r="T111" s="62" t="s">
        <v>2835</v>
      </c>
      <c r="U111" s="69" t="s">
        <v>366</v>
      </c>
      <c r="V111" s="62" t="s">
        <v>1244</v>
      </c>
      <c r="W111" s="69" t="s">
        <v>7965</v>
      </c>
      <c r="X111" s="70" t="s">
        <v>370</v>
      </c>
      <c r="Y111" s="21" t="s">
        <v>370</v>
      </c>
      <c r="Z111" s="21" t="s">
        <v>370</v>
      </c>
      <c r="AA111" s="71">
        <v>553350</v>
      </c>
      <c r="AB111" s="71">
        <v>20</v>
      </c>
    </row>
    <row r="112" spans="1:28" x14ac:dyDescent="0.45">
      <c r="A112" s="72" t="s">
        <v>3068</v>
      </c>
      <c r="B112" s="73" t="s">
        <v>3068</v>
      </c>
      <c r="C112" s="73" t="str">
        <f t="shared" si="18"/>
        <v>Coa typering</v>
      </c>
      <c r="D112" s="73" t="s">
        <v>7963</v>
      </c>
      <c r="E112" s="73" t="str">
        <f t="shared" si="19"/>
        <v/>
      </c>
      <c r="F112" s="73" t="str">
        <f t="shared" si="20"/>
        <v/>
      </c>
      <c r="G112" s="66" t="s">
        <v>2801</v>
      </c>
      <c r="H112" s="66" t="str">
        <f t="shared" si="21"/>
        <v>?</v>
      </c>
      <c r="I112" s="66" t="s">
        <v>176</v>
      </c>
      <c r="J112" s="67" t="s">
        <v>176</v>
      </c>
      <c r="K112" s="68" t="str">
        <f t="shared" si="22"/>
        <v>aaaagcaa</v>
      </c>
      <c r="L112" s="157" t="str">
        <f>IFERROR(VLOOKUP(B112,LOINC!A:B,2,0),"")</f>
        <v/>
      </c>
      <c r="M112" s="69" t="str">
        <f>IFERROR(VLOOKUP(B112,'Sequence nummers'!A:B,2,FALSE),"")</f>
        <v/>
      </c>
      <c r="N112" s="69" t="s">
        <v>2803</v>
      </c>
      <c r="Q112" s="62" t="s">
        <v>182</v>
      </c>
      <c r="R112" s="62" t="s">
        <v>176</v>
      </c>
      <c r="S112" s="62" t="str">
        <f t="shared" si="23"/>
        <v>Keuzelijst</v>
      </c>
      <c r="T112" s="62" t="s">
        <v>182</v>
      </c>
      <c r="U112" s="69" t="s">
        <v>2798</v>
      </c>
      <c r="V112" s="62" t="s">
        <v>1244</v>
      </c>
      <c r="W112" s="69" t="s">
        <v>7965</v>
      </c>
      <c r="X112" s="70" t="s">
        <v>370</v>
      </c>
      <c r="Y112" s="21" t="s">
        <v>370</v>
      </c>
      <c r="AB112" s="71" t="str">
        <f>IF(AA112= "","n.v.t.","")</f>
        <v>n.v.t.</v>
      </c>
    </row>
    <row r="113" spans="1:28" x14ac:dyDescent="0.45">
      <c r="A113" s="72" t="s">
        <v>2144</v>
      </c>
      <c r="B113" s="23" t="s">
        <v>2144</v>
      </c>
      <c r="C113" s="73" t="str">
        <f t="shared" si="18"/>
        <v>Coa</v>
      </c>
      <c r="D113" s="73" t="s">
        <v>7963</v>
      </c>
      <c r="E113" s="73" t="str">
        <f t="shared" si="19"/>
        <v xml:space="preserve">Coa antigeen </v>
      </c>
      <c r="F113" s="73" t="str">
        <f t="shared" si="20"/>
        <v>Antigène Coa</v>
      </c>
      <c r="G113" s="69" t="s">
        <v>2798</v>
      </c>
      <c r="H113" s="66" t="str">
        <f t="shared" si="21"/>
        <v>no</v>
      </c>
      <c r="I113" s="69" t="s">
        <v>2846</v>
      </c>
      <c r="J113" s="69" t="s">
        <v>2942</v>
      </c>
      <c r="K113" s="68" t="str">
        <f t="shared" si="22"/>
        <v>aaaagcab</v>
      </c>
      <c r="L113" s="157" t="str">
        <f>IFERROR(VLOOKUP(B113,LOINC!A:B,2,0),"")</f>
        <v>99990-6</v>
      </c>
      <c r="M113" s="69">
        <f>IFERROR(VLOOKUP(B113,'Sequence nummers'!A:B,2,FALSE),"")</f>
        <v>200270</v>
      </c>
      <c r="N113" s="69" t="s">
        <v>2803</v>
      </c>
      <c r="Q113" s="62" t="s">
        <v>176</v>
      </c>
      <c r="R113" s="62" t="s">
        <v>176</v>
      </c>
      <c r="S113" s="62" t="str">
        <f t="shared" si="23"/>
        <v>Keuzelijst</v>
      </c>
      <c r="T113" s="62" t="s">
        <v>2835</v>
      </c>
      <c r="U113" s="69" t="s">
        <v>366</v>
      </c>
      <c r="V113" s="62" t="s">
        <v>1244</v>
      </c>
      <c r="W113" s="69" t="s">
        <v>7965</v>
      </c>
      <c r="X113" s="70" t="s">
        <v>370</v>
      </c>
      <c r="Y113" s="21" t="s">
        <v>370</v>
      </c>
      <c r="Z113" s="21" t="s">
        <v>370</v>
      </c>
      <c r="AA113" s="71">
        <v>553350</v>
      </c>
      <c r="AB113" s="71">
        <v>20</v>
      </c>
    </row>
    <row r="114" spans="1:28" x14ac:dyDescent="0.45">
      <c r="A114" s="72" t="s">
        <v>3072</v>
      </c>
      <c r="B114" s="73" t="s">
        <v>3072</v>
      </c>
      <c r="C114" s="73" t="str">
        <f t="shared" si="18"/>
        <v>Cob typering</v>
      </c>
      <c r="D114" s="73" t="s">
        <v>7964</v>
      </c>
      <c r="E114" s="73" t="str">
        <f t="shared" si="19"/>
        <v/>
      </c>
      <c r="F114" s="73" t="str">
        <f t="shared" si="20"/>
        <v/>
      </c>
      <c r="G114" s="66" t="s">
        <v>2801</v>
      </c>
      <c r="H114" s="66" t="str">
        <f t="shared" si="21"/>
        <v>?</v>
      </c>
      <c r="I114" s="66" t="s">
        <v>176</v>
      </c>
      <c r="J114" s="67" t="s">
        <v>176</v>
      </c>
      <c r="K114" s="68" t="str">
        <f t="shared" si="22"/>
        <v>aaaagcac</v>
      </c>
      <c r="L114" s="157" t="str">
        <f>IFERROR(VLOOKUP(B114,LOINC!A:B,2,0),"")</f>
        <v/>
      </c>
      <c r="M114" s="69" t="str">
        <f>IFERROR(VLOOKUP(B114,'Sequence nummers'!A:B,2,FALSE),"")</f>
        <v/>
      </c>
      <c r="N114" s="69" t="s">
        <v>2803</v>
      </c>
      <c r="Q114" s="62" t="s">
        <v>182</v>
      </c>
      <c r="R114" s="62" t="s">
        <v>176</v>
      </c>
      <c r="S114" s="62" t="str">
        <f t="shared" si="23"/>
        <v>Keuzelijst</v>
      </c>
      <c r="T114" s="62" t="s">
        <v>182</v>
      </c>
      <c r="U114" s="69" t="s">
        <v>2798</v>
      </c>
      <c r="V114" s="62" t="s">
        <v>1244</v>
      </c>
      <c r="W114" s="69" t="s">
        <v>2941</v>
      </c>
      <c r="X114" s="70" t="s">
        <v>370</v>
      </c>
      <c r="Y114" s="21" t="s">
        <v>370</v>
      </c>
      <c r="AB114" s="71" t="str">
        <f>IF(AA114= "","n.v.t.","")</f>
        <v>n.v.t.</v>
      </c>
    </row>
    <row r="115" spans="1:28" x14ac:dyDescent="0.45">
      <c r="A115" s="72" t="s">
        <v>2145</v>
      </c>
      <c r="B115" s="23" t="s">
        <v>2145</v>
      </c>
      <c r="C115" s="73" t="str">
        <f t="shared" si="18"/>
        <v>Cob</v>
      </c>
      <c r="D115" s="73" t="s">
        <v>7964</v>
      </c>
      <c r="E115" s="73" t="str">
        <f t="shared" si="19"/>
        <v xml:space="preserve">Cob antigeen  </v>
      </c>
      <c r="F115" s="73" t="str">
        <f t="shared" si="20"/>
        <v>Antigène Cob</v>
      </c>
      <c r="G115" s="69" t="s">
        <v>2798</v>
      </c>
      <c r="H115" s="66" t="str">
        <f t="shared" si="21"/>
        <v>no</v>
      </c>
      <c r="I115" s="69" t="s">
        <v>2846</v>
      </c>
      <c r="J115" s="69" t="s">
        <v>2942</v>
      </c>
      <c r="K115" s="68" t="str">
        <f t="shared" si="22"/>
        <v>aaaagcad</v>
      </c>
      <c r="L115" s="157" t="str">
        <f>IFERROR(VLOOKUP(B115,LOINC!A:B,2,0),"")</f>
        <v>99990-5</v>
      </c>
      <c r="M115" s="69">
        <f>IFERROR(VLOOKUP(B115,'Sequence nummers'!A:B,2,FALSE),"")</f>
        <v>200280</v>
      </c>
      <c r="N115" s="69" t="s">
        <v>2803</v>
      </c>
      <c r="Q115" s="62" t="s">
        <v>176</v>
      </c>
      <c r="R115" s="62" t="s">
        <v>176</v>
      </c>
      <c r="S115" s="62" t="str">
        <f t="shared" si="23"/>
        <v>Keuzelijst</v>
      </c>
      <c r="T115" s="62" t="s">
        <v>2835</v>
      </c>
      <c r="U115" s="69" t="s">
        <v>366</v>
      </c>
      <c r="V115" s="62" t="s">
        <v>1244</v>
      </c>
      <c r="W115" s="69" t="s">
        <v>7967</v>
      </c>
      <c r="X115" s="70" t="s">
        <v>370</v>
      </c>
      <c r="Y115" s="21" t="s">
        <v>370</v>
      </c>
      <c r="Z115" s="21" t="s">
        <v>370</v>
      </c>
      <c r="AA115" s="77">
        <v>554772</v>
      </c>
      <c r="AB115" s="71">
        <v>16</v>
      </c>
    </row>
    <row r="116" spans="1:28" x14ac:dyDescent="0.45">
      <c r="A116" s="72" t="s">
        <v>3076</v>
      </c>
      <c r="B116" s="73" t="s">
        <v>3077</v>
      </c>
      <c r="C116" s="73" t="str">
        <f t="shared" si="18"/>
        <v>Vw typering</v>
      </c>
      <c r="D116" s="73" t="s">
        <v>7963</v>
      </c>
      <c r="E116" s="73" t="str">
        <f t="shared" si="19"/>
        <v/>
      </c>
      <c r="F116" s="73" t="str">
        <f t="shared" si="20"/>
        <v/>
      </c>
      <c r="G116" s="66" t="s">
        <v>2801</v>
      </c>
      <c r="H116" s="66" t="str">
        <f t="shared" si="21"/>
        <v>?</v>
      </c>
      <c r="I116" s="66" t="s">
        <v>176</v>
      </c>
      <c r="J116" s="67" t="s">
        <v>176</v>
      </c>
      <c r="K116" s="68" t="str">
        <f t="shared" si="22"/>
        <v>aaaagcae</v>
      </c>
      <c r="L116" s="157" t="str">
        <f>IFERROR(VLOOKUP(B116,LOINC!A:B,2,0),"")</f>
        <v/>
      </c>
      <c r="M116" s="69" t="str">
        <f>IFERROR(VLOOKUP(B116,'Sequence nummers'!A:B,2,FALSE),"")</f>
        <v/>
      </c>
      <c r="N116" s="69" t="s">
        <v>2803</v>
      </c>
      <c r="Q116" s="62" t="s">
        <v>182</v>
      </c>
      <c r="R116" s="62" t="s">
        <v>176</v>
      </c>
      <c r="S116" s="62" t="str">
        <f t="shared" si="23"/>
        <v>Keuzelijst</v>
      </c>
      <c r="T116" s="62" t="s">
        <v>182</v>
      </c>
      <c r="U116" s="69" t="s">
        <v>2798</v>
      </c>
      <c r="V116" s="62" t="s">
        <v>1244</v>
      </c>
      <c r="W116" s="69" t="s">
        <v>7965</v>
      </c>
      <c r="X116" s="70" t="s">
        <v>370</v>
      </c>
      <c r="Y116" s="21" t="s">
        <v>370</v>
      </c>
      <c r="AA116" s="77"/>
      <c r="AB116" s="71" t="str">
        <f>IF(AA116= "","n.v.t.","")</f>
        <v>n.v.t.</v>
      </c>
    </row>
    <row r="117" spans="1:28" x14ac:dyDescent="0.45">
      <c r="A117" s="72" t="s">
        <v>2146</v>
      </c>
      <c r="B117" s="23" t="s">
        <v>2146</v>
      </c>
      <c r="C117" s="73" t="str">
        <f t="shared" ref="C117:C148" si="24">VLOOKUP($B117,Bepalingen,2,FALSE)</f>
        <v>Vw</v>
      </c>
      <c r="D117" s="73" t="s">
        <v>7963</v>
      </c>
      <c r="E117" s="73" t="str">
        <f t="shared" ref="E117:E148" si="25">IF($G117="JA",VLOOKUP(B117,Bepalingen,3,FALSE),"")</f>
        <v xml:space="preserve">Vw antigeen  </v>
      </c>
      <c r="F117" s="73" t="str">
        <f t="shared" ref="F117:F148" si="26">IF($G117="JA",VLOOKUP(B117,BepalingenFR,3,FALSE),"")</f>
        <v>Antigène Vw</v>
      </c>
      <c r="G117" s="69" t="s">
        <v>2798</v>
      </c>
      <c r="H117" s="66" t="str">
        <f t="shared" ref="H117:H148" si="27">VLOOKUP(B117,Bepalingen,8,FALSE)</f>
        <v>no</v>
      </c>
      <c r="I117" s="69" t="s">
        <v>2846</v>
      </c>
      <c r="J117" s="69" t="s">
        <v>2942</v>
      </c>
      <c r="K117" s="68" t="str">
        <f t="shared" ref="K117:K148" si="28">VLOOKUP($B117,Bepalingen,10,FALSE)</f>
        <v>aaaagcaf</v>
      </c>
      <c r="L117" s="157" t="str">
        <f>IFERROR(VLOOKUP(B117,LOINC!A:B,2,0),"")</f>
        <v>99989-3</v>
      </c>
      <c r="M117" s="69">
        <f>IFERROR(VLOOKUP(B117,'Sequence nummers'!A:B,2,FALSE),"")</f>
        <v>200290</v>
      </c>
      <c r="N117" s="69" t="s">
        <v>2803</v>
      </c>
      <c r="Q117" s="62" t="s">
        <v>176</v>
      </c>
      <c r="R117" s="62" t="s">
        <v>176</v>
      </c>
      <c r="S117" s="62" t="str">
        <f t="shared" ref="S117:S148" si="29">VLOOKUP($B117,Bepalingen,4,FALSE)</f>
        <v>Keuzelijst</v>
      </c>
      <c r="T117" s="62" t="s">
        <v>2835</v>
      </c>
      <c r="U117" s="69" t="s">
        <v>366</v>
      </c>
      <c r="V117" s="62" t="s">
        <v>1244</v>
      </c>
      <c r="W117" s="69" t="s">
        <v>7965</v>
      </c>
      <c r="X117" s="70" t="s">
        <v>370</v>
      </c>
      <c r="Y117" s="21" t="s">
        <v>370</v>
      </c>
      <c r="Z117" s="21" t="s">
        <v>370</v>
      </c>
      <c r="AA117" s="77">
        <v>554772</v>
      </c>
      <c r="AB117" s="71">
        <v>16</v>
      </c>
    </row>
    <row r="118" spans="1:28" x14ac:dyDescent="0.45">
      <c r="A118" s="72" t="s">
        <v>3081</v>
      </c>
      <c r="B118" s="73" t="s">
        <v>3081</v>
      </c>
      <c r="C118" s="73" t="str">
        <f t="shared" si="24"/>
        <v>Cha typering</v>
      </c>
      <c r="D118" s="73" t="s">
        <v>7963</v>
      </c>
      <c r="E118" s="73" t="str">
        <f t="shared" si="25"/>
        <v/>
      </c>
      <c r="F118" s="73" t="str">
        <f t="shared" si="26"/>
        <v/>
      </c>
      <c r="G118" s="66" t="s">
        <v>2801</v>
      </c>
      <c r="H118" s="66" t="str">
        <f t="shared" si="27"/>
        <v>?</v>
      </c>
      <c r="I118" s="66" t="s">
        <v>176</v>
      </c>
      <c r="J118" s="67" t="s">
        <v>176</v>
      </c>
      <c r="K118" s="68" t="str">
        <f t="shared" si="28"/>
        <v>aaaagcag</v>
      </c>
      <c r="L118" s="157" t="str">
        <f>IFERROR(VLOOKUP(B118,LOINC!A:B,2,0),"")</f>
        <v/>
      </c>
      <c r="M118" s="69" t="str">
        <f>IFERROR(VLOOKUP(B118,'Sequence nummers'!A:B,2,FALSE),"")</f>
        <v/>
      </c>
      <c r="N118" s="69" t="s">
        <v>2803</v>
      </c>
      <c r="Q118" s="62" t="s">
        <v>182</v>
      </c>
      <c r="R118" s="62" t="s">
        <v>176</v>
      </c>
      <c r="S118" s="62" t="str">
        <f t="shared" si="29"/>
        <v>Keuzelijst</v>
      </c>
      <c r="T118" s="62" t="s">
        <v>182</v>
      </c>
      <c r="U118" s="69" t="s">
        <v>2798</v>
      </c>
      <c r="V118" s="62" t="s">
        <v>1244</v>
      </c>
      <c r="W118" s="69" t="s">
        <v>7965</v>
      </c>
      <c r="X118" s="70" t="s">
        <v>370</v>
      </c>
      <c r="Y118" s="21" t="s">
        <v>370</v>
      </c>
      <c r="AB118" s="71" t="str">
        <f>IF(AA118= "","n.v.t.","")</f>
        <v>n.v.t.</v>
      </c>
    </row>
    <row r="119" spans="1:28" x14ac:dyDescent="0.45">
      <c r="A119" s="72" t="s">
        <v>2147</v>
      </c>
      <c r="B119" s="23" t="s">
        <v>2147</v>
      </c>
      <c r="C119" s="73" t="str">
        <f t="shared" si="24"/>
        <v>Cha</v>
      </c>
      <c r="D119" s="73" t="s">
        <v>7963</v>
      </c>
      <c r="E119" s="73" t="str">
        <f t="shared" si="25"/>
        <v xml:space="preserve">Cha antigeen </v>
      </c>
      <c r="F119" s="73" t="str">
        <f t="shared" si="26"/>
        <v>Antigène Cha</v>
      </c>
      <c r="G119" s="69" t="s">
        <v>2798</v>
      </c>
      <c r="H119" s="66" t="str">
        <f t="shared" si="27"/>
        <v>no</v>
      </c>
      <c r="I119" s="69" t="s">
        <v>2846</v>
      </c>
      <c r="J119" s="69" t="s">
        <v>2942</v>
      </c>
      <c r="K119" s="68" t="str">
        <f t="shared" si="28"/>
        <v>aaaagcah</v>
      </c>
      <c r="L119" s="157" t="str">
        <f>IFERROR(VLOOKUP(B119,LOINC!A:B,2,0),"")</f>
        <v>99990-7</v>
      </c>
      <c r="M119" s="69">
        <f>IFERROR(VLOOKUP(B119,'Sequence nummers'!A:B,2,FALSE),"")</f>
        <v>200300</v>
      </c>
      <c r="N119" s="69" t="s">
        <v>2803</v>
      </c>
      <c r="Q119" s="62" t="s">
        <v>176</v>
      </c>
      <c r="R119" s="62" t="s">
        <v>176</v>
      </c>
      <c r="S119" s="62" t="str">
        <f t="shared" si="29"/>
        <v>Keuzelijst</v>
      </c>
      <c r="T119" s="62" t="s">
        <v>2835</v>
      </c>
      <c r="U119" s="69" t="s">
        <v>366</v>
      </c>
      <c r="V119" s="62" t="s">
        <v>1244</v>
      </c>
      <c r="W119" s="69" t="s">
        <v>7965</v>
      </c>
      <c r="X119" s="70" t="s">
        <v>370</v>
      </c>
      <c r="Y119" s="21" t="s">
        <v>370</v>
      </c>
      <c r="Z119" s="21" t="s">
        <v>370</v>
      </c>
      <c r="AA119" s="71">
        <v>553350</v>
      </c>
      <c r="AB119" s="71">
        <v>20</v>
      </c>
    </row>
    <row r="120" spans="1:28" x14ac:dyDescent="0.45">
      <c r="A120" s="72" t="s">
        <v>3085</v>
      </c>
      <c r="B120" s="73" t="s">
        <v>3085</v>
      </c>
      <c r="C120" s="73" t="str">
        <f t="shared" si="24"/>
        <v>Rga typering</v>
      </c>
      <c r="D120" s="73" t="s">
        <v>7963</v>
      </c>
      <c r="E120" s="73" t="str">
        <f t="shared" si="25"/>
        <v/>
      </c>
      <c r="F120" s="73" t="str">
        <f t="shared" si="26"/>
        <v/>
      </c>
      <c r="G120" s="66" t="s">
        <v>2801</v>
      </c>
      <c r="H120" s="66" t="str">
        <f t="shared" si="27"/>
        <v>?</v>
      </c>
      <c r="I120" s="66" t="s">
        <v>176</v>
      </c>
      <c r="J120" s="67" t="s">
        <v>176</v>
      </c>
      <c r="K120" s="68" t="str">
        <f t="shared" si="28"/>
        <v>aaaagcai</v>
      </c>
      <c r="L120" s="157" t="str">
        <f>IFERROR(VLOOKUP(B120,LOINC!A:B,2,0),"")</f>
        <v/>
      </c>
      <c r="M120" s="69" t="str">
        <f>IFERROR(VLOOKUP(B120,'Sequence nummers'!A:B,2,FALSE),"")</f>
        <v/>
      </c>
      <c r="N120" s="69" t="s">
        <v>2803</v>
      </c>
      <c r="Q120" s="62" t="s">
        <v>182</v>
      </c>
      <c r="R120" s="62" t="s">
        <v>176</v>
      </c>
      <c r="S120" s="62" t="str">
        <f t="shared" si="29"/>
        <v>Keuzelijst</v>
      </c>
      <c r="T120" s="62" t="s">
        <v>182</v>
      </c>
      <c r="U120" s="69" t="s">
        <v>2798</v>
      </c>
      <c r="V120" s="62" t="s">
        <v>1244</v>
      </c>
      <c r="W120" s="69" t="s">
        <v>7965</v>
      </c>
      <c r="X120" s="70" t="s">
        <v>370</v>
      </c>
      <c r="Y120" s="21" t="s">
        <v>370</v>
      </c>
      <c r="AB120" s="71" t="str">
        <f>IF(AA120= "","n.v.t.","")</f>
        <v>n.v.t.</v>
      </c>
    </row>
    <row r="121" spans="1:28" x14ac:dyDescent="0.45">
      <c r="A121" s="72" t="s">
        <v>2148</v>
      </c>
      <c r="B121" s="23" t="s">
        <v>2148</v>
      </c>
      <c r="C121" s="73" t="str">
        <f t="shared" si="24"/>
        <v>Rga</v>
      </c>
      <c r="D121" s="73" t="s">
        <v>7963</v>
      </c>
      <c r="E121" s="73" t="str">
        <f t="shared" si="25"/>
        <v xml:space="preserve">Rga antigeen  </v>
      </c>
      <c r="F121" s="73" t="str">
        <f t="shared" si="26"/>
        <v>Antigène Rga</v>
      </c>
      <c r="G121" s="69" t="s">
        <v>2798</v>
      </c>
      <c r="H121" s="66" t="str">
        <f t="shared" si="27"/>
        <v>no</v>
      </c>
      <c r="I121" s="69" t="s">
        <v>2846</v>
      </c>
      <c r="J121" s="69" t="s">
        <v>2942</v>
      </c>
      <c r="K121" s="68" t="str">
        <f t="shared" si="28"/>
        <v>aaaagcaj</v>
      </c>
      <c r="L121" s="157" t="str">
        <f>IFERROR(VLOOKUP(B121,LOINC!A:B,2,0),"")</f>
        <v>99989-7</v>
      </c>
      <c r="M121" s="69">
        <f>IFERROR(VLOOKUP(B121,'Sequence nummers'!A:B,2,FALSE),"")</f>
        <v>200310</v>
      </c>
      <c r="N121" s="69" t="s">
        <v>2803</v>
      </c>
      <c r="Q121" s="62" t="s">
        <v>176</v>
      </c>
      <c r="R121" s="62" t="s">
        <v>176</v>
      </c>
      <c r="S121" s="62" t="str">
        <f t="shared" si="29"/>
        <v>Keuzelijst</v>
      </c>
      <c r="T121" s="62" t="s">
        <v>2835</v>
      </c>
      <c r="U121" s="69" t="s">
        <v>366</v>
      </c>
      <c r="V121" s="62" t="s">
        <v>1244</v>
      </c>
      <c r="W121" s="69" t="s">
        <v>7965</v>
      </c>
      <c r="X121" s="70" t="s">
        <v>370</v>
      </c>
      <c r="Y121" s="21" t="s">
        <v>370</v>
      </c>
      <c r="Z121" s="21" t="s">
        <v>370</v>
      </c>
      <c r="AA121" s="71">
        <v>553350</v>
      </c>
      <c r="AB121" s="71">
        <v>20</v>
      </c>
    </row>
    <row r="122" spans="1:28" x14ac:dyDescent="0.45">
      <c r="A122" s="72" t="s">
        <v>3089</v>
      </c>
      <c r="B122" s="73" t="s">
        <v>3089</v>
      </c>
      <c r="C122" s="73" t="str">
        <f t="shared" si="24"/>
        <v>JMH typering</v>
      </c>
      <c r="D122" s="73" t="s">
        <v>7963</v>
      </c>
      <c r="E122" s="73" t="str">
        <f t="shared" si="25"/>
        <v/>
      </c>
      <c r="F122" s="73" t="str">
        <f t="shared" si="26"/>
        <v/>
      </c>
      <c r="G122" s="66" t="s">
        <v>2801</v>
      </c>
      <c r="H122" s="66" t="str">
        <f t="shared" si="27"/>
        <v>?</v>
      </c>
      <c r="I122" s="66" t="s">
        <v>176</v>
      </c>
      <c r="J122" s="67" t="s">
        <v>176</v>
      </c>
      <c r="K122" s="68" t="str">
        <f t="shared" si="28"/>
        <v>aaaagcak</v>
      </c>
      <c r="L122" s="157" t="str">
        <f>IFERROR(VLOOKUP(B122,LOINC!A:B,2,0),"")</f>
        <v/>
      </c>
      <c r="M122" s="69" t="str">
        <f>IFERROR(VLOOKUP(B122,'Sequence nummers'!A:B,2,FALSE),"")</f>
        <v/>
      </c>
      <c r="N122" s="69" t="s">
        <v>2803</v>
      </c>
      <c r="Q122" s="62" t="s">
        <v>182</v>
      </c>
      <c r="R122" s="62" t="s">
        <v>176</v>
      </c>
      <c r="S122" s="62" t="str">
        <f t="shared" si="29"/>
        <v>Keuzelijst</v>
      </c>
      <c r="T122" s="62" t="s">
        <v>182</v>
      </c>
      <c r="U122" s="69" t="s">
        <v>2798</v>
      </c>
      <c r="V122" s="62" t="s">
        <v>1244</v>
      </c>
      <c r="W122" s="69" t="s">
        <v>7965</v>
      </c>
      <c r="X122" s="70" t="s">
        <v>370</v>
      </c>
      <c r="Y122" s="21" t="s">
        <v>370</v>
      </c>
      <c r="AB122" s="71" t="str">
        <f>IF(AA122= "","n.v.t.","")</f>
        <v>n.v.t.</v>
      </c>
    </row>
    <row r="123" spans="1:28" x14ac:dyDescent="0.45">
      <c r="A123" s="72" t="s">
        <v>2149</v>
      </c>
      <c r="B123" s="23" t="s">
        <v>2149</v>
      </c>
      <c r="C123" s="73" t="str">
        <f t="shared" si="24"/>
        <v>JMH</v>
      </c>
      <c r="D123" s="73" t="s">
        <v>7963</v>
      </c>
      <c r="E123" s="73" t="str">
        <f t="shared" si="25"/>
        <v xml:space="preserve">JMH antigeen </v>
      </c>
      <c r="F123" s="73" t="str">
        <f t="shared" si="26"/>
        <v>Antigène JMH</v>
      </c>
      <c r="G123" s="69" t="s">
        <v>2798</v>
      </c>
      <c r="H123" s="66" t="str">
        <f t="shared" si="27"/>
        <v>no</v>
      </c>
      <c r="I123" s="69" t="s">
        <v>2846</v>
      </c>
      <c r="J123" s="69" t="s">
        <v>2942</v>
      </c>
      <c r="K123" s="68" t="str">
        <f t="shared" si="28"/>
        <v>aaaagcal</v>
      </c>
      <c r="L123" s="157" t="str">
        <f>IFERROR(VLOOKUP(B123,LOINC!A:B,2,0),"")</f>
        <v>99990-1</v>
      </c>
      <c r="M123" s="69">
        <f>IFERROR(VLOOKUP(B123,'Sequence nummers'!A:B,2,FALSE),"")</f>
        <v>200320</v>
      </c>
      <c r="N123" s="69" t="s">
        <v>2803</v>
      </c>
      <c r="Q123" s="62" t="s">
        <v>176</v>
      </c>
      <c r="R123" s="62" t="s">
        <v>176</v>
      </c>
      <c r="S123" s="62" t="str">
        <f t="shared" si="29"/>
        <v>Keuzelijst</v>
      </c>
      <c r="T123" s="62" t="s">
        <v>2835</v>
      </c>
      <c r="U123" s="69" t="s">
        <v>366</v>
      </c>
      <c r="V123" s="62" t="s">
        <v>1244</v>
      </c>
      <c r="W123" s="69" t="s">
        <v>7965</v>
      </c>
      <c r="X123" s="70" t="s">
        <v>370</v>
      </c>
      <c r="Y123" s="21" t="s">
        <v>370</v>
      </c>
      <c r="Z123" s="21" t="s">
        <v>370</v>
      </c>
      <c r="AA123" s="71">
        <v>553350</v>
      </c>
      <c r="AB123" s="71">
        <v>20</v>
      </c>
    </row>
    <row r="124" spans="1:28" x14ac:dyDescent="0.45">
      <c r="A124" s="72" t="s">
        <v>3093</v>
      </c>
      <c r="B124" s="73" t="s">
        <v>3093</v>
      </c>
      <c r="C124" s="73" t="str">
        <f t="shared" si="24"/>
        <v>Kna typering</v>
      </c>
      <c r="D124" s="73" t="s">
        <v>7963</v>
      </c>
      <c r="E124" s="73" t="str">
        <f t="shared" si="25"/>
        <v/>
      </c>
      <c r="F124" s="73" t="str">
        <f t="shared" si="26"/>
        <v/>
      </c>
      <c r="G124" s="66" t="s">
        <v>2801</v>
      </c>
      <c r="H124" s="66" t="str">
        <f t="shared" si="27"/>
        <v>?</v>
      </c>
      <c r="I124" s="66" t="s">
        <v>176</v>
      </c>
      <c r="J124" s="67" t="s">
        <v>176</v>
      </c>
      <c r="K124" s="68" t="str">
        <f t="shared" si="28"/>
        <v>aaaagcam</v>
      </c>
      <c r="L124" s="157" t="str">
        <f>IFERROR(VLOOKUP(B124,LOINC!A:B,2,0),"")</f>
        <v/>
      </c>
      <c r="M124" s="69" t="str">
        <f>IFERROR(VLOOKUP(B124,'Sequence nummers'!A:B,2,FALSE),"")</f>
        <v/>
      </c>
      <c r="N124" s="69" t="s">
        <v>2803</v>
      </c>
      <c r="Q124" s="62" t="s">
        <v>182</v>
      </c>
      <c r="R124" s="62" t="s">
        <v>176</v>
      </c>
      <c r="S124" s="62" t="str">
        <f t="shared" si="29"/>
        <v>Keuzelijst</v>
      </c>
      <c r="T124" s="62" t="s">
        <v>182</v>
      </c>
      <c r="U124" s="69" t="s">
        <v>2798</v>
      </c>
      <c r="V124" s="62" t="s">
        <v>1244</v>
      </c>
      <c r="W124" s="69" t="s">
        <v>7965</v>
      </c>
      <c r="X124" s="70" t="s">
        <v>370</v>
      </c>
      <c r="Y124" s="21" t="s">
        <v>370</v>
      </c>
      <c r="AB124" s="71" t="str">
        <f>IF(AA124= "","n.v.t.","")</f>
        <v>n.v.t.</v>
      </c>
    </row>
    <row r="125" spans="1:28" x14ac:dyDescent="0.45">
      <c r="A125" s="72" t="s">
        <v>2150</v>
      </c>
      <c r="B125" s="23" t="s">
        <v>2150</v>
      </c>
      <c r="C125" s="73" t="str">
        <f t="shared" si="24"/>
        <v>Kna</v>
      </c>
      <c r="D125" s="73" t="s">
        <v>7963</v>
      </c>
      <c r="E125" s="73" t="str">
        <f t="shared" si="25"/>
        <v xml:space="preserve">Kna antigeen </v>
      </c>
      <c r="F125" s="73" t="str">
        <f t="shared" si="26"/>
        <v>Antigène Kna</v>
      </c>
      <c r="G125" s="69" t="s">
        <v>2798</v>
      </c>
      <c r="H125" s="66" t="str">
        <f t="shared" si="27"/>
        <v>no</v>
      </c>
      <c r="I125" s="69" t="s">
        <v>2846</v>
      </c>
      <c r="J125" s="69" t="s">
        <v>2942</v>
      </c>
      <c r="K125" s="68" t="str">
        <f t="shared" si="28"/>
        <v>aaaagcan</v>
      </c>
      <c r="L125" s="157" t="str">
        <f>IFERROR(VLOOKUP(B125,LOINC!A:B,2,0),"")</f>
        <v>99989-9</v>
      </c>
      <c r="M125" s="69">
        <f>IFERROR(VLOOKUP(B125,'Sequence nummers'!A:B,2,FALSE),"")</f>
        <v>200330</v>
      </c>
      <c r="N125" s="69" t="s">
        <v>2803</v>
      </c>
      <c r="Q125" s="62" t="s">
        <v>176</v>
      </c>
      <c r="R125" s="62" t="s">
        <v>176</v>
      </c>
      <c r="S125" s="62" t="str">
        <f t="shared" si="29"/>
        <v>Keuzelijst</v>
      </c>
      <c r="T125" s="62" t="s">
        <v>2835</v>
      </c>
      <c r="U125" s="69" t="s">
        <v>366</v>
      </c>
      <c r="V125" s="62" t="s">
        <v>1244</v>
      </c>
      <c r="W125" s="69" t="s">
        <v>7965</v>
      </c>
      <c r="X125" s="70" t="s">
        <v>370</v>
      </c>
      <c r="Y125" s="21" t="s">
        <v>370</v>
      </c>
      <c r="Z125" s="21" t="s">
        <v>370</v>
      </c>
      <c r="AA125" s="71">
        <v>553350</v>
      </c>
      <c r="AB125" s="71">
        <v>20</v>
      </c>
    </row>
    <row r="126" spans="1:28" x14ac:dyDescent="0.45">
      <c r="A126" s="72" t="s">
        <v>3097</v>
      </c>
      <c r="B126" s="73" t="s">
        <v>3097</v>
      </c>
      <c r="C126" s="73" t="str">
        <f t="shared" si="24"/>
        <v>Yka typering</v>
      </c>
      <c r="D126" s="73" t="s">
        <v>7963</v>
      </c>
      <c r="E126" s="73" t="str">
        <f t="shared" si="25"/>
        <v/>
      </c>
      <c r="F126" s="73" t="str">
        <f t="shared" si="26"/>
        <v/>
      </c>
      <c r="G126" s="66" t="s">
        <v>2801</v>
      </c>
      <c r="H126" s="66" t="str">
        <f t="shared" si="27"/>
        <v>?</v>
      </c>
      <c r="I126" s="66" t="s">
        <v>176</v>
      </c>
      <c r="J126" s="67" t="s">
        <v>176</v>
      </c>
      <c r="K126" s="68" t="str">
        <f t="shared" si="28"/>
        <v>aaaagcao</v>
      </c>
      <c r="L126" s="157" t="str">
        <f>IFERROR(VLOOKUP(B126,LOINC!A:B,2,0),"")</f>
        <v/>
      </c>
      <c r="M126" s="69" t="str">
        <f>IFERROR(VLOOKUP(B126,'Sequence nummers'!A:B,2,FALSE),"")</f>
        <v/>
      </c>
      <c r="N126" s="69" t="s">
        <v>2803</v>
      </c>
      <c r="Q126" s="62" t="s">
        <v>182</v>
      </c>
      <c r="R126" s="62" t="s">
        <v>176</v>
      </c>
      <c r="S126" s="62" t="str">
        <f t="shared" si="29"/>
        <v>Keuzelijst</v>
      </c>
      <c r="T126" s="62" t="s">
        <v>182</v>
      </c>
      <c r="U126" s="69" t="s">
        <v>2798</v>
      </c>
      <c r="V126" s="62" t="s">
        <v>1244</v>
      </c>
      <c r="W126" s="69" t="s">
        <v>7965</v>
      </c>
      <c r="X126" s="70" t="s">
        <v>370</v>
      </c>
      <c r="Y126" s="21" t="s">
        <v>370</v>
      </c>
      <c r="AB126" s="71" t="str">
        <f>IF(AA126= "","n.v.t.","")</f>
        <v>n.v.t.</v>
      </c>
    </row>
    <row r="127" spans="1:28" x14ac:dyDescent="0.45">
      <c r="A127" s="72" t="s">
        <v>2151</v>
      </c>
      <c r="B127" s="23" t="s">
        <v>2151</v>
      </c>
      <c r="C127" s="73" t="str">
        <f t="shared" si="24"/>
        <v>Yka</v>
      </c>
      <c r="D127" s="73" t="s">
        <v>7963</v>
      </c>
      <c r="E127" s="73" t="str">
        <f t="shared" si="25"/>
        <v xml:space="preserve">Yka antigeen  </v>
      </c>
      <c r="F127" s="73" t="str">
        <f t="shared" si="26"/>
        <v xml:space="preserve">Antigène Yka </v>
      </c>
      <c r="G127" s="69" t="s">
        <v>2798</v>
      </c>
      <c r="H127" s="66" t="str">
        <f t="shared" si="27"/>
        <v>no</v>
      </c>
      <c r="I127" s="69" t="s">
        <v>2846</v>
      </c>
      <c r="J127" s="69" t="s">
        <v>2942</v>
      </c>
      <c r="K127" s="68" t="str">
        <f t="shared" si="28"/>
        <v>aaaagcap</v>
      </c>
      <c r="L127" s="157" t="str">
        <f>IFERROR(VLOOKUP(B127,LOINC!A:B,2,0),"")</f>
        <v>99989-1</v>
      </c>
      <c r="M127" s="69">
        <f>IFERROR(VLOOKUP(B127,'Sequence nummers'!A:B,2,FALSE),"")</f>
        <v>200340</v>
      </c>
      <c r="N127" s="69" t="s">
        <v>2803</v>
      </c>
      <c r="Q127" s="62" t="s">
        <v>176</v>
      </c>
      <c r="R127" s="62" t="s">
        <v>176</v>
      </c>
      <c r="S127" s="62" t="str">
        <f t="shared" si="29"/>
        <v>Keuzelijst</v>
      </c>
      <c r="T127" s="62" t="s">
        <v>2835</v>
      </c>
      <c r="U127" s="69" t="s">
        <v>366</v>
      </c>
      <c r="V127" s="62" t="s">
        <v>1244</v>
      </c>
      <c r="W127" s="69" t="s">
        <v>7965</v>
      </c>
      <c r="X127" s="70" t="s">
        <v>370</v>
      </c>
      <c r="Y127" s="21" t="s">
        <v>370</v>
      </c>
      <c r="Z127" s="21" t="s">
        <v>370</v>
      </c>
      <c r="AA127" s="71">
        <v>553350</v>
      </c>
      <c r="AB127" s="71">
        <v>20</v>
      </c>
    </row>
    <row r="128" spans="1:28" x14ac:dyDescent="0.45">
      <c r="A128" s="72" t="s">
        <v>3101</v>
      </c>
      <c r="B128" s="73" t="s">
        <v>3101</v>
      </c>
      <c r="C128" s="73" t="str">
        <f t="shared" si="24"/>
        <v>A1  typering</v>
      </c>
      <c r="D128" s="73" t="s">
        <v>7962</v>
      </c>
      <c r="E128" s="73" t="str">
        <f t="shared" si="25"/>
        <v/>
      </c>
      <c r="F128" s="73" t="str">
        <f t="shared" si="26"/>
        <v/>
      </c>
      <c r="G128" s="66" t="s">
        <v>2801</v>
      </c>
      <c r="H128" s="66" t="str">
        <f t="shared" si="27"/>
        <v>?</v>
      </c>
      <c r="I128" s="66" t="s">
        <v>176</v>
      </c>
      <c r="J128" s="67" t="s">
        <v>176</v>
      </c>
      <c r="K128" s="68" t="str">
        <f t="shared" si="28"/>
        <v>aaaagcaq</v>
      </c>
      <c r="L128" s="157" t="str">
        <f>IFERROR(VLOOKUP(B128,LOINC!A:B,2,0),"")</f>
        <v/>
      </c>
      <c r="M128" s="69" t="str">
        <f>IFERROR(VLOOKUP(B128,'Sequence nummers'!A:B,2,FALSE),"")</f>
        <v/>
      </c>
      <c r="N128" s="69" t="s">
        <v>2803</v>
      </c>
      <c r="Q128" s="62" t="s">
        <v>182</v>
      </c>
      <c r="R128" s="62" t="s">
        <v>176</v>
      </c>
      <c r="S128" s="62" t="str">
        <f t="shared" si="29"/>
        <v>Keuzelijst</v>
      </c>
      <c r="T128" s="62" t="s">
        <v>182</v>
      </c>
      <c r="U128" s="69" t="s">
        <v>2798</v>
      </c>
      <c r="V128" s="62" t="s">
        <v>1244</v>
      </c>
      <c r="W128" s="69" t="s">
        <v>2941</v>
      </c>
      <c r="X128" s="70" t="s">
        <v>370</v>
      </c>
      <c r="Y128" s="21" t="s">
        <v>370</v>
      </c>
      <c r="AB128" s="71" t="str">
        <f>IF(AA128= "","n.v.t.","")</f>
        <v>n.v.t.</v>
      </c>
    </row>
    <row r="129" spans="1:28" x14ac:dyDescent="0.45">
      <c r="A129" s="72" t="s">
        <v>2152</v>
      </c>
      <c r="B129" s="23" t="s">
        <v>2152</v>
      </c>
      <c r="C129" s="73" t="str">
        <f t="shared" si="24"/>
        <v>A1</v>
      </c>
      <c r="D129" s="73" t="s">
        <v>7962</v>
      </c>
      <c r="E129" s="73" t="str">
        <f t="shared" si="25"/>
        <v>A1antigeen (A1)</v>
      </c>
      <c r="F129" s="73" t="str">
        <f t="shared" si="26"/>
        <v>A1antigeen (A1)</v>
      </c>
      <c r="G129" s="69" t="s">
        <v>2798</v>
      </c>
      <c r="H129" s="66" t="str">
        <f t="shared" si="27"/>
        <v>yes</v>
      </c>
      <c r="I129" s="69" t="s">
        <v>2846</v>
      </c>
      <c r="J129" s="69" t="s">
        <v>2942</v>
      </c>
      <c r="K129" s="68" t="str">
        <f t="shared" si="28"/>
        <v>aaaagcar</v>
      </c>
      <c r="L129" s="114" t="str">
        <f>IFERROR(VLOOKUP(B129,LOINC!A:B,2,0),"")</f>
        <v>844-1</v>
      </c>
      <c r="M129" s="69">
        <f>IFERROR(VLOOKUP(B129,'Sequence nummers'!A:B,2,FALSE),"")</f>
        <v>200350</v>
      </c>
      <c r="N129" s="69" t="s">
        <v>2803</v>
      </c>
      <c r="Q129" s="62" t="s">
        <v>176</v>
      </c>
      <c r="R129" s="62" t="s">
        <v>176</v>
      </c>
      <c r="S129" s="62" t="str">
        <f t="shared" si="29"/>
        <v>Keuzelijst</v>
      </c>
      <c r="T129" s="62" t="s">
        <v>2835</v>
      </c>
      <c r="U129" s="69" t="s">
        <v>366</v>
      </c>
      <c r="V129" s="62" t="s">
        <v>1244</v>
      </c>
      <c r="W129" s="69" t="s">
        <v>7967</v>
      </c>
      <c r="X129" s="70" t="s">
        <v>370</v>
      </c>
      <c r="Y129" s="21" t="s">
        <v>370</v>
      </c>
      <c r="Z129" s="21" t="s">
        <v>370</v>
      </c>
      <c r="AA129" s="71">
        <v>554772</v>
      </c>
      <c r="AB129" s="71">
        <v>16</v>
      </c>
    </row>
    <row r="130" spans="1:28" x14ac:dyDescent="0.45">
      <c r="A130" s="72" t="s">
        <v>3106</v>
      </c>
      <c r="B130" s="73" t="s">
        <v>3106</v>
      </c>
      <c r="C130" s="73" t="str">
        <f t="shared" si="24"/>
        <v>Lan typering</v>
      </c>
      <c r="D130" s="73" t="s">
        <v>7963</v>
      </c>
      <c r="E130" s="73" t="str">
        <f t="shared" si="25"/>
        <v/>
      </c>
      <c r="F130" s="73" t="str">
        <f t="shared" si="26"/>
        <v/>
      </c>
      <c r="G130" s="66" t="s">
        <v>2801</v>
      </c>
      <c r="H130" s="66" t="str">
        <f t="shared" si="27"/>
        <v>?</v>
      </c>
      <c r="I130" s="66" t="s">
        <v>176</v>
      </c>
      <c r="J130" s="67" t="s">
        <v>176</v>
      </c>
      <c r="K130" s="68" t="str">
        <f t="shared" si="28"/>
        <v>aaaagcas</v>
      </c>
      <c r="L130" s="157" t="str">
        <f>IFERROR(VLOOKUP(B130,LOINC!A:B,2,0),"")</f>
        <v/>
      </c>
      <c r="M130" s="69" t="str">
        <f>IFERROR(VLOOKUP(B130,'Sequence nummers'!A:B,2,FALSE),"")</f>
        <v/>
      </c>
      <c r="N130" s="69" t="s">
        <v>2803</v>
      </c>
      <c r="Q130" s="62" t="s">
        <v>182</v>
      </c>
      <c r="R130" s="62" t="s">
        <v>176</v>
      </c>
      <c r="S130" s="62" t="str">
        <f t="shared" si="29"/>
        <v>Keuzelijst</v>
      </c>
      <c r="T130" s="62" t="s">
        <v>182</v>
      </c>
      <c r="U130" s="69" t="s">
        <v>2798</v>
      </c>
      <c r="V130" s="62" t="s">
        <v>1244</v>
      </c>
      <c r="W130" s="69" t="s">
        <v>7965</v>
      </c>
      <c r="X130" s="70" t="s">
        <v>370</v>
      </c>
      <c r="Y130" s="21" t="s">
        <v>370</v>
      </c>
      <c r="AB130" s="71" t="str">
        <f>IF(AA130= "","n.v.t.","")</f>
        <v>n.v.t.</v>
      </c>
    </row>
    <row r="131" spans="1:28" x14ac:dyDescent="0.45">
      <c r="A131" s="72" t="s">
        <v>2153</v>
      </c>
      <c r="B131" s="23" t="s">
        <v>2153</v>
      </c>
      <c r="C131" s="73" t="str">
        <f t="shared" si="24"/>
        <v>Lan</v>
      </c>
      <c r="D131" s="73" t="s">
        <v>7963</v>
      </c>
      <c r="E131" s="73" t="str">
        <f t="shared" si="25"/>
        <v xml:space="preserve">Lan antigeen  </v>
      </c>
      <c r="F131" s="73" t="str">
        <f t="shared" si="26"/>
        <v>Antigène Lan</v>
      </c>
      <c r="G131" s="69" t="s">
        <v>2798</v>
      </c>
      <c r="H131" s="66" t="str">
        <f t="shared" si="27"/>
        <v>no</v>
      </c>
      <c r="I131" s="69" t="s">
        <v>2846</v>
      </c>
      <c r="J131" s="69" t="s">
        <v>2942</v>
      </c>
      <c r="K131" s="68" t="str">
        <f t="shared" si="28"/>
        <v>aaaagcat</v>
      </c>
      <c r="L131" s="157" t="str">
        <f>IFERROR(VLOOKUP(B131,LOINC!A:B,2,0),"")</f>
        <v>99989-8</v>
      </c>
      <c r="M131" s="69">
        <f>IFERROR(VLOOKUP(B131,'Sequence nummers'!A:B,2,FALSE),"")</f>
        <v>200360</v>
      </c>
      <c r="N131" s="69" t="s">
        <v>2803</v>
      </c>
      <c r="Q131" s="62" t="s">
        <v>176</v>
      </c>
      <c r="R131" s="62" t="s">
        <v>176</v>
      </c>
      <c r="S131" s="62" t="str">
        <f t="shared" si="29"/>
        <v>Keuzelijst</v>
      </c>
      <c r="T131" s="62" t="s">
        <v>2835</v>
      </c>
      <c r="U131" s="69" t="s">
        <v>366</v>
      </c>
      <c r="V131" s="62" t="s">
        <v>1244</v>
      </c>
      <c r="W131" s="69" t="s">
        <v>7965</v>
      </c>
      <c r="X131" s="70" t="s">
        <v>370</v>
      </c>
      <c r="Y131" s="21" t="s">
        <v>370</v>
      </c>
      <c r="Z131" s="21" t="s">
        <v>370</v>
      </c>
      <c r="AA131" s="71">
        <v>553350</v>
      </c>
      <c r="AB131" s="71">
        <v>20</v>
      </c>
    </row>
    <row r="132" spans="1:28" x14ac:dyDescent="0.45">
      <c r="A132" s="72" t="s">
        <v>3110</v>
      </c>
      <c r="B132" s="73" t="s">
        <v>3110</v>
      </c>
      <c r="C132" s="73" t="str">
        <f t="shared" si="24"/>
        <v>Dib typering</v>
      </c>
      <c r="D132" s="73" t="s">
        <v>7963</v>
      </c>
      <c r="E132" s="73" t="str">
        <f t="shared" si="25"/>
        <v/>
      </c>
      <c r="F132" s="73" t="str">
        <f t="shared" si="26"/>
        <v/>
      </c>
      <c r="G132" s="66" t="s">
        <v>2801</v>
      </c>
      <c r="H132" s="66" t="str">
        <f t="shared" si="27"/>
        <v>?</v>
      </c>
      <c r="I132" s="66" t="s">
        <v>176</v>
      </c>
      <c r="J132" s="67" t="s">
        <v>176</v>
      </c>
      <c r="K132" s="68" t="str">
        <f t="shared" si="28"/>
        <v>aaaagcau</v>
      </c>
      <c r="L132" s="157" t="str">
        <f>IFERROR(VLOOKUP(B132,LOINC!A:B,2,0),"")</f>
        <v/>
      </c>
      <c r="M132" s="69" t="str">
        <f>IFERROR(VLOOKUP(B132,'Sequence nummers'!A:B,2,FALSE),"")</f>
        <v/>
      </c>
      <c r="N132" s="69" t="s">
        <v>2803</v>
      </c>
      <c r="Q132" s="62" t="s">
        <v>182</v>
      </c>
      <c r="R132" s="62" t="s">
        <v>176</v>
      </c>
      <c r="S132" s="62" t="str">
        <f t="shared" si="29"/>
        <v>Keuzelijst</v>
      </c>
      <c r="T132" s="62" t="s">
        <v>182</v>
      </c>
      <c r="U132" s="69" t="s">
        <v>2798</v>
      </c>
      <c r="V132" s="62" t="s">
        <v>1244</v>
      </c>
      <c r="W132" s="69" t="s">
        <v>7965</v>
      </c>
      <c r="X132" s="70" t="s">
        <v>370</v>
      </c>
      <c r="Y132" s="21" t="s">
        <v>370</v>
      </c>
      <c r="AB132" s="71" t="str">
        <f>IF(AA132= "","n.v.t.","")</f>
        <v>n.v.t.</v>
      </c>
    </row>
    <row r="133" spans="1:28" x14ac:dyDescent="0.45">
      <c r="A133" s="72" t="s">
        <v>2154</v>
      </c>
      <c r="B133" s="23" t="s">
        <v>2154</v>
      </c>
      <c r="C133" s="73" t="str">
        <f t="shared" si="24"/>
        <v>Dib</v>
      </c>
      <c r="D133" s="73" t="s">
        <v>7963</v>
      </c>
      <c r="E133" s="73" t="str">
        <f t="shared" si="25"/>
        <v xml:space="preserve">Diego b antigeen  </v>
      </c>
      <c r="F133" s="73" t="str">
        <f t="shared" si="26"/>
        <v>Antigène Diego b</v>
      </c>
      <c r="G133" s="69" t="s">
        <v>2798</v>
      </c>
      <c r="H133" s="66" t="str">
        <f t="shared" si="27"/>
        <v>no</v>
      </c>
      <c r="I133" s="69" t="s">
        <v>2846</v>
      </c>
      <c r="J133" s="69" t="s">
        <v>2942</v>
      </c>
      <c r="K133" s="68" t="str">
        <f t="shared" si="28"/>
        <v>aaaagcav</v>
      </c>
      <c r="L133" s="114" t="str">
        <f>IFERROR(VLOOKUP(B133,LOINC!A:B,2,0),"")</f>
        <v>990-2</v>
      </c>
      <c r="M133" s="69">
        <f>IFERROR(VLOOKUP(B133,'Sequence nummers'!A:B,2,FALSE),"")</f>
        <v>200370</v>
      </c>
      <c r="N133" s="69" t="s">
        <v>2803</v>
      </c>
      <c r="Q133" s="62" t="s">
        <v>176</v>
      </c>
      <c r="R133" s="62" t="s">
        <v>176</v>
      </c>
      <c r="S133" s="62" t="str">
        <f t="shared" si="29"/>
        <v>Keuzelijst</v>
      </c>
      <c r="T133" s="62" t="s">
        <v>2835</v>
      </c>
      <c r="U133" s="69" t="s">
        <v>366</v>
      </c>
      <c r="V133" s="62" t="s">
        <v>1244</v>
      </c>
      <c r="W133" s="69" t="s">
        <v>7965</v>
      </c>
      <c r="X133" s="70" t="s">
        <v>370</v>
      </c>
      <c r="Y133" s="21" t="s">
        <v>370</v>
      </c>
      <c r="Z133" s="21" t="s">
        <v>370</v>
      </c>
      <c r="AA133" s="71">
        <v>553350</v>
      </c>
      <c r="AB133" s="71">
        <v>20</v>
      </c>
    </row>
    <row r="134" spans="1:28" x14ac:dyDescent="0.45">
      <c r="A134" s="72" t="s">
        <v>3114</v>
      </c>
      <c r="B134" s="73" t="s">
        <v>3114</v>
      </c>
      <c r="C134" s="73" t="str">
        <f t="shared" si="24"/>
        <v>Sc1 typering</v>
      </c>
      <c r="D134" s="73" t="s">
        <v>7963</v>
      </c>
      <c r="E134" s="73" t="str">
        <f t="shared" si="25"/>
        <v/>
      </c>
      <c r="F134" s="73" t="str">
        <f t="shared" si="26"/>
        <v/>
      </c>
      <c r="G134" s="66" t="s">
        <v>2801</v>
      </c>
      <c r="H134" s="66" t="str">
        <f t="shared" si="27"/>
        <v>?</v>
      </c>
      <c r="I134" s="66" t="s">
        <v>176</v>
      </c>
      <c r="J134" s="67" t="s">
        <v>176</v>
      </c>
      <c r="K134" s="68" t="str">
        <f t="shared" si="28"/>
        <v>aaaagcaw</v>
      </c>
      <c r="L134" s="157" t="str">
        <f>IFERROR(VLOOKUP(B134,LOINC!A:B,2,0),"")</f>
        <v/>
      </c>
      <c r="M134" s="69" t="str">
        <f>IFERROR(VLOOKUP(B134,'Sequence nummers'!A:B,2,FALSE),"")</f>
        <v/>
      </c>
      <c r="N134" s="69" t="s">
        <v>2803</v>
      </c>
      <c r="Q134" s="62" t="s">
        <v>182</v>
      </c>
      <c r="R134" s="62" t="s">
        <v>176</v>
      </c>
      <c r="S134" s="62" t="str">
        <f t="shared" si="29"/>
        <v>Keuzelijst</v>
      </c>
      <c r="T134" s="62" t="s">
        <v>182</v>
      </c>
      <c r="U134" s="69" t="s">
        <v>2798</v>
      </c>
      <c r="V134" s="62" t="s">
        <v>1244</v>
      </c>
      <c r="W134" s="69" t="s">
        <v>7965</v>
      </c>
      <c r="X134" s="70" t="s">
        <v>370</v>
      </c>
      <c r="Y134" s="21" t="s">
        <v>370</v>
      </c>
      <c r="AB134" s="71" t="str">
        <f>IF(AA134= "","n.v.t.","")</f>
        <v>n.v.t.</v>
      </c>
    </row>
    <row r="135" spans="1:28" x14ac:dyDescent="0.45">
      <c r="A135" s="72" t="s">
        <v>2155</v>
      </c>
      <c r="B135" s="23" t="s">
        <v>2155</v>
      </c>
      <c r="C135" s="73" t="str">
        <f t="shared" si="24"/>
        <v>Sc1</v>
      </c>
      <c r="D135" s="73" t="s">
        <v>7963</v>
      </c>
      <c r="E135" s="73" t="str">
        <f t="shared" si="25"/>
        <v xml:space="preserve">Scianna antigeen  </v>
      </c>
      <c r="F135" s="73" t="str">
        <f t="shared" si="26"/>
        <v xml:space="preserve">Antigène Scianna </v>
      </c>
      <c r="G135" s="69" t="s">
        <v>2798</v>
      </c>
      <c r="H135" s="66" t="str">
        <f t="shared" si="27"/>
        <v>no</v>
      </c>
      <c r="I135" s="69" t="s">
        <v>2846</v>
      </c>
      <c r="J135" s="69" t="s">
        <v>2942</v>
      </c>
      <c r="K135" s="68" t="str">
        <f t="shared" si="28"/>
        <v>aaaagcax</v>
      </c>
      <c r="L135" s="157" t="str">
        <f>IFERROR(VLOOKUP(B135,LOINC!A:B,2,0),"")</f>
        <v>99989-6</v>
      </c>
      <c r="M135" s="69">
        <f>IFERROR(VLOOKUP(B135,'Sequence nummers'!A:B,2,FALSE),"")</f>
        <v>200380</v>
      </c>
      <c r="N135" s="69" t="s">
        <v>2803</v>
      </c>
      <c r="Q135" s="62" t="s">
        <v>176</v>
      </c>
      <c r="R135" s="62" t="s">
        <v>176</v>
      </c>
      <c r="S135" s="62" t="str">
        <f t="shared" si="29"/>
        <v>Keuzelijst</v>
      </c>
      <c r="T135" s="62" t="s">
        <v>2835</v>
      </c>
      <c r="U135" s="69" t="s">
        <v>366</v>
      </c>
      <c r="V135" s="62" t="s">
        <v>1244</v>
      </c>
      <c r="W135" s="69" t="s">
        <v>7965</v>
      </c>
      <c r="X135" s="70" t="s">
        <v>370</v>
      </c>
      <c r="Y135" s="21" t="s">
        <v>370</v>
      </c>
      <c r="Z135" s="21" t="s">
        <v>370</v>
      </c>
      <c r="AA135" s="71">
        <v>553350</v>
      </c>
      <c r="AB135" s="71">
        <v>20</v>
      </c>
    </row>
    <row r="136" spans="1:28" x14ac:dyDescent="0.45">
      <c r="A136" s="72" t="s">
        <v>3118</v>
      </c>
      <c r="B136" s="73" t="s">
        <v>3118</v>
      </c>
      <c r="C136" s="73" t="str">
        <f t="shared" si="24"/>
        <v>Ata typering</v>
      </c>
      <c r="D136" s="73" t="s">
        <v>7963</v>
      </c>
      <c r="E136" s="73" t="str">
        <f t="shared" si="25"/>
        <v/>
      </c>
      <c r="F136" s="73" t="str">
        <f t="shared" si="26"/>
        <v/>
      </c>
      <c r="G136" s="66" t="s">
        <v>2801</v>
      </c>
      <c r="H136" s="66" t="str">
        <f t="shared" si="27"/>
        <v>?</v>
      </c>
      <c r="I136" s="66" t="s">
        <v>176</v>
      </c>
      <c r="J136" s="67" t="s">
        <v>176</v>
      </c>
      <c r="K136" s="68" t="str">
        <f t="shared" si="28"/>
        <v>aaaagcay</v>
      </c>
      <c r="L136" s="157" t="str">
        <f>IFERROR(VLOOKUP(B136,LOINC!A:B,2,0),"")</f>
        <v/>
      </c>
      <c r="M136" s="69" t="str">
        <f>IFERROR(VLOOKUP(B136,'Sequence nummers'!A:B,2,FALSE),"")</f>
        <v/>
      </c>
      <c r="N136" s="69" t="s">
        <v>2803</v>
      </c>
      <c r="Q136" s="62" t="s">
        <v>182</v>
      </c>
      <c r="R136" s="62" t="s">
        <v>176</v>
      </c>
      <c r="S136" s="62" t="str">
        <f t="shared" si="29"/>
        <v>Keuzelijst</v>
      </c>
      <c r="T136" s="62" t="s">
        <v>182</v>
      </c>
      <c r="U136" s="69" t="s">
        <v>2798</v>
      </c>
      <c r="V136" s="62" t="s">
        <v>1244</v>
      </c>
      <c r="W136" s="69" t="s">
        <v>7965</v>
      </c>
      <c r="X136" s="70" t="s">
        <v>370</v>
      </c>
      <c r="Y136" s="21" t="s">
        <v>370</v>
      </c>
      <c r="AB136" s="71" t="str">
        <f>IF(AA136= "","n.v.t.","")</f>
        <v>n.v.t.</v>
      </c>
    </row>
    <row r="137" spans="1:28" x14ac:dyDescent="0.45">
      <c r="A137" s="72" t="s">
        <v>2156</v>
      </c>
      <c r="B137" s="23" t="s">
        <v>2156</v>
      </c>
      <c r="C137" s="73" t="str">
        <f t="shared" si="24"/>
        <v>Ata</v>
      </c>
      <c r="D137" s="73" t="s">
        <v>7963</v>
      </c>
      <c r="E137" s="73" t="str">
        <f t="shared" si="25"/>
        <v xml:space="preserve">Augustine antigeen  </v>
      </c>
      <c r="F137" s="73" t="str">
        <f t="shared" si="26"/>
        <v>Antigène Augustine</v>
      </c>
      <c r="G137" s="69" t="s">
        <v>2798</v>
      </c>
      <c r="H137" s="66" t="str">
        <f t="shared" si="27"/>
        <v>no</v>
      </c>
      <c r="I137" s="69" t="s">
        <v>2846</v>
      </c>
      <c r="J137" s="69" t="s">
        <v>2942</v>
      </c>
      <c r="K137" s="68" t="str">
        <f t="shared" si="28"/>
        <v>aaaagcaz</v>
      </c>
      <c r="L137" s="157" t="str">
        <f>IFERROR(VLOOKUP(B137,LOINC!A:B,2,0),"")</f>
        <v>99990-8</v>
      </c>
      <c r="M137" s="69">
        <f>IFERROR(VLOOKUP(B137,'Sequence nummers'!A:B,2,FALSE),"")</f>
        <v>200390</v>
      </c>
      <c r="N137" s="69" t="s">
        <v>2803</v>
      </c>
      <c r="Q137" s="62" t="s">
        <v>176</v>
      </c>
      <c r="R137" s="62" t="s">
        <v>176</v>
      </c>
      <c r="S137" s="62" t="str">
        <f t="shared" si="29"/>
        <v>Keuzelijst</v>
      </c>
      <c r="T137" s="62" t="s">
        <v>2835</v>
      </c>
      <c r="U137" s="69" t="s">
        <v>366</v>
      </c>
      <c r="V137" s="62" t="s">
        <v>1244</v>
      </c>
      <c r="W137" s="69" t="s">
        <v>7965</v>
      </c>
      <c r="X137" s="70" t="s">
        <v>370</v>
      </c>
      <c r="Y137" s="21" t="s">
        <v>370</v>
      </c>
      <c r="Z137" s="21" t="s">
        <v>370</v>
      </c>
      <c r="AA137" s="71">
        <v>553350</v>
      </c>
      <c r="AB137" s="71">
        <v>20</v>
      </c>
    </row>
    <row r="138" spans="1:28" x14ac:dyDescent="0.45">
      <c r="A138" s="72" t="s">
        <v>3122</v>
      </c>
      <c r="B138" s="73" t="s">
        <v>3122</v>
      </c>
      <c r="C138" s="73" t="str">
        <f t="shared" si="24"/>
        <v>Gya typering</v>
      </c>
      <c r="D138" s="73" t="s">
        <v>7963</v>
      </c>
      <c r="E138" s="73" t="str">
        <f t="shared" si="25"/>
        <v/>
      </c>
      <c r="F138" s="73" t="str">
        <f t="shared" si="26"/>
        <v/>
      </c>
      <c r="G138" s="66" t="s">
        <v>2801</v>
      </c>
      <c r="H138" s="66" t="str">
        <f t="shared" si="27"/>
        <v>?</v>
      </c>
      <c r="I138" s="66" t="s">
        <v>176</v>
      </c>
      <c r="J138" s="67" t="s">
        <v>176</v>
      </c>
      <c r="K138" s="68" t="str">
        <f t="shared" si="28"/>
        <v>aaaagdaa</v>
      </c>
      <c r="L138" s="157" t="str">
        <f>IFERROR(VLOOKUP(B138,LOINC!A:B,2,0),"")</f>
        <v/>
      </c>
      <c r="M138" s="69" t="str">
        <f>IFERROR(VLOOKUP(B138,'Sequence nummers'!A:B,2,FALSE),"")</f>
        <v/>
      </c>
      <c r="N138" s="69" t="s">
        <v>2803</v>
      </c>
      <c r="Q138" s="62" t="s">
        <v>182</v>
      </c>
      <c r="R138" s="62" t="s">
        <v>176</v>
      </c>
      <c r="S138" s="62" t="str">
        <f t="shared" si="29"/>
        <v>Keuzelijst</v>
      </c>
      <c r="T138" s="62" t="s">
        <v>182</v>
      </c>
      <c r="U138" s="69" t="s">
        <v>2798</v>
      </c>
      <c r="V138" s="62" t="s">
        <v>1244</v>
      </c>
      <c r="W138" s="69" t="s">
        <v>7965</v>
      </c>
      <c r="X138" s="70" t="s">
        <v>370</v>
      </c>
      <c r="Y138" s="21" t="s">
        <v>370</v>
      </c>
      <c r="AB138" s="71" t="str">
        <f>IF(AA138= "","n.v.t.","")</f>
        <v>n.v.t.</v>
      </c>
    </row>
    <row r="139" spans="1:28" x14ac:dyDescent="0.45">
      <c r="A139" s="72" t="s">
        <v>2157</v>
      </c>
      <c r="B139" s="23" t="s">
        <v>2157</v>
      </c>
      <c r="C139" s="73" t="str">
        <f t="shared" si="24"/>
        <v>Gya</v>
      </c>
      <c r="D139" s="73" t="s">
        <v>7963</v>
      </c>
      <c r="E139" s="73" t="str">
        <f t="shared" si="25"/>
        <v xml:space="preserve">Gregory antigeen  </v>
      </c>
      <c r="F139" s="73" t="str">
        <f t="shared" si="26"/>
        <v>Antigène Gregory</v>
      </c>
      <c r="G139" s="69" t="s">
        <v>2798</v>
      </c>
      <c r="H139" s="66" t="str">
        <f t="shared" si="27"/>
        <v>no</v>
      </c>
      <c r="I139" s="69" t="s">
        <v>2846</v>
      </c>
      <c r="J139" s="69" t="s">
        <v>2942</v>
      </c>
      <c r="K139" s="68" t="str">
        <f t="shared" si="28"/>
        <v>aaaagdab</v>
      </c>
      <c r="L139" s="157" t="str">
        <f>IFERROR(VLOOKUP(B139,LOINC!A:B,2,0),"")</f>
        <v>99990-2</v>
      </c>
      <c r="M139" s="69">
        <f>IFERROR(VLOOKUP(B139,'Sequence nummers'!A:B,2,FALSE),"")</f>
        <v>200400</v>
      </c>
      <c r="N139" s="69" t="s">
        <v>2803</v>
      </c>
      <c r="Q139" s="62" t="s">
        <v>176</v>
      </c>
      <c r="R139" s="62" t="s">
        <v>176</v>
      </c>
      <c r="S139" s="62" t="str">
        <f t="shared" si="29"/>
        <v>Keuzelijst</v>
      </c>
      <c r="T139" s="62" t="s">
        <v>2835</v>
      </c>
      <c r="U139" s="69" t="s">
        <v>366</v>
      </c>
      <c r="V139" s="62" t="s">
        <v>1244</v>
      </c>
      <c r="W139" s="69" t="s">
        <v>7965</v>
      </c>
      <c r="X139" s="70" t="s">
        <v>370</v>
      </c>
      <c r="Y139" s="21" t="s">
        <v>370</v>
      </c>
      <c r="AA139" s="71">
        <v>553350</v>
      </c>
      <c r="AB139" s="71">
        <v>20</v>
      </c>
    </row>
    <row r="140" spans="1:28" x14ac:dyDescent="0.45">
      <c r="A140" s="72" t="s">
        <v>3126</v>
      </c>
      <c r="B140" s="73" t="s">
        <v>3126</v>
      </c>
      <c r="C140" s="73" t="str">
        <f t="shared" si="24"/>
        <v>Jra typering</v>
      </c>
      <c r="D140" s="73" t="s">
        <v>7963</v>
      </c>
      <c r="E140" s="73" t="str">
        <f t="shared" si="25"/>
        <v/>
      </c>
      <c r="F140" s="73" t="str">
        <f t="shared" si="26"/>
        <v/>
      </c>
      <c r="G140" s="66" t="s">
        <v>2801</v>
      </c>
      <c r="H140" s="66" t="str">
        <f t="shared" si="27"/>
        <v>?</v>
      </c>
      <c r="I140" s="66" t="s">
        <v>176</v>
      </c>
      <c r="J140" s="67" t="s">
        <v>176</v>
      </c>
      <c r="K140" s="68" t="str">
        <f t="shared" si="28"/>
        <v>aaaagdac</v>
      </c>
      <c r="L140" s="157" t="str">
        <f>IFERROR(VLOOKUP(B140,LOINC!A:B,2,0),"")</f>
        <v/>
      </c>
      <c r="M140" s="69" t="str">
        <f>IFERROR(VLOOKUP(B140,'Sequence nummers'!A:B,2,FALSE),"")</f>
        <v/>
      </c>
      <c r="N140" s="69" t="s">
        <v>2803</v>
      </c>
      <c r="Q140" s="62" t="s">
        <v>182</v>
      </c>
      <c r="R140" s="62" t="s">
        <v>176</v>
      </c>
      <c r="S140" s="62" t="str">
        <f t="shared" si="29"/>
        <v>Keuzelijst</v>
      </c>
      <c r="T140" s="62" t="s">
        <v>182</v>
      </c>
      <c r="U140" s="69" t="s">
        <v>2798</v>
      </c>
      <c r="V140" s="62" t="s">
        <v>1244</v>
      </c>
      <c r="W140" s="69" t="s">
        <v>7965</v>
      </c>
      <c r="X140" s="70" t="s">
        <v>370</v>
      </c>
      <c r="Y140" s="21" t="s">
        <v>370</v>
      </c>
      <c r="AB140" s="71" t="str">
        <f>IF(AA140= "","n.v.t.","")</f>
        <v>n.v.t.</v>
      </c>
    </row>
    <row r="141" spans="1:28" x14ac:dyDescent="0.45">
      <c r="A141" s="72" t="s">
        <v>2158</v>
      </c>
      <c r="B141" s="23" t="s">
        <v>2158</v>
      </c>
      <c r="C141" s="73" t="str">
        <f t="shared" si="24"/>
        <v>Jra</v>
      </c>
      <c r="D141" s="73" t="s">
        <v>7963</v>
      </c>
      <c r="E141" s="73" t="str">
        <f t="shared" si="25"/>
        <v xml:space="preserve">Jr a antigeen  </v>
      </c>
      <c r="F141" s="73" t="str">
        <f t="shared" si="26"/>
        <v>Antigène Jr a</v>
      </c>
      <c r="G141" s="69" t="s">
        <v>2798</v>
      </c>
      <c r="H141" s="66" t="str">
        <f t="shared" si="27"/>
        <v>no</v>
      </c>
      <c r="I141" s="69" t="s">
        <v>2846</v>
      </c>
      <c r="J141" s="69" t="s">
        <v>2942</v>
      </c>
      <c r="K141" s="68" t="str">
        <f t="shared" si="28"/>
        <v>aaaagdad</v>
      </c>
      <c r="L141" s="157" t="str">
        <f>IFERROR(VLOOKUP(B141,LOINC!A:B,2,0),"")</f>
        <v>99990-0</v>
      </c>
      <c r="M141" s="69">
        <f>IFERROR(VLOOKUP(B141,'Sequence nummers'!A:B,2,FALSE),"")</f>
        <v>200410</v>
      </c>
      <c r="N141" s="69" t="s">
        <v>2803</v>
      </c>
      <c r="Q141" s="62" t="s">
        <v>176</v>
      </c>
      <c r="R141" s="62" t="s">
        <v>176</v>
      </c>
      <c r="S141" s="62" t="str">
        <f t="shared" si="29"/>
        <v>Keuzelijst</v>
      </c>
      <c r="T141" s="62" t="s">
        <v>2835</v>
      </c>
      <c r="U141" s="69" t="s">
        <v>366</v>
      </c>
      <c r="V141" s="62" t="s">
        <v>1244</v>
      </c>
      <c r="W141" s="69" t="s">
        <v>7965</v>
      </c>
      <c r="X141" s="70" t="s">
        <v>370</v>
      </c>
      <c r="Y141" s="21" t="s">
        <v>370</v>
      </c>
      <c r="Z141" s="21" t="s">
        <v>370</v>
      </c>
      <c r="AA141" s="71">
        <v>553350</v>
      </c>
      <c r="AB141" s="71">
        <v>20</v>
      </c>
    </row>
    <row r="142" spans="1:28" x14ac:dyDescent="0.45">
      <c r="A142" s="72" t="s">
        <v>3130</v>
      </c>
      <c r="B142" s="73" t="s">
        <v>3130</v>
      </c>
      <c r="C142" s="73" t="str">
        <f t="shared" si="24"/>
        <v>H typering</v>
      </c>
      <c r="D142" s="73" t="s">
        <v>7963</v>
      </c>
      <c r="E142" s="73" t="str">
        <f t="shared" si="25"/>
        <v/>
      </c>
      <c r="F142" s="73" t="str">
        <f t="shared" si="26"/>
        <v/>
      </c>
      <c r="G142" s="66" t="s">
        <v>2801</v>
      </c>
      <c r="H142" s="66" t="str">
        <f t="shared" si="27"/>
        <v>?</v>
      </c>
      <c r="I142" s="66" t="s">
        <v>176</v>
      </c>
      <c r="J142" s="67" t="s">
        <v>176</v>
      </c>
      <c r="K142" s="68" t="str">
        <f t="shared" si="28"/>
        <v>aaaagdae</v>
      </c>
      <c r="L142" s="157" t="str">
        <f>IFERROR(VLOOKUP(B142,LOINC!A:B,2,0),"")</f>
        <v/>
      </c>
      <c r="M142" s="69" t="str">
        <f>IFERROR(VLOOKUP(B142,'Sequence nummers'!A:B,2,FALSE),"")</f>
        <v/>
      </c>
      <c r="N142" s="69" t="s">
        <v>2803</v>
      </c>
      <c r="Q142" s="62" t="s">
        <v>182</v>
      </c>
      <c r="R142" s="62" t="s">
        <v>176</v>
      </c>
      <c r="S142" s="62" t="str">
        <f t="shared" si="29"/>
        <v>Keuzelijst</v>
      </c>
      <c r="T142" s="62" t="s">
        <v>182</v>
      </c>
      <c r="U142" s="69" t="s">
        <v>2798</v>
      </c>
      <c r="V142" s="62" t="s">
        <v>1244</v>
      </c>
      <c r="W142" s="69" t="s">
        <v>7965</v>
      </c>
      <c r="X142" s="70" t="s">
        <v>370</v>
      </c>
      <c r="Y142" s="21" t="s">
        <v>370</v>
      </c>
      <c r="AB142" s="71" t="str">
        <f>IF(AA142= "","n.v.t.","")</f>
        <v>n.v.t.</v>
      </c>
    </row>
    <row r="143" spans="1:28" x14ac:dyDescent="0.45">
      <c r="A143" s="72" t="s">
        <v>3133</v>
      </c>
      <c r="B143" s="23" t="s">
        <v>2025</v>
      </c>
      <c r="C143" s="73" t="str">
        <f t="shared" si="24"/>
        <v>H</v>
      </c>
      <c r="D143" s="73" t="s">
        <v>7963</v>
      </c>
      <c r="E143" s="73" t="str">
        <f t="shared" si="25"/>
        <v>H antigeen (H1)</v>
      </c>
      <c r="F143" s="73" t="str">
        <f t="shared" si="26"/>
        <v>Antigène H (H1)</v>
      </c>
      <c r="G143" s="69" t="s">
        <v>2798</v>
      </c>
      <c r="H143" s="66" t="str">
        <f t="shared" si="27"/>
        <v>no</v>
      </c>
      <c r="I143" s="69" t="s">
        <v>2846</v>
      </c>
      <c r="J143" s="69" t="s">
        <v>2942</v>
      </c>
      <c r="K143" s="68" t="str">
        <f t="shared" si="28"/>
        <v>aaaagdaf</v>
      </c>
      <c r="L143" s="114" t="str">
        <f>IFERROR(VLOOKUP(B143,LOINC!A:B,2,0),"")</f>
        <v>1050-4</v>
      </c>
      <c r="M143" s="69">
        <f>IFERROR(VLOOKUP(B143,'Sequence nummers'!A:B,2,FALSE),"")</f>
        <v>200420</v>
      </c>
      <c r="N143" s="69" t="s">
        <v>2803</v>
      </c>
      <c r="Q143" s="62" t="s">
        <v>176</v>
      </c>
      <c r="R143" s="62" t="s">
        <v>176</v>
      </c>
      <c r="S143" s="62" t="str">
        <f t="shared" si="29"/>
        <v>Keuzelijst</v>
      </c>
      <c r="T143" s="62" t="s">
        <v>2835</v>
      </c>
      <c r="U143" s="69" t="s">
        <v>366</v>
      </c>
      <c r="V143" s="62" t="s">
        <v>1244</v>
      </c>
      <c r="W143" s="69" t="s">
        <v>7965</v>
      </c>
      <c r="X143" s="70" t="s">
        <v>370</v>
      </c>
      <c r="Y143" s="21" t="s">
        <v>370</v>
      </c>
      <c r="Z143" s="21" t="s">
        <v>370</v>
      </c>
      <c r="AA143" s="71">
        <v>553350</v>
      </c>
      <c r="AB143" s="71">
        <v>20</v>
      </c>
    </row>
    <row r="144" spans="1:28" x14ac:dyDescent="0.45">
      <c r="A144" s="72" t="s">
        <v>3136</v>
      </c>
      <c r="B144" s="73" t="s">
        <v>3136</v>
      </c>
      <c r="C144" s="73" t="str">
        <f t="shared" si="24"/>
        <v>U typering</v>
      </c>
      <c r="D144" s="73" t="s">
        <v>7963</v>
      </c>
      <c r="E144" s="73" t="str">
        <f t="shared" si="25"/>
        <v/>
      </c>
      <c r="F144" s="73" t="str">
        <f t="shared" si="26"/>
        <v/>
      </c>
      <c r="G144" s="66" t="s">
        <v>2801</v>
      </c>
      <c r="H144" s="66" t="str">
        <f t="shared" si="27"/>
        <v>?</v>
      </c>
      <c r="I144" s="66" t="s">
        <v>176</v>
      </c>
      <c r="J144" s="67" t="s">
        <v>176</v>
      </c>
      <c r="K144" s="68" t="str">
        <f t="shared" si="28"/>
        <v>aaaagdag</v>
      </c>
      <c r="L144" s="157" t="str">
        <f>IFERROR(VLOOKUP(B144,LOINC!A:B,2,0),"")</f>
        <v/>
      </c>
      <c r="M144" s="69" t="str">
        <f>IFERROR(VLOOKUP(B144,'Sequence nummers'!A:B,2,FALSE),"")</f>
        <v/>
      </c>
      <c r="N144" s="69" t="s">
        <v>2803</v>
      </c>
      <c r="Q144" s="62" t="s">
        <v>182</v>
      </c>
      <c r="R144" s="62" t="s">
        <v>176</v>
      </c>
      <c r="S144" s="62" t="str">
        <f t="shared" si="29"/>
        <v>Keuzelijst</v>
      </c>
      <c r="T144" s="62" t="s">
        <v>182</v>
      </c>
      <c r="U144" s="69" t="s">
        <v>2798</v>
      </c>
      <c r="V144" s="62" t="s">
        <v>1244</v>
      </c>
      <c r="W144" s="69" t="s">
        <v>7965</v>
      </c>
      <c r="X144" s="70" t="s">
        <v>370</v>
      </c>
      <c r="Y144" s="21" t="s">
        <v>370</v>
      </c>
      <c r="AB144" s="71" t="str">
        <f>IF(AA144= "","n.v.t.","")</f>
        <v>n.v.t.</v>
      </c>
    </row>
    <row r="145" spans="1:28" x14ac:dyDescent="0.45">
      <c r="A145" s="72" t="s">
        <v>2159</v>
      </c>
      <c r="B145" s="23" t="s">
        <v>2159</v>
      </c>
      <c r="C145" s="73" t="str">
        <f t="shared" si="24"/>
        <v>U</v>
      </c>
      <c r="D145" s="73" t="s">
        <v>7963</v>
      </c>
      <c r="E145" s="73" t="str">
        <f t="shared" si="25"/>
        <v>u antigeen</v>
      </c>
      <c r="F145" s="73" t="str">
        <f t="shared" si="26"/>
        <v xml:space="preserve">Antigène u </v>
      </c>
      <c r="G145" s="69" t="s">
        <v>2798</v>
      </c>
      <c r="H145" s="66" t="str">
        <f t="shared" si="27"/>
        <v>no</v>
      </c>
      <c r="I145" s="69" t="s">
        <v>2846</v>
      </c>
      <c r="J145" s="69" t="s">
        <v>2942</v>
      </c>
      <c r="K145" s="68" t="str">
        <f t="shared" si="28"/>
        <v>aaaagdah</v>
      </c>
      <c r="L145" s="114" t="str">
        <f>IFERROR(VLOOKUP(B145,LOINC!A:B,2,0),"")</f>
        <v>1328-4</v>
      </c>
      <c r="M145" s="69">
        <f>IFERROR(VLOOKUP(B145,'Sequence nummers'!A:B,2,FALSE),"")</f>
        <v>200430</v>
      </c>
      <c r="N145" s="69" t="s">
        <v>2803</v>
      </c>
      <c r="Q145" s="62" t="s">
        <v>176</v>
      </c>
      <c r="R145" s="62" t="s">
        <v>176</v>
      </c>
      <c r="S145" s="62" t="str">
        <f t="shared" si="29"/>
        <v>Keuzelijst</v>
      </c>
      <c r="T145" s="62" t="s">
        <v>2835</v>
      </c>
      <c r="U145" s="69" t="s">
        <v>366</v>
      </c>
      <c r="V145" s="62" t="s">
        <v>1244</v>
      </c>
      <c r="W145" s="69" t="s">
        <v>7965</v>
      </c>
      <c r="X145" s="70" t="s">
        <v>370</v>
      </c>
      <c r="Y145" s="21" t="s">
        <v>370</v>
      </c>
      <c r="Z145" s="21" t="s">
        <v>370</v>
      </c>
      <c r="AA145" s="71">
        <v>553350</v>
      </c>
      <c r="AB145" s="71">
        <v>20</v>
      </c>
    </row>
    <row r="146" spans="1:28" x14ac:dyDescent="0.45">
      <c r="A146" s="72" t="s">
        <v>3141</v>
      </c>
      <c r="B146" s="73" t="s">
        <v>3141</v>
      </c>
      <c r="C146" s="73" t="str">
        <f t="shared" si="24"/>
        <v>Inb typering</v>
      </c>
      <c r="D146" s="73" t="s">
        <v>7963</v>
      </c>
      <c r="E146" s="73" t="str">
        <f t="shared" si="25"/>
        <v/>
      </c>
      <c r="F146" s="73" t="str">
        <f t="shared" si="26"/>
        <v/>
      </c>
      <c r="G146" s="66" t="s">
        <v>2801</v>
      </c>
      <c r="H146" s="66" t="str">
        <f t="shared" si="27"/>
        <v>?</v>
      </c>
      <c r="I146" s="66" t="s">
        <v>176</v>
      </c>
      <c r="J146" s="67" t="s">
        <v>176</v>
      </c>
      <c r="K146" s="68" t="str">
        <f t="shared" si="28"/>
        <v>aaaagdai</v>
      </c>
      <c r="L146" s="157" t="str">
        <f>IFERROR(VLOOKUP(B146,LOINC!A:B,2,0),"")</f>
        <v/>
      </c>
      <c r="M146" s="69" t="str">
        <f>IFERROR(VLOOKUP(B146,'Sequence nummers'!A:B,2,FALSE),"")</f>
        <v/>
      </c>
      <c r="N146" s="69" t="s">
        <v>2803</v>
      </c>
      <c r="Q146" s="62" t="s">
        <v>182</v>
      </c>
      <c r="R146" s="62" t="s">
        <v>176</v>
      </c>
      <c r="S146" s="62" t="str">
        <f t="shared" si="29"/>
        <v>Keuzelijst</v>
      </c>
      <c r="T146" s="62" t="s">
        <v>182</v>
      </c>
      <c r="U146" s="69" t="s">
        <v>2798</v>
      </c>
      <c r="V146" s="62" t="s">
        <v>1244</v>
      </c>
      <c r="W146" s="69" t="s">
        <v>7965</v>
      </c>
      <c r="X146" s="70" t="s">
        <v>370</v>
      </c>
      <c r="Y146" s="21" t="s">
        <v>370</v>
      </c>
      <c r="AB146" s="71" t="str">
        <f>IF(AA146= "","n.v.t.","")</f>
        <v>n.v.t.</v>
      </c>
    </row>
    <row r="147" spans="1:28" x14ac:dyDescent="0.45">
      <c r="A147" s="72" t="s">
        <v>2160</v>
      </c>
      <c r="B147" s="23" t="s">
        <v>2160</v>
      </c>
      <c r="C147" s="73" t="str">
        <f t="shared" si="24"/>
        <v>Inb</v>
      </c>
      <c r="D147" s="73" t="s">
        <v>7963</v>
      </c>
      <c r="E147" s="73" t="str">
        <f t="shared" si="25"/>
        <v>In b antigeen</v>
      </c>
      <c r="F147" s="73" t="str">
        <f t="shared" si="26"/>
        <v>Antigène In b</v>
      </c>
      <c r="G147" s="69" t="s">
        <v>2798</v>
      </c>
      <c r="H147" s="66" t="str">
        <f t="shared" si="27"/>
        <v>no</v>
      </c>
      <c r="I147" s="69" t="s">
        <v>2846</v>
      </c>
      <c r="J147" s="69" t="s">
        <v>2942</v>
      </c>
      <c r="K147" s="68" t="str">
        <f t="shared" si="28"/>
        <v>aaaagdaj</v>
      </c>
      <c r="L147" s="157" t="str">
        <f>IFERROR(VLOOKUP(B147,LOINC!A:B,2,0),"")</f>
        <v>99988-9</v>
      </c>
      <c r="M147" s="69">
        <f>IFERROR(VLOOKUP(B147,'Sequence nummers'!A:B,2,FALSE),"")</f>
        <v>200440</v>
      </c>
      <c r="N147" s="69" t="s">
        <v>2803</v>
      </c>
      <c r="Q147" s="62" t="s">
        <v>176</v>
      </c>
      <c r="R147" s="62" t="s">
        <v>176</v>
      </c>
      <c r="S147" s="62" t="str">
        <f t="shared" si="29"/>
        <v>Keuzelijst</v>
      </c>
      <c r="T147" s="62" t="s">
        <v>2835</v>
      </c>
      <c r="U147" s="69" t="s">
        <v>366</v>
      </c>
      <c r="V147" s="62" t="s">
        <v>1244</v>
      </c>
      <c r="W147" s="69" t="s">
        <v>7965</v>
      </c>
      <c r="X147" s="70" t="s">
        <v>370</v>
      </c>
      <c r="Y147" s="21" t="s">
        <v>370</v>
      </c>
      <c r="Z147" s="21" t="s">
        <v>370</v>
      </c>
      <c r="AA147" s="71">
        <v>553350</v>
      </c>
      <c r="AB147" s="71">
        <v>20</v>
      </c>
    </row>
    <row r="148" spans="1:28" x14ac:dyDescent="0.45">
      <c r="A148" s="72" t="s">
        <v>3146</v>
      </c>
      <c r="B148" s="73" t="s">
        <v>3146</v>
      </c>
      <c r="C148" s="73" t="str">
        <f t="shared" si="24"/>
        <v>Wrb typering</v>
      </c>
      <c r="D148" s="73" t="s">
        <v>7963</v>
      </c>
      <c r="E148" s="73" t="str">
        <f t="shared" si="25"/>
        <v/>
      </c>
      <c r="F148" s="73" t="str">
        <f t="shared" si="26"/>
        <v/>
      </c>
      <c r="G148" s="66" t="s">
        <v>2801</v>
      </c>
      <c r="H148" s="66" t="str">
        <f t="shared" si="27"/>
        <v>?</v>
      </c>
      <c r="I148" s="66" t="s">
        <v>176</v>
      </c>
      <c r="J148" s="67" t="s">
        <v>176</v>
      </c>
      <c r="K148" s="68" t="str">
        <f t="shared" si="28"/>
        <v>aaaagdak</v>
      </c>
      <c r="L148" s="157" t="str">
        <f>IFERROR(VLOOKUP(B148,LOINC!A:B,2,0),"")</f>
        <v/>
      </c>
      <c r="M148" s="69" t="str">
        <f>IFERROR(VLOOKUP(B148,'Sequence nummers'!A:B,2,FALSE),"")</f>
        <v/>
      </c>
      <c r="N148" s="69" t="s">
        <v>2803</v>
      </c>
      <c r="Q148" s="62" t="s">
        <v>182</v>
      </c>
      <c r="R148" s="62" t="s">
        <v>176</v>
      </c>
      <c r="S148" s="62" t="str">
        <f t="shared" si="29"/>
        <v>Keuzelijst</v>
      </c>
      <c r="T148" s="62" t="s">
        <v>182</v>
      </c>
      <c r="U148" s="69" t="s">
        <v>2798</v>
      </c>
      <c r="V148" s="62" t="s">
        <v>1244</v>
      </c>
      <c r="W148" s="69" t="s">
        <v>7965</v>
      </c>
      <c r="X148" s="70" t="s">
        <v>370</v>
      </c>
      <c r="Y148" s="21" t="s">
        <v>370</v>
      </c>
      <c r="AB148" s="71" t="str">
        <f>IF(AA148= "","n.v.t.","")</f>
        <v>n.v.t.</v>
      </c>
    </row>
    <row r="149" spans="1:28" x14ac:dyDescent="0.45">
      <c r="A149" s="72" t="s">
        <v>2161</v>
      </c>
      <c r="B149" s="23" t="s">
        <v>2161</v>
      </c>
      <c r="C149" s="73" t="str">
        <f t="shared" ref="C149:C169" si="30">VLOOKUP($B149,Bepalingen,2,FALSE)</f>
        <v>Wrb</v>
      </c>
      <c r="D149" s="73" t="s">
        <v>7963</v>
      </c>
      <c r="E149" s="73" t="str">
        <f t="shared" ref="E149:E169" si="31">IF($G149="JA",VLOOKUP(B149,Bepalingen,3,FALSE),"")</f>
        <v>Wr b antigeen</v>
      </c>
      <c r="F149" s="73" t="str">
        <f t="shared" ref="F149:F169" si="32">IF($G149="JA",VLOOKUP(B149,BepalingenFR,3,FALSE),"")</f>
        <v>Antigène Wr b</v>
      </c>
      <c r="G149" s="69" t="s">
        <v>2798</v>
      </c>
      <c r="H149" s="66" t="str">
        <f t="shared" ref="H149:H169" si="33">VLOOKUP(B149,Bepalingen,8,FALSE)</f>
        <v>no</v>
      </c>
      <c r="I149" s="69" t="s">
        <v>2846</v>
      </c>
      <c r="J149" s="69" t="s">
        <v>2942</v>
      </c>
      <c r="K149" s="68" t="str">
        <f t="shared" ref="K149:K169" si="34">VLOOKUP($B149,Bepalingen,10,FALSE)</f>
        <v>aaaagdal</v>
      </c>
      <c r="L149" s="157" t="str">
        <f>IFERROR(VLOOKUP(B149,LOINC!A:B,2,0),"")</f>
        <v>99989-0</v>
      </c>
      <c r="M149" s="69">
        <f>IFERROR(VLOOKUP(B149,'Sequence nummers'!A:B,2,FALSE),"")</f>
        <v>200450</v>
      </c>
      <c r="N149" s="69" t="s">
        <v>2803</v>
      </c>
      <c r="Q149" s="62" t="s">
        <v>176</v>
      </c>
      <c r="R149" s="62" t="s">
        <v>176</v>
      </c>
      <c r="S149" s="62" t="str">
        <f t="shared" ref="S149:S169" si="35">VLOOKUP($B149,Bepalingen,4,FALSE)</f>
        <v>Keuzelijst</v>
      </c>
      <c r="T149" s="62" t="s">
        <v>2835</v>
      </c>
      <c r="U149" s="69" t="s">
        <v>366</v>
      </c>
      <c r="V149" s="62" t="s">
        <v>1244</v>
      </c>
      <c r="W149" s="69" t="s">
        <v>7965</v>
      </c>
      <c r="X149" s="70" t="s">
        <v>370</v>
      </c>
      <c r="Y149" s="21" t="s">
        <v>370</v>
      </c>
      <c r="Z149" s="21" t="s">
        <v>370</v>
      </c>
      <c r="AA149" s="71">
        <v>553350</v>
      </c>
      <c r="AB149" s="71">
        <v>20</v>
      </c>
    </row>
    <row r="150" spans="1:28" x14ac:dyDescent="0.45">
      <c r="A150" s="72" t="s">
        <v>3151</v>
      </c>
      <c r="B150" s="73" t="s">
        <v>3151</v>
      </c>
      <c r="C150" s="73" t="str">
        <f t="shared" si="30"/>
        <v>T  typering</v>
      </c>
      <c r="D150" s="73"/>
      <c r="E150" s="73" t="str">
        <f t="shared" si="31"/>
        <v/>
      </c>
      <c r="F150" s="73" t="str">
        <f t="shared" si="32"/>
        <v/>
      </c>
      <c r="G150" s="66" t="s">
        <v>2801</v>
      </c>
      <c r="H150" s="66" t="str">
        <f t="shared" si="33"/>
        <v>?</v>
      </c>
      <c r="I150" s="66" t="s">
        <v>176</v>
      </c>
      <c r="J150" s="67" t="s">
        <v>176</v>
      </c>
      <c r="K150" s="68" t="str">
        <f t="shared" si="34"/>
        <v>aaaagdam</v>
      </c>
      <c r="L150" s="157" t="str">
        <f>IFERROR(VLOOKUP(B150,LOINC!A:B,2,0),"")</f>
        <v/>
      </c>
      <c r="M150" s="69" t="str">
        <f>IFERROR(VLOOKUP(B150,'Sequence nummers'!A:B,2,FALSE),"")</f>
        <v/>
      </c>
      <c r="N150" s="69" t="s">
        <v>2803</v>
      </c>
      <c r="Q150" s="62" t="s">
        <v>182</v>
      </c>
      <c r="R150" s="62" t="s">
        <v>176</v>
      </c>
      <c r="S150" s="62" t="str">
        <f t="shared" si="35"/>
        <v>Keuzelijst</v>
      </c>
      <c r="T150" s="62" t="s">
        <v>182</v>
      </c>
      <c r="U150" s="69" t="s">
        <v>2798</v>
      </c>
      <c r="V150" s="62" t="s">
        <v>1244</v>
      </c>
      <c r="W150" s="69" t="s">
        <v>2941</v>
      </c>
      <c r="Y150" s="21" t="s">
        <v>370</v>
      </c>
      <c r="AB150" s="71" t="str">
        <f>IF(AA150= "","n.v.t.","")</f>
        <v>n.v.t.</v>
      </c>
    </row>
    <row r="151" spans="1:28" x14ac:dyDescent="0.45">
      <c r="A151" s="72" t="s">
        <v>2162</v>
      </c>
      <c r="B151" s="23" t="s">
        <v>2162</v>
      </c>
      <c r="C151" s="73" t="str">
        <f t="shared" si="30"/>
        <v>T</v>
      </c>
      <c r="D151" s="73"/>
      <c r="E151" s="73" t="str">
        <f t="shared" si="31"/>
        <v xml:space="preserve">T antigeen </v>
      </c>
      <c r="F151" s="73" t="str">
        <f t="shared" si="32"/>
        <v xml:space="preserve">Antigène T </v>
      </c>
      <c r="G151" s="69" t="s">
        <v>2798</v>
      </c>
      <c r="H151" s="66" t="str">
        <f t="shared" si="33"/>
        <v>no</v>
      </c>
      <c r="I151" s="69" t="s">
        <v>2831</v>
      </c>
      <c r="J151" s="74" t="s">
        <v>176</v>
      </c>
      <c r="K151" s="68" t="str">
        <f t="shared" si="34"/>
        <v>aaaagdan</v>
      </c>
      <c r="L151" s="157" t="str">
        <f>IFERROR(VLOOKUP(B151,LOINC!A:B,2,0),"")</f>
        <v>99992-7</v>
      </c>
      <c r="M151" s="69">
        <f>IFERROR(VLOOKUP(B151,'Sequence nummers'!A:B,2,FALSE),"")</f>
        <v>200460</v>
      </c>
      <c r="N151" s="69" t="s">
        <v>2803</v>
      </c>
      <c r="Q151" s="62" t="s">
        <v>176</v>
      </c>
      <c r="R151" s="62" t="s">
        <v>176</v>
      </c>
      <c r="S151" s="62" t="str">
        <f t="shared" si="35"/>
        <v>Keuzelijst</v>
      </c>
      <c r="T151" s="62" t="s">
        <v>2835</v>
      </c>
      <c r="U151" s="69" t="s">
        <v>366</v>
      </c>
      <c r="V151" s="62" t="s">
        <v>1244</v>
      </c>
      <c r="W151" s="69" t="s">
        <v>2944</v>
      </c>
      <c r="X151" s="70" t="s">
        <v>370</v>
      </c>
      <c r="Y151" s="21" t="s">
        <v>370</v>
      </c>
      <c r="Z151" s="22"/>
      <c r="AA151" s="77">
        <v>554772</v>
      </c>
      <c r="AB151" s="71">
        <v>16</v>
      </c>
    </row>
    <row r="152" spans="1:28" x14ac:dyDescent="0.45">
      <c r="A152" s="23"/>
      <c r="B152" s="61" t="s">
        <v>3155</v>
      </c>
      <c r="C152" s="73" t="str">
        <f t="shared" si="30"/>
        <v>Fy3typering</v>
      </c>
      <c r="D152" s="68" t="s">
        <v>7963</v>
      </c>
      <c r="E152" s="73" t="str">
        <f t="shared" si="31"/>
        <v/>
      </c>
      <c r="F152" s="73" t="str">
        <f t="shared" si="32"/>
        <v/>
      </c>
      <c r="G152" s="69" t="s">
        <v>2801</v>
      </c>
      <c r="H152" s="66" t="str">
        <f t="shared" si="33"/>
        <v>?</v>
      </c>
      <c r="I152" s="69" t="s">
        <v>176</v>
      </c>
      <c r="J152" s="74" t="s">
        <v>176</v>
      </c>
      <c r="K152" s="68" t="str">
        <f t="shared" si="34"/>
        <v>aaaagdap</v>
      </c>
      <c r="L152" s="157" t="str">
        <f>IFERROR(VLOOKUP(B152,LOINC!A:B,2,0),"")</f>
        <v/>
      </c>
      <c r="M152" s="69" t="str">
        <f>IFERROR(VLOOKUP(B152,'Sequence nummers'!A:B,2,FALSE),"")</f>
        <v/>
      </c>
      <c r="N152" s="69" t="s">
        <v>2803</v>
      </c>
      <c r="Q152" s="62" t="s">
        <v>182</v>
      </c>
      <c r="R152" s="62" t="s">
        <v>176</v>
      </c>
      <c r="S152" s="62" t="str">
        <f t="shared" si="35"/>
        <v>Keuzelijst</v>
      </c>
      <c r="T152" s="62" t="s">
        <v>182</v>
      </c>
      <c r="U152" s="69" t="s">
        <v>2798</v>
      </c>
      <c r="V152" s="62" t="s">
        <v>1244</v>
      </c>
      <c r="W152" s="69" t="s">
        <v>7965</v>
      </c>
      <c r="X152" s="70" t="s">
        <v>370</v>
      </c>
      <c r="Y152" s="21" t="s">
        <v>370</v>
      </c>
      <c r="AA152" s="22"/>
      <c r="AB152" s="71" t="str">
        <f t="shared" ref="AB152:AB168" si="36">IF(AA152= "","n.v.t.","")</f>
        <v>n.v.t.</v>
      </c>
    </row>
    <row r="153" spans="1:28" x14ac:dyDescent="0.45">
      <c r="A153" s="23"/>
      <c r="B153" s="23" t="s">
        <v>3157</v>
      </c>
      <c r="C153" s="73" t="str">
        <f t="shared" si="30"/>
        <v>Fy3</v>
      </c>
      <c r="D153" s="26" t="s">
        <v>7963</v>
      </c>
      <c r="E153" s="73" t="str">
        <f t="shared" si="31"/>
        <v>Fy3 Antigeen</v>
      </c>
      <c r="F153" s="73" t="str">
        <f t="shared" si="32"/>
        <v>Fy3 Antigeen</v>
      </c>
      <c r="G153" s="69" t="s">
        <v>2798</v>
      </c>
      <c r="H153" s="66" t="str">
        <f t="shared" si="33"/>
        <v>no</v>
      </c>
      <c r="I153" s="69" t="s">
        <v>2846</v>
      </c>
      <c r="J153" s="74" t="s">
        <v>2942</v>
      </c>
      <c r="K153" s="68" t="str">
        <f t="shared" si="34"/>
        <v>aaaagdaq</v>
      </c>
      <c r="L153" s="157">
        <f>IFERROR(VLOOKUP(B153,LOINC!A:B,2,0),"")</f>
        <v>15755</v>
      </c>
      <c r="M153" s="69">
        <f>IFERROR(VLOOKUP(B153,'Sequence nummers'!A:B,2,FALSE),"")</f>
        <v>200470</v>
      </c>
      <c r="N153" s="69" t="s">
        <v>2803</v>
      </c>
      <c r="Q153" s="62" t="s">
        <v>176</v>
      </c>
      <c r="R153" s="62" t="s">
        <v>176</v>
      </c>
      <c r="S153" s="62" t="str">
        <f t="shared" si="35"/>
        <v>Keuzelijst</v>
      </c>
      <c r="T153" s="62" t="s">
        <v>2835</v>
      </c>
      <c r="U153" s="69" t="s">
        <v>366</v>
      </c>
      <c r="V153" s="62" t="s">
        <v>1244</v>
      </c>
      <c r="W153" s="69" t="s">
        <v>7965</v>
      </c>
      <c r="X153" s="70" t="s">
        <v>370</v>
      </c>
      <c r="Y153" s="21" t="s">
        <v>370</v>
      </c>
      <c r="Z153" s="21" t="s">
        <v>370</v>
      </c>
      <c r="AA153" s="22">
        <v>553350</v>
      </c>
      <c r="AB153" s="71">
        <v>20</v>
      </c>
    </row>
    <row r="154" spans="1:28" x14ac:dyDescent="0.45">
      <c r="A154" s="23"/>
      <c r="B154" s="61" t="s">
        <v>3159</v>
      </c>
      <c r="C154" s="73" t="str">
        <f t="shared" si="30"/>
        <v>Fy5typering</v>
      </c>
      <c r="D154" s="68" t="s">
        <v>7963</v>
      </c>
      <c r="E154" s="73" t="str">
        <f t="shared" si="31"/>
        <v/>
      </c>
      <c r="F154" s="73" t="str">
        <f t="shared" si="32"/>
        <v/>
      </c>
      <c r="G154" s="69" t="s">
        <v>2801</v>
      </c>
      <c r="H154" s="66" t="str">
        <f t="shared" si="33"/>
        <v>?</v>
      </c>
      <c r="I154" s="69" t="s">
        <v>176</v>
      </c>
      <c r="J154" s="74" t="s">
        <v>176</v>
      </c>
      <c r="K154" s="68" t="str">
        <f t="shared" si="34"/>
        <v>aaaagdar</v>
      </c>
      <c r="L154" s="157" t="str">
        <f>IFERROR(VLOOKUP(B154,LOINC!A:B,2,0),"")</f>
        <v/>
      </c>
      <c r="M154" s="69" t="str">
        <f>IFERROR(VLOOKUP(B154,'Sequence nummers'!A:B,2,FALSE),"")</f>
        <v/>
      </c>
      <c r="N154" s="69" t="s">
        <v>2803</v>
      </c>
      <c r="Q154" s="62" t="s">
        <v>182</v>
      </c>
      <c r="R154" s="62" t="s">
        <v>176</v>
      </c>
      <c r="S154" s="62" t="str">
        <f t="shared" si="35"/>
        <v>Keuzelijst</v>
      </c>
      <c r="T154" s="62" t="s">
        <v>182</v>
      </c>
      <c r="U154" s="69" t="s">
        <v>2798</v>
      </c>
      <c r="V154" s="62" t="s">
        <v>1244</v>
      </c>
      <c r="W154" s="69" t="s">
        <v>7965</v>
      </c>
      <c r="X154" s="70" t="s">
        <v>370</v>
      </c>
      <c r="Y154" s="21" t="s">
        <v>370</v>
      </c>
      <c r="AA154" s="22"/>
      <c r="AB154" s="71" t="str">
        <f t="shared" si="36"/>
        <v>n.v.t.</v>
      </c>
    </row>
    <row r="155" spans="1:28" x14ac:dyDescent="0.45">
      <c r="A155" s="23"/>
      <c r="B155" s="23" t="s">
        <v>3161</v>
      </c>
      <c r="C155" s="73" t="str">
        <f t="shared" si="30"/>
        <v>Fy5</v>
      </c>
      <c r="D155" s="26" t="s">
        <v>7963</v>
      </c>
      <c r="E155" s="73" t="str">
        <f t="shared" si="31"/>
        <v>Fy5 Antigeen</v>
      </c>
      <c r="F155" s="73" t="str">
        <f t="shared" si="32"/>
        <v>Fy5 Antigeen</v>
      </c>
      <c r="G155" s="69" t="s">
        <v>2798</v>
      </c>
      <c r="H155" s="66" t="str">
        <f t="shared" si="33"/>
        <v>no</v>
      </c>
      <c r="I155" s="69" t="s">
        <v>2846</v>
      </c>
      <c r="J155" s="74" t="s">
        <v>2942</v>
      </c>
      <c r="K155" s="68" t="str">
        <f t="shared" si="34"/>
        <v>aaaagdas</v>
      </c>
      <c r="L155" s="157">
        <f>IFERROR(VLOOKUP(B155,LOINC!A:B,2,0),"")</f>
        <v>15756</v>
      </c>
      <c r="M155" s="69">
        <f>IFERROR(VLOOKUP(B155,'Sequence nummers'!A:B,2,FALSE),"")</f>
        <v>200480</v>
      </c>
      <c r="N155" s="69" t="s">
        <v>2803</v>
      </c>
      <c r="Q155" s="62" t="s">
        <v>176</v>
      </c>
      <c r="R155" s="62" t="s">
        <v>176</v>
      </c>
      <c r="S155" s="62" t="str">
        <f t="shared" si="35"/>
        <v>Keuzelijst</v>
      </c>
      <c r="T155" s="62" t="s">
        <v>2835</v>
      </c>
      <c r="U155" s="69" t="s">
        <v>366</v>
      </c>
      <c r="V155" s="62" t="s">
        <v>1244</v>
      </c>
      <c r="W155" s="69" t="s">
        <v>7965</v>
      </c>
      <c r="X155" s="70" t="s">
        <v>370</v>
      </c>
      <c r="Y155" s="21" t="s">
        <v>370</v>
      </c>
      <c r="Z155" s="21" t="s">
        <v>370</v>
      </c>
      <c r="AA155" s="22">
        <v>553350</v>
      </c>
      <c r="AB155" s="71">
        <v>20</v>
      </c>
    </row>
    <row r="156" spans="1:28" x14ac:dyDescent="0.45">
      <c r="A156" s="23"/>
      <c r="B156" s="61" t="s">
        <v>3163</v>
      </c>
      <c r="C156" s="73" t="str">
        <f t="shared" si="30"/>
        <v>Jk3typering</v>
      </c>
      <c r="D156" s="68" t="s">
        <v>7963</v>
      </c>
      <c r="E156" s="73" t="str">
        <f t="shared" si="31"/>
        <v/>
      </c>
      <c r="F156" s="73" t="str">
        <f t="shared" si="32"/>
        <v/>
      </c>
      <c r="G156" s="69" t="s">
        <v>2801</v>
      </c>
      <c r="H156" s="66" t="str">
        <f t="shared" si="33"/>
        <v>?</v>
      </c>
      <c r="I156" s="69" t="s">
        <v>176</v>
      </c>
      <c r="J156" s="74" t="s">
        <v>176</v>
      </c>
      <c r="K156" s="68" t="str">
        <f t="shared" si="34"/>
        <v>aaaagdat</v>
      </c>
      <c r="L156" s="157" t="str">
        <f>IFERROR(VLOOKUP(B156,LOINC!A:B,2,0),"")</f>
        <v/>
      </c>
      <c r="M156" s="69" t="str">
        <f>IFERROR(VLOOKUP(B156,'Sequence nummers'!A:B,2,FALSE),"")</f>
        <v/>
      </c>
      <c r="N156" s="69" t="s">
        <v>2803</v>
      </c>
      <c r="Q156" s="62" t="s">
        <v>182</v>
      </c>
      <c r="R156" s="62" t="s">
        <v>176</v>
      </c>
      <c r="S156" s="62" t="str">
        <f t="shared" si="35"/>
        <v>Keuzelijst</v>
      </c>
      <c r="T156" s="62" t="s">
        <v>182</v>
      </c>
      <c r="U156" s="69" t="s">
        <v>2798</v>
      </c>
      <c r="V156" s="62" t="s">
        <v>1244</v>
      </c>
      <c r="W156" s="69" t="s">
        <v>7965</v>
      </c>
      <c r="X156" s="70" t="s">
        <v>370</v>
      </c>
      <c r="Y156" s="21" t="s">
        <v>370</v>
      </c>
      <c r="AA156" s="22"/>
      <c r="AB156" s="71" t="str">
        <f t="shared" si="36"/>
        <v>n.v.t.</v>
      </c>
    </row>
    <row r="157" spans="1:28" x14ac:dyDescent="0.45">
      <c r="A157" s="23"/>
      <c r="B157" s="23" t="s">
        <v>3165</v>
      </c>
      <c r="C157" s="73" t="str">
        <f t="shared" si="30"/>
        <v>Jk3</v>
      </c>
      <c r="D157" s="26" t="s">
        <v>7963</v>
      </c>
      <c r="E157" s="73" t="str">
        <f t="shared" si="31"/>
        <v>Jk3 Antigeen</v>
      </c>
      <c r="F157" s="73" t="str">
        <f t="shared" si="32"/>
        <v>Jk3 Antigeen</v>
      </c>
      <c r="G157" s="69" t="s">
        <v>2798</v>
      </c>
      <c r="H157" s="66" t="str">
        <f t="shared" si="33"/>
        <v>no</v>
      </c>
      <c r="I157" s="69" t="s">
        <v>2846</v>
      </c>
      <c r="J157" s="74" t="s">
        <v>2942</v>
      </c>
      <c r="K157" s="68" t="str">
        <f t="shared" si="34"/>
        <v>aaaagdau</v>
      </c>
      <c r="L157" s="157">
        <f>IFERROR(VLOOKUP(B157,LOINC!A:B,2,0),"")</f>
        <v>15757</v>
      </c>
      <c r="M157" s="69">
        <f>IFERROR(VLOOKUP(B157,'Sequence nummers'!A:B,2,FALSE),"")</f>
        <v>200490</v>
      </c>
      <c r="N157" s="69" t="s">
        <v>2803</v>
      </c>
      <c r="Q157" s="62" t="s">
        <v>176</v>
      </c>
      <c r="R157" s="62" t="s">
        <v>176</v>
      </c>
      <c r="S157" s="62" t="str">
        <f t="shared" si="35"/>
        <v>Keuzelijst</v>
      </c>
      <c r="T157" s="62" t="s">
        <v>2835</v>
      </c>
      <c r="U157" s="69" t="s">
        <v>366</v>
      </c>
      <c r="V157" s="62" t="s">
        <v>1244</v>
      </c>
      <c r="W157" s="69" t="s">
        <v>7965</v>
      </c>
      <c r="X157" s="70" t="s">
        <v>370</v>
      </c>
      <c r="Y157" s="21" t="s">
        <v>370</v>
      </c>
      <c r="Z157" s="21" t="s">
        <v>370</v>
      </c>
      <c r="AA157" s="22">
        <v>553350</v>
      </c>
      <c r="AB157" s="71">
        <v>20</v>
      </c>
    </row>
    <row r="158" spans="1:28" x14ac:dyDescent="0.45">
      <c r="A158" s="23"/>
      <c r="B158" s="61" t="s">
        <v>3167</v>
      </c>
      <c r="C158" s="73" t="str">
        <f t="shared" si="30"/>
        <v>Co3typering</v>
      </c>
      <c r="D158" s="68" t="s">
        <v>7963</v>
      </c>
      <c r="E158" s="73" t="str">
        <f t="shared" si="31"/>
        <v/>
      </c>
      <c r="F158" s="73" t="str">
        <f t="shared" si="32"/>
        <v/>
      </c>
      <c r="G158" s="69" t="s">
        <v>2801</v>
      </c>
      <c r="H158" s="66" t="str">
        <f t="shared" si="33"/>
        <v>?</v>
      </c>
      <c r="I158" s="69" t="s">
        <v>176</v>
      </c>
      <c r="J158" s="74" t="s">
        <v>176</v>
      </c>
      <c r="K158" s="68" t="str">
        <f t="shared" si="34"/>
        <v>aaaagdav</v>
      </c>
      <c r="L158" s="157" t="str">
        <f>IFERROR(VLOOKUP(B158,LOINC!A:B,2,0),"")</f>
        <v/>
      </c>
      <c r="M158" s="69" t="str">
        <f>IFERROR(VLOOKUP(B158,'Sequence nummers'!A:B,2,FALSE),"")</f>
        <v/>
      </c>
      <c r="N158" s="69" t="s">
        <v>2803</v>
      </c>
      <c r="Q158" s="62" t="s">
        <v>182</v>
      </c>
      <c r="R158" s="62" t="s">
        <v>176</v>
      </c>
      <c r="S158" s="62" t="str">
        <f t="shared" si="35"/>
        <v>Keuzelijst</v>
      </c>
      <c r="T158" s="62" t="s">
        <v>182</v>
      </c>
      <c r="U158" s="69" t="s">
        <v>2798</v>
      </c>
      <c r="V158" s="62" t="s">
        <v>1244</v>
      </c>
      <c r="W158" s="69" t="s">
        <v>7965</v>
      </c>
      <c r="X158" s="70" t="s">
        <v>370</v>
      </c>
      <c r="Y158" s="21" t="s">
        <v>370</v>
      </c>
      <c r="AA158" s="22"/>
      <c r="AB158" s="71" t="str">
        <f t="shared" si="36"/>
        <v>n.v.t.</v>
      </c>
    </row>
    <row r="159" spans="1:28" x14ac:dyDescent="0.45">
      <c r="A159" s="23"/>
      <c r="B159" s="23" t="s">
        <v>3170</v>
      </c>
      <c r="C159" s="73" t="str">
        <f t="shared" si="30"/>
        <v>Co3</v>
      </c>
      <c r="D159" s="26" t="s">
        <v>7963</v>
      </c>
      <c r="E159" s="73" t="str">
        <f t="shared" si="31"/>
        <v>Co3 Antigeen</v>
      </c>
      <c r="F159" s="73" t="str">
        <f t="shared" si="32"/>
        <v>Co3 Antigeen</v>
      </c>
      <c r="G159" s="69" t="s">
        <v>2798</v>
      </c>
      <c r="H159" s="66" t="str">
        <f t="shared" si="33"/>
        <v>no</v>
      </c>
      <c r="I159" s="69" t="s">
        <v>2846</v>
      </c>
      <c r="J159" s="74" t="s">
        <v>2942</v>
      </c>
      <c r="K159" s="68" t="str">
        <f t="shared" si="34"/>
        <v>aaaagdaw</v>
      </c>
      <c r="L159" s="157">
        <f>IFERROR(VLOOKUP(B159,LOINC!A:B,2,0),"")</f>
        <v>15758</v>
      </c>
      <c r="M159" s="69">
        <f>IFERROR(VLOOKUP(B159,'Sequence nummers'!A:B,2,FALSE),"")</f>
        <v>200500</v>
      </c>
      <c r="N159" s="69" t="s">
        <v>2803</v>
      </c>
      <c r="Q159" s="62" t="s">
        <v>176</v>
      </c>
      <c r="R159" s="62" t="s">
        <v>176</v>
      </c>
      <c r="S159" s="62" t="str">
        <f t="shared" si="35"/>
        <v>Keuzelijst</v>
      </c>
      <c r="T159" s="62" t="s">
        <v>2835</v>
      </c>
      <c r="U159" s="69" t="s">
        <v>366</v>
      </c>
      <c r="V159" s="62" t="s">
        <v>1244</v>
      </c>
      <c r="W159" s="69" t="s">
        <v>7965</v>
      </c>
      <c r="X159" s="70" t="s">
        <v>370</v>
      </c>
      <c r="Y159" s="21" t="s">
        <v>370</v>
      </c>
      <c r="Z159" s="21" t="s">
        <v>370</v>
      </c>
      <c r="AA159" s="22">
        <v>553350</v>
      </c>
      <c r="AB159" s="71">
        <v>20</v>
      </c>
    </row>
    <row r="160" spans="1:28" x14ac:dyDescent="0.45">
      <c r="A160" s="23"/>
      <c r="B160" s="61" t="s">
        <v>3172</v>
      </c>
      <c r="C160" s="73" t="str">
        <f t="shared" si="30"/>
        <v>P__typering</v>
      </c>
      <c r="D160" s="68" t="s">
        <v>7963</v>
      </c>
      <c r="E160" s="73" t="str">
        <f t="shared" si="31"/>
        <v/>
      </c>
      <c r="F160" s="73" t="str">
        <f t="shared" si="32"/>
        <v/>
      </c>
      <c r="G160" s="69" t="s">
        <v>2801</v>
      </c>
      <c r="H160" s="66" t="str">
        <f t="shared" si="33"/>
        <v>?</v>
      </c>
      <c r="I160" s="69" t="s">
        <v>176</v>
      </c>
      <c r="J160" s="74" t="s">
        <v>176</v>
      </c>
      <c r="K160" s="68" t="str">
        <f t="shared" si="34"/>
        <v>aaaagdax</v>
      </c>
      <c r="L160" s="157" t="str">
        <f>IFERROR(VLOOKUP(B160,LOINC!A:B,2,0),"")</f>
        <v/>
      </c>
      <c r="M160" s="69" t="str">
        <f>IFERROR(VLOOKUP(B160,'Sequence nummers'!A:B,2,FALSE),"")</f>
        <v/>
      </c>
      <c r="N160" s="69" t="s">
        <v>2803</v>
      </c>
      <c r="Q160" s="62" t="s">
        <v>182</v>
      </c>
      <c r="R160" s="62" t="s">
        <v>176</v>
      </c>
      <c r="S160" s="62" t="str">
        <f t="shared" si="35"/>
        <v>Keuzelijst</v>
      </c>
      <c r="T160" s="62" t="s">
        <v>182</v>
      </c>
      <c r="U160" s="69" t="s">
        <v>2798</v>
      </c>
      <c r="V160" s="62" t="s">
        <v>1244</v>
      </c>
      <c r="W160" s="69" t="s">
        <v>7965</v>
      </c>
      <c r="X160" s="70" t="s">
        <v>370</v>
      </c>
      <c r="Y160" s="21" t="s">
        <v>370</v>
      </c>
      <c r="AA160" s="22"/>
      <c r="AB160" s="71" t="str">
        <f t="shared" si="36"/>
        <v>n.v.t.</v>
      </c>
    </row>
    <row r="161" spans="1:28" x14ac:dyDescent="0.45">
      <c r="A161" s="23"/>
      <c r="B161" s="23" t="s">
        <v>2831</v>
      </c>
      <c r="C161" s="73" t="str">
        <f t="shared" si="30"/>
        <v>P</v>
      </c>
      <c r="D161" s="26" t="s">
        <v>7963</v>
      </c>
      <c r="E161" s="73" t="str">
        <f t="shared" si="31"/>
        <v>P Antigeen</v>
      </c>
      <c r="F161" s="73" t="str">
        <f t="shared" si="32"/>
        <v>P Antigeen</v>
      </c>
      <c r="G161" s="69" t="s">
        <v>2798</v>
      </c>
      <c r="H161" s="66" t="str">
        <f t="shared" si="33"/>
        <v>no</v>
      </c>
      <c r="I161" s="69" t="s">
        <v>2846</v>
      </c>
      <c r="J161" s="74" t="s">
        <v>2942</v>
      </c>
      <c r="K161" s="68" t="str">
        <f t="shared" si="34"/>
        <v>aaaagday</v>
      </c>
      <c r="L161" s="157" t="str">
        <f>IFERROR(VLOOKUP(B161,LOINC!A:B,2,0),"")</f>
        <v>1285-6</v>
      </c>
      <c r="M161" s="69">
        <f>IFERROR(VLOOKUP(B161,'Sequence nummers'!A:B,2,FALSE),"")</f>
        <v>200510</v>
      </c>
      <c r="N161" s="69" t="s">
        <v>2803</v>
      </c>
      <c r="Q161" s="62" t="s">
        <v>176</v>
      </c>
      <c r="R161" s="62" t="s">
        <v>176</v>
      </c>
      <c r="S161" s="62" t="str">
        <f t="shared" si="35"/>
        <v>Keuzelijst</v>
      </c>
      <c r="T161" s="62" t="s">
        <v>2835</v>
      </c>
      <c r="U161" s="69" t="s">
        <v>366</v>
      </c>
      <c r="V161" s="62" t="s">
        <v>1244</v>
      </c>
      <c r="W161" s="69" t="s">
        <v>7965</v>
      </c>
      <c r="X161" s="70" t="s">
        <v>370</v>
      </c>
      <c r="Y161" s="21" t="s">
        <v>370</v>
      </c>
      <c r="Z161" s="21" t="s">
        <v>370</v>
      </c>
      <c r="AA161" s="22">
        <v>553350</v>
      </c>
      <c r="AB161" s="71">
        <v>20</v>
      </c>
    </row>
    <row r="162" spans="1:28" x14ac:dyDescent="0.45">
      <c r="A162" s="23"/>
      <c r="B162" s="61" t="s">
        <v>3175</v>
      </c>
      <c r="C162" s="73" t="str">
        <f t="shared" si="30"/>
        <v>Doatypering</v>
      </c>
      <c r="D162" s="68" t="s">
        <v>7963</v>
      </c>
      <c r="E162" s="73" t="str">
        <f t="shared" si="31"/>
        <v/>
      </c>
      <c r="F162" s="73" t="str">
        <f t="shared" si="32"/>
        <v/>
      </c>
      <c r="G162" s="69" t="s">
        <v>2801</v>
      </c>
      <c r="H162" s="66" t="str">
        <f t="shared" si="33"/>
        <v>?</v>
      </c>
      <c r="I162" s="69" t="s">
        <v>176</v>
      </c>
      <c r="J162" s="74" t="s">
        <v>176</v>
      </c>
      <c r="K162" s="68" t="str">
        <f t="shared" si="34"/>
        <v>aaaagdaz</v>
      </c>
      <c r="L162" s="157" t="str">
        <f>IFERROR(VLOOKUP(B162,LOINC!A:B,2,0),"")</f>
        <v/>
      </c>
      <c r="M162" s="69" t="str">
        <f>IFERROR(VLOOKUP(B162,'Sequence nummers'!A:B,2,FALSE),"")</f>
        <v/>
      </c>
      <c r="N162" s="69" t="s">
        <v>2803</v>
      </c>
      <c r="Q162" s="62" t="s">
        <v>182</v>
      </c>
      <c r="R162" s="62" t="s">
        <v>176</v>
      </c>
      <c r="S162" s="62" t="str">
        <f t="shared" si="35"/>
        <v>Keuzelijst</v>
      </c>
      <c r="T162" s="62" t="s">
        <v>182</v>
      </c>
      <c r="U162" s="69" t="s">
        <v>2798</v>
      </c>
      <c r="V162" s="62" t="s">
        <v>1244</v>
      </c>
      <c r="W162" s="69" t="s">
        <v>7965</v>
      </c>
      <c r="X162" s="70" t="s">
        <v>370</v>
      </c>
      <c r="Y162" s="21" t="s">
        <v>370</v>
      </c>
      <c r="AA162" s="22"/>
      <c r="AB162" s="71" t="str">
        <f t="shared" si="36"/>
        <v>n.v.t.</v>
      </c>
    </row>
    <row r="163" spans="1:28" x14ac:dyDescent="0.45">
      <c r="A163" s="23"/>
      <c r="B163" s="23" t="s">
        <v>3177</v>
      </c>
      <c r="C163" s="73" t="str">
        <f t="shared" si="30"/>
        <v>Doa</v>
      </c>
      <c r="D163" s="26" t="s">
        <v>7963</v>
      </c>
      <c r="E163" s="73" t="str">
        <f t="shared" si="31"/>
        <v>Doa Antigeen</v>
      </c>
      <c r="F163" s="73" t="str">
        <f t="shared" si="32"/>
        <v>Doa Antigeen</v>
      </c>
      <c r="G163" s="69" t="s">
        <v>2798</v>
      </c>
      <c r="H163" s="66" t="str">
        <f t="shared" si="33"/>
        <v>no</v>
      </c>
      <c r="I163" s="69" t="s">
        <v>2846</v>
      </c>
      <c r="J163" s="74" t="s">
        <v>2942</v>
      </c>
      <c r="K163" s="68" t="str">
        <f t="shared" si="34"/>
        <v>aaaagdba</v>
      </c>
      <c r="L163" s="157" t="str">
        <f>IFERROR(VLOOKUP(B163,LOINC!A:B,2,0),"")</f>
        <v>996-9</v>
      </c>
      <c r="M163" s="69">
        <f>IFERROR(VLOOKUP(B163,'Sequence nummers'!A:B,2,FALSE),"")</f>
        <v>200520</v>
      </c>
      <c r="N163" s="69" t="s">
        <v>2803</v>
      </c>
      <c r="Q163" s="62" t="s">
        <v>176</v>
      </c>
      <c r="R163" s="62" t="s">
        <v>176</v>
      </c>
      <c r="S163" s="62" t="str">
        <f t="shared" si="35"/>
        <v>Keuzelijst</v>
      </c>
      <c r="T163" s="62" t="s">
        <v>2835</v>
      </c>
      <c r="U163" s="69" t="s">
        <v>366</v>
      </c>
      <c r="V163" s="62" t="s">
        <v>1244</v>
      </c>
      <c r="W163" s="69" t="s">
        <v>7965</v>
      </c>
      <c r="X163" s="70" t="s">
        <v>370</v>
      </c>
      <c r="Y163" s="21" t="s">
        <v>370</v>
      </c>
      <c r="Z163" s="21" t="s">
        <v>370</v>
      </c>
      <c r="AA163" s="22">
        <v>553350</v>
      </c>
      <c r="AB163" s="71">
        <v>20</v>
      </c>
    </row>
    <row r="164" spans="1:28" x14ac:dyDescent="0.45">
      <c r="A164" s="23"/>
      <c r="B164" s="61" t="s">
        <v>3179</v>
      </c>
      <c r="C164" s="73" t="str">
        <f t="shared" si="30"/>
        <v>Dobtypering</v>
      </c>
      <c r="D164" s="68" t="s">
        <v>7963</v>
      </c>
      <c r="E164" s="73" t="str">
        <f t="shared" si="31"/>
        <v/>
      </c>
      <c r="F164" s="73" t="str">
        <f t="shared" si="32"/>
        <v/>
      </c>
      <c r="G164" s="69" t="s">
        <v>2801</v>
      </c>
      <c r="H164" s="66" t="str">
        <f t="shared" si="33"/>
        <v>?</v>
      </c>
      <c r="I164" s="69" t="s">
        <v>176</v>
      </c>
      <c r="J164" s="74" t="s">
        <v>176</v>
      </c>
      <c r="K164" s="68" t="str">
        <f t="shared" si="34"/>
        <v>aaaagdbb</v>
      </c>
      <c r="L164" s="157" t="str">
        <f>IFERROR(VLOOKUP(B164,LOINC!A:B,2,0),"")</f>
        <v/>
      </c>
      <c r="M164" s="69" t="str">
        <f>IFERROR(VLOOKUP(B164,'Sequence nummers'!A:B,2,FALSE),"")</f>
        <v/>
      </c>
      <c r="N164" s="69" t="s">
        <v>2803</v>
      </c>
      <c r="Q164" s="62" t="s">
        <v>182</v>
      </c>
      <c r="R164" s="62" t="s">
        <v>176</v>
      </c>
      <c r="S164" s="62" t="str">
        <f t="shared" si="35"/>
        <v>Keuzelijst</v>
      </c>
      <c r="T164" s="62" t="s">
        <v>182</v>
      </c>
      <c r="U164" s="69" t="s">
        <v>2798</v>
      </c>
      <c r="V164" s="62" t="s">
        <v>1244</v>
      </c>
      <c r="W164" s="69" t="s">
        <v>7965</v>
      </c>
      <c r="X164" s="70" t="s">
        <v>370</v>
      </c>
      <c r="Y164" s="21" t="s">
        <v>370</v>
      </c>
      <c r="AA164" s="22"/>
      <c r="AB164" s="71" t="str">
        <f t="shared" si="36"/>
        <v>n.v.t.</v>
      </c>
    </row>
    <row r="165" spans="1:28" x14ac:dyDescent="0.45">
      <c r="A165" s="23"/>
      <c r="B165" s="23" t="s">
        <v>3181</v>
      </c>
      <c r="C165" s="73" t="str">
        <f t="shared" si="30"/>
        <v>Dob</v>
      </c>
      <c r="D165" s="26" t="s">
        <v>7963</v>
      </c>
      <c r="E165" s="73" t="str">
        <f t="shared" si="31"/>
        <v>Dob Antigeen</v>
      </c>
      <c r="F165" s="73" t="str">
        <f t="shared" si="32"/>
        <v>Dob Antigeen</v>
      </c>
      <c r="G165" s="69" t="s">
        <v>2798</v>
      </c>
      <c r="H165" s="66" t="str">
        <f t="shared" si="33"/>
        <v>no</v>
      </c>
      <c r="I165" s="69" t="s">
        <v>2846</v>
      </c>
      <c r="J165" s="74" t="s">
        <v>2942</v>
      </c>
      <c r="K165" s="68" t="str">
        <f t="shared" si="34"/>
        <v>aaaagdbc</v>
      </c>
      <c r="L165" s="157" t="str">
        <f>IFERROR(VLOOKUP(B165,LOINC!A:B,2,0),"")</f>
        <v>58060-5</v>
      </c>
      <c r="M165" s="69">
        <f>IFERROR(VLOOKUP(B165,'Sequence nummers'!A:B,2,FALSE),"")</f>
        <v>200530</v>
      </c>
      <c r="N165" s="69" t="s">
        <v>2803</v>
      </c>
      <c r="Q165" s="62" t="s">
        <v>176</v>
      </c>
      <c r="R165" s="62" t="s">
        <v>176</v>
      </c>
      <c r="S165" s="62" t="str">
        <f t="shared" si="35"/>
        <v>Keuzelijst</v>
      </c>
      <c r="T165" s="62" t="s">
        <v>2835</v>
      </c>
      <c r="U165" s="69" t="s">
        <v>366</v>
      </c>
      <c r="V165" s="62" t="s">
        <v>1244</v>
      </c>
      <c r="W165" s="69" t="s">
        <v>7965</v>
      </c>
      <c r="X165" s="70" t="s">
        <v>370</v>
      </c>
      <c r="Y165" s="21" t="s">
        <v>370</v>
      </c>
      <c r="Z165" s="21" t="s">
        <v>370</v>
      </c>
      <c r="AA165" s="22">
        <v>553350</v>
      </c>
      <c r="AB165" s="71">
        <v>20</v>
      </c>
    </row>
    <row r="166" spans="1:28" x14ac:dyDescent="0.45">
      <c r="A166" s="23"/>
      <c r="B166" s="61" t="s">
        <v>3183</v>
      </c>
      <c r="C166" s="73" t="str">
        <f t="shared" si="30"/>
        <v>LWabtypering</v>
      </c>
      <c r="D166" s="68" t="s">
        <v>7963</v>
      </c>
      <c r="E166" s="73" t="str">
        <f t="shared" si="31"/>
        <v/>
      </c>
      <c r="F166" s="73" t="str">
        <f t="shared" si="32"/>
        <v/>
      </c>
      <c r="G166" s="69" t="s">
        <v>2801</v>
      </c>
      <c r="H166" s="66" t="str">
        <f t="shared" si="33"/>
        <v>?</v>
      </c>
      <c r="I166" s="69" t="s">
        <v>176</v>
      </c>
      <c r="J166" s="74" t="s">
        <v>176</v>
      </c>
      <c r="K166" s="68" t="str">
        <f t="shared" si="34"/>
        <v>aaaagdbd</v>
      </c>
      <c r="L166" s="157" t="str">
        <f>IFERROR(VLOOKUP(B166,LOINC!A:B,2,0),"")</f>
        <v/>
      </c>
      <c r="M166" s="69" t="str">
        <f>IFERROR(VLOOKUP(B166,'Sequence nummers'!A:B,2,FALSE),"")</f>
        <v/>
      </c>
      <c r="N166" s="69" t="s">
        <v>2803</v>
      </c>
      <c r="Q166" s="62" t="s">
        <v>182</v>
      </c>
      <c r="R166" s="62" t="s">
        <v>176</v>
      </c>
      <c r="S166" s="62" t="str">
        <f t="shared" si="35"/>
        <v>Keuzelijst</v>
      </c>
      <c r="T166" s="62" t="s">
        <v>182</v>
      </c>
      <c r="U166" s="69" t="s">
        <v>2798</v>
      </c>
      <c r="V166" s="62" t="s">
        <v>1244</v>
      </c>
      <c r="W166" s="69" t="s">
        <v>7965</v>
      </c>
      <c r="X166" s="70" t="s">
        <v>370</v>
      </c>
      <c r="Y166" s="21" t="s">
        <v>370</v>
      </c>
      <c r="AA166" s="22"/>
      <c r="AB166" s="71" t="str">
        <f t="shared" si="36"/>
        <v>n.v.t.</v>
      </c>
    </row>
    <row r="167" spans="1:28" x14ac:dyDescent="0.45">
      <c r="A167" s="23"/>
      <c r="B167" s="23" t="s">
        <v>3185</v>
      </c>
      <c r="C167" s="73" t="str">
        <f t="shared" si="30"/>
        <v>LWa</v>
      </c>
      <c r="D167" s="26" t="s">
        <v>7963</v>
      </c>
      <c r="E167" s="73" t="str">
        <f t="shared" si="31"/>
        <v>LWa Antigeen</v>
      </c>
      <c r="F167" s="73" t="str">
        <f t="shared" si="32"/>
        <v>LWa Antigeen</v>
      </c>
      <c r="G167" s="69" t="s">
        <v>2798</v>
      </c>
      <c r="H167" s="66" t="str">
        <f t="shared" si="33"/>
        <v>no</v>
      </c>
      <c r="I167" s="69" t="s">
        <v>2846</v>
      </c>
      <c r="J167" s="74" t="s">
        <v>2942</v>
      </c>
      <c r="K167" s="68" t="str">
        <f t="shared" si="34"/>
        <v>aaaagdbe</v>
      </c>
      <c r="L167" s="157">
        <f>IFERROR(VLOOKUP(B167,LOINC!A:B,2,0),"")</f>
        <v>15760</v>
      </c>
      <c r="M167" s="69">
        <f>IFERROR(VLOOKUP(B167,'Sequence nummers'!A:B,2,FALSE),"")</f>
        <v>200540</v>
      </c>
      <c r="N167" s="69" t="s">
        <v>2803</v>
      </c>
      <c r="Q167" s="62" t="s">
        <v>176</v>
      </c>
      <c r="R167" s="62" t="s">
        <v>176</v>
      </c>
      <c r="S167" s="62" t="str">
        <f t="shared" si="35"/>
        <v>Keuzelijst</v>
      </c>
      <c r="T167" s="62" t="s">
        <v>2835</v>
      </c>
      <c r="U167" s="69" t="s">
        <v>366</v>
      </c>
      <c r="V167" s="62" t="s">
        <v>1244</v>
      </c>
      <c r="W167" s="69" t="s">
        <v>7965</v>
      </c>
      <c r="X167" s="70" t="s">
        <v>370</v>
      </c>
      <c r="Y167" s="21" t="s">
        <v>370</v>
      </c>
      <c r="Z167" s="21" t="s">
        <v>370</v>
      </c>
      <c r="AA167" s="22">
        <v>553350</v>
      </c>
      <c r="AB167" s="71">
        <v>20</v>
      </c>
    </row>
    <row r="168" spans="1:28" x14ac:dyDescent="0.45">
      <c r="A168" s="23"/>
      <c r="B168" s="61" t="s">
        <v>3187</v>
      </c>
      <c r="C168" s="73" t="str">
        <f t="shared" si="30"/>
        <v>McCabtypering</v>
      </c>
      <c r="D168" s="68" t="s">
        <v>7963</v>
      </c>
      <c r="E168" s="73" t="str">
        <f t="shared" si="31"/>
        <v/>
      </c>
      <c r="F168" s="73" t="str">
        <f t="shared" si="32"/>
        <v/>
      </c>
      <c r="G168" s="69" t="s">
        <v>2801</v>
      </c>
      <c r="H168" s="66" t="str">
        <f t="shared" si="33"/>
        <v>?</v>
      </c>
      <c r="I168" s="69" t="s">
        <v>176</v>
      </c>
      <c r="J168" s="74" t="s">
        <v>176</v>
      </c>
      <c r="K168" s="68" t="str">
        <f t="shared" si="34"/>
        <v>aaaagdbf</v>
      </c>
      <c r="L168" s="157" t="str">
        <f>IFERROR(VLOOKUP(B168,LOINC!A:B,2,0),"")</f>
        <v/>
      </c>
      <c r="M168" s="69" t="str">
        <f>IFERROR(VLOOKUP(B168,'Sequence nummers'!A:B,2,FALSE),"")</f>
        <v/>
      </c>
      <c r="N168" s="69" t="s">
        <v>2803</v>
      </c>
      <c r="Q168" s="62" t="s">
        <v>182</v>
      </c>
      <c r="R168" s="62" t="s">
        <v>176</v>
      </c>
      <c r="S168" s="62" t="str">
        <f t="shared" si="35"/>
        <v>Keuzelijst</v>
      </c>
      <c r="T168" s="62" t="s">
        <v>182</v>
      </c>
      <c r="U168" s="69" t="s">
        <v>2798</v>
      </c>
      <c r="V168" s="62" t="s">
        <v>1244</v>
      </c>
      <c r="W168" s="69" t="s">
        <v>7965</v>
      </c>
      <c r="X168" s="70" t="s">
        <v>370</v>
      </c>
      <c r="Y168" s="21" t="s">
        <v>370</v>
      </c>
      <c r="AA168" s="22"/>
      <c r="AB168" s="71" t="str">
        <f t="shared" si="36"/>
        <v>n.v.t.</v>
      </c>
    </row>
    <row r="169" spans="1:28" x14ac:dyDescent="0.45">
      <c r="A169" s="23"/>
      <c r="B169" s="23" t="s">
        <v>3189</v>
      </c>
      <c r="C169" s="73" t="str">
        <f t="shared" si="30"/>
        <v>McCa</v>
      </c>
      <c r="D169" s="26" t="s">
        <v>7963</v>
      </c>
      <c r="E169" s="73" t="str">
        <f t="shared" si="31"/>
        <v>McCa Antigeen</v>
      </c>
      <c r="F169" s="73" t="str">
        <f t="shared" si="32"/>
        <v>McCa Antigeen</v>
      </c>
      <c r="G169" s="69" t="s">
        <v>2798</v>
      </c>
      <c r="H169" s="66" t="str">
        <f t="shared" si="33"/>
        <v>no</v>
      </c>
      <c r="I169" s="69" t="s">
        <v>2846</v>
      </c>
      <c r="J169" s="74" t="s">
        <v>2942</v>
      </c>
      <c r="K169" s="68" t="str">
        <f t="shared" si="34"/>
        <v>aaaagdbg</v>
      </c>
      <c r="L169" s="157">
        <f>IFERROR(VLOOKUP(B169,LOINC!A:B,2,0),"")</f>
        <v>15759</v>
      </c>
      <c r="M169" s="69">
        <f>IFERROR(VLOOKUP(B169,'Sequence nummers'!A:B,2,FALSE),"")</f>
        <v>200550</v>
      </c>
      <c r="N169" s="69" t="s">
        <v>2803</v>
      </c>
      <c r="Q169" s="62" t="s">
        <v>176</v>
      </c>
      <c r="R169" s="62" t="s">
        <v>176</v>
      </c>
      <c r="S169" s="62" t="str">
        <f t="shared" si="35"/>
        <v>Keuzelijst</v>
      </c>
      <c r="T169" s="62" t="s">
        <v>2835</v>
      </c>
      <c r="U169" s="69" t="s">
        <v>366</v>
      </c>
      <c r="V169" s="62" t="s">
        <v>1244</v>
      </c>
      <c r="W169" s="69" t="s">
        <v>7965</v>
      </c>
      <c r="X169" s="70" t="s">
        <v>370</v>
      </c>
      <c r="Y169" s="21" t="s">
        <v>370</v>
      </c>
      <c r="Z169" s="21" t="s">
        <v>370</v>
      </c>
      <c r="AA169" s="22">
        <v>553350</v>
      </c>
      <c r="AB169" s="71">
        <v>20</v>
      </c>
    </row>
    <row r="170" spans="1:28" x14ac:dyDescent="0.45">
      <c r="A170" s="63"/>
      <c r="B170" s="63"/>
      <c r="C170" s="63"/>
      <c r="D170" s="63"/>
      <c r="E170" s="63" t="s">
        <v>3193</v>
      </c>
      <c r="F170" s="64"/>
      <c r="G170" s="64" t="s">
        <v>2798</v>
      </c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</row>
    <row r="171" spans="1:28" x14ac:dyDescent="0.45">
      <c r="A171" s="72" t="s">
        <v>2166</v>
      </c>
      <c r="B171" s="23" t="s">
        <v>2166</v>
      </c>
      <c r="C171" s="73" t="str">
        <f t="shared" ref="C171:C181" si="37">VLOOKUP($B171,Bepalingen,2,FALSE)</f>
        <v>Nat.anti-A</v>
      </c>
      <c r="D171" s="73"/>
      <c r="E171" s="73" t="str">
        <f t="shared" ref="E171:E181" si="38">IF($G171="JA",VLOOKUP(B171,Bepalingen,3,FALSE),"")</f>
        <v>Natuurlijke anti-A</v>
      </c>
      <c r="F171" s="73" t="str">
        <f t="shared" ref="F171:F181" si="39">IF($G171="JA",VLOOKUP(B171,BepalingenFR,3,FALSE),"")</f>
        <v>Anti-A naturel</v>
      </c>
      <c r="G171" s="69" t="s">
        <v>2798</v>
      </c>
      <c r="H171" s="66" t="str">
        <f t="shared" ref="H171:H181" si="40">VLOOKUP(B171,Bepalingen,8,FALSE)</f>
        <v>yes</v>
      </c>
      <c r="I171" s="69" t="s">
        <v>2831</v>
      </c>
      <c r="J171" s="67" t="s">
        <v>176</v>
      </c>
      <c r="K171" s="68" t="str">
        <f t="shared" ref="K171:K181" si="41">VLOOKUP($B171,Bepalingen,10,FALSE)</f>
        <v>aaaamaaa</v>
      </c>
      <c r="L171" s="114" t="str">
        <f>IFERROR(VLOOKUP(B171,LOINC!A:B,2,0),"")</f>
        <v>817-7</v>
      </c>
      <c r="M171" s="69">
        <f>IFERROR(VLOOKUP(B171,'Sequence nummers'!A:B,2,FALSE),"")</f>
        <v>300030</v>
      </c>
      <c r="N171" s="69" t="s">
        <v>2803</v>
      </c>
      <c r="Q171" s="62" t="s">
        <v>182</v>
      </c>
      <c r="R171" s="62" t="s">
        <v>176</v>
      </c>
      <c r="S171" s="62" t="str">
        <f t="shared" ref="S171:S181" si="42">VLOOKUP($B171,Bepalingen,4,FALSE)</f>
        <v>Keuzelijst</v>
      </c>
      <c r="T171" s="62" t="s">
        <v>182</v>
      </c>
      <c r="U171" s="69" t="s">
        <v>2273</v>
      </c>
      <c r="V171" s="62" t="s">
        <v>2902</v>
      </c>
      <c r="W171" s="62" t="s">
        <v>1244</v>
      </c>
      <c r="X171" s="70" t="s">
        <v>370</v>
      </c>
      <c r="Y171" s="21" t="s">
        <v>370</v>
      </c>
      <c r="AA171" s="71">
        <v>555295</v>
      </c>
      <c r="AB171" s="71">
        <v>1</v>
      </c>
    </row>
    <row r="172" spans="1:28" x14ac:dyDescent="0.45">
      <c r="A172" s="72" t="s">
        <v>2170</v>
      </c>
      <c r="B172" s="23" t="s">
        <v>2170</v>
      </c>
      <c r="C172" s="73" t="str">
        <f t="shared" si="37"/>
        <v>Nat.anti-B</v>
      </c>
      <c r="D172" s="73"/>
      <c r="E172" s="73" t="str">
        <f t="shared" si="38"/>
        <v>Natuurlijke anti-B</v>
      </c>
      <c r="F172" s="73" t="str">
        <f t="shared" si="39"/>
        <v>Anti-B naturel</v>
      </c>
      <c r="G172" s="69" t="s">
        <v>2798</v>
      </c>
      <c r="H172" s="66" t="str">
        <f t="shared" si="40"/>
        <v>yes</v>
      </c>
      <c r="I172" s="69" t="s">
        <v>2831</v>
      </c>
      <c r="J172" s="67" t="s">
        <v>176</v>
      </c>
      <c r="K172" s="68" t="str">
        <f t="shared" si="41"/>
        <v>aaaamaab</v>
      </c>
      <c r="L172" s="114" t="str">
        <f>IFERROR(VLOOKUP(B172,LOINC!A:B,2,0),"")</f>
        <v>913-4</v>
      </c>
      <c r="M172" s="69">
        <f>IFERROR(VLOOKUP(B172,'Sequence nummers'!A:B,2,FALSE),"")</f>
        <v>300070</v>
      </c>
      <c r="N172" s="69" t="s">
        <v>2803</v>
      </c>
      <c r="Q172" s="62" t="s">
        <v>182</v>
      </c>
      <c r="R172" s="62" t="s">
        <v>176</v>
      </c>
      <c r="S172" s="62" t="str">
        <f t="shared" si="42"/>
        <v>Keuzelijst</v>
      </c>
      <c r="T172" s="62" t="s">
        <v>182</v>
      </c>
      <c r="U172" s="69" t="s">
        <v>2273</v>
      </c>
      <c r="V172" s="62" t="s">
        <v>2902</v>
      </c>
      <c r="W172" s="62" t="s">
        <v>1244</v>
      </c>
      <c r="X172" s="70" t="s">
        <v>370</v>
      </c>
      <c r="Y172" s="21" t="s">
        <v>370</v>
      </c>
      <c r="AA172" s="71">
        <v>555295</v>
      </c>
      <c r="AB172" s="71">
        <v>1</v>
      </c>
    </row>
    <row r="173" spans="1:28" x14ac:dyDescent="0.45">
      <c r="A173" s="72" t="s">
        <v>3198</v>
      </c>
      <c r="B173" s="23" t="s">
        <v>3198</v>
      </c>
      <c r="C173" s="73" t="str">
        <f t="shared" si="37"/>
        <v>zout 1</v>
      </c>
      <c r="D173" s="73"/>
      <c r="E173" s="73" t="str">
        <f t="shared" si="38"/>
        <v/>
      </c>
      <c r="F173" s="73" t="str">
        <f t="shared" si="39"/>
        <v/>
      </c>
      <c r="G173" s="69" t="s">
        <v>2801</v>
      </c>
      <c r="H173" s="66" t="str">
        <f t="shared" si="40"/>
        <v>?</v>
      </c>
      <c r="I173" s="66" t="s">
        <v>176</v>
      </c>
      <c r="J173" s="67" t="s">
        <v>176</v>
      </c>
      <c r="K173" s="68" t="str">
        <f t="shared" si="41"/>
        <v>aaaamaac</v>
      </c>
      <c r="L173" s="157" t="str">
        <f>IFERROR(VLOOKUP(B173,LOINC!A:B,2,0),"")</f>
        <v/>
      </c>
      <c r="M173" s="69" t="str">
        <f>IFERROR(VLOOKUP(B173,'Sequence nummers'!A:B,2,FALSE),"")</f>
        <v/>
      </c>
      <c r="N173" s="69" t="s">
        <v>2803</v>
      </c>
      <c r="Q173" s="62" t="s">
        <v>182</v>
      </c>
      <c r="R173" s="62" t="s">
        <v>176</v>
      </c>
      <c r="S173" s="62" t="str">
        <f t="shared" si="42"/>
        <v>Keuzelijst</v>
      </c>
      <c r="T173" s="62" t="s">
        <v>182</v>
      </c>
      <c r="U173" s="69" t="s">
        <v>366</v>
      </c>
      <c r="V173" s="62" t="s">
        <v>2902</v>
      </c>
      <c r="W173" s="62" t="s">
        <v>1244</v>
      </c>
      <c r="Y173" s="21" t="s">
        <v>370</v>
      </c>
      <c r="AB173" s="71" t="str">
        <f>IF(AA173= "","n.v.t.","")</f>
        <v>n.v.t.</v>
      </c>
    </row>
    <row r="174" spans="1:28" x14ac:dyDescent="0.45">
      <c r="A174" s="72" t="s">
        <v>3200</v>
      </c>
      <c r="B174" s="23" t="s">
        <v>3200</v>
      </c>
      <c r="C174" s="73" t="str">
        <f t="shared" si="37"/>
        <v>zout 2</v>
      </c>
      <c r="D174" s="73"/>
      <c r="E174" s="73" t="str">
        <f t="shared" si="38"/>
        <v/>
      </c>
      <c r="F174" s="73" t="str">
        <f t="shared" si="39"/>
        <v/>
      </c>
      <c r="G174" s="69" t="s">
        <v>2801</v>
      </c>
      <c r="H174" s="66" t="str">
        <f t="shared" si="40"/>
        <v>?</v>
      </c>
      <c r="I174" s="66" t="s">
        <v>176</v>
      </c>
      <c r="J174" s="67" t="s">
        <v>176</v>
      </c>
      <c r="K174" s="68" t="str">
        <f t="shared" si="41"/>
        <v>aaaamaad</v>
      </c>
      <c r="L174" s="157" t="str">
        <f>IFERROR(VLOOKUP(B174,LOINC!A:B,2,0),"")</f>
        <v/>
      </c>
      <c r="M174" s="69" t="str">
        <f>IFERROR(VLOOKUP(B174,'Sequence nummers'!A:B,2,FALSE),"")</f>
        <v/>
      </c>
      <c r="N174" s="69" t="s">
        <v>2803</v>
      </c>
      <c r="Q174" s="62" t="s">
        <v>182</v>
      </c>
      <c r="R174" s="62" t="s">
        <v>176</v>
      </c>
      <c r="S174" s="62" t="str">
        <f t="shared" si="42"/>
        <v>Keuzelijst</v>
      </c>
      <c r="T174" s="62" t="s">
        <v>182</v>
      </c>
      <c r="U174" s="69" t="s">
        <v>366</v>
      </c>
      <c r="V174" s="62" t="s">
        <v>2902</v>
      </c>
      <c r="W174" s="62" t="s">
        <v>1244</v>
      </c>
      <c r="Y174" s="21" t="s">
        <v>370</v>
      </c>
      <c r="AB174" s="71" t="str">
        <f>IF(AA174= "","n.v.t.","")</f>
        <v>n.v.t.</v>
      </c>
    </row>
    <row r="175" spans="1:28" x14ac:dyDescent="0.45">
      <c r="A175" s="72" t="s">
        <v>3202</v>
      </c>
      <c r="B175" s="23" t="s">
        <v>3202</v>
      </c>
      <c r="C175" s="73" t="str">
        <f t="shared" si="37"/>
        <v>zout 3</v>
      </c>
      <c r="D175" s="73"/>
      <c r="E175" s="73" t="str">
        <f t="shared" si="38"/>
        <v/>
      </c>
      <c r="F175" s="73" t="str">
        <f t="shared" si="39"/>
        <v/>
      </c>
      <c r="G175" s="69" t="s">
        <v>2801</v>
      </c>
      <c r="H175" s="66" t="str">
        <f t="shared" si="40"/>
        <v>?</v>
      </c>
      <c r="I175" s="66" t="s">
        <v>176</v>
      </c>
      <c r="J175" s="67" t="s">
        <v>176</v>
      </c>
      <c r="K175" s="68" t="str">
        <f t="shared" si="41"/>
        <v>aaaamaae</v>
      </c>
      <c r="L175" s="157" t="str">
        <f>IFERROR(VLOOKUP(B175,LOINC!A:B,2,0),"")</f>
        <v/>
      </c>
      <c r="M175" s="69" t="str">
        <f>IFERROR(VLOOKUP(B175,'Sequence nummers'!A:B,2,FALSE),"")</f>
        <v/>
      </c>
      <c r="N175" s="69" t="s">
        <v>2803</v>
      </c>
      <c r="Q175" s="62" t="s">
        <v>182</v>
      </c>
      <c r="R175" s="62" t="s">
        <v>176</v>
      </c>
      <c r="S175" s="62" t="str">
        <f t="shared" si="42"/>
        <v>Keuzelijst</v>
      </c>
      <c r="T175" s="62" t="s">
        <v>182</v>
      </c>
      <c r="U175" s="69" t="s">
        <v>366</v>
      </c>
      <c r="V175" s="62" t="s">
        <v>2902</v>
      </c>
      <c r="W175" s="62" t="s">
        <v>1244</v>
      </c>
      <c r="Y175" s="21" t="s">
        <v>370</v>
      </c>
      <c r="AB175" s="71" t="str">
        <f>IF(AA175= "","n.v.t.","")</f>
        <v>n.v.t.</v>
      </c>
    </row>
    <row r="176" spans="1:28" x14ac:dyDescent="0.45">
      <c r="A176" s="72" t="s">
        <v>3204</v>
      </c>
      <c r="B176" s="23" t="s">
        <v>2167</v>
      </c>
      <c r="C176" s="73" t="str">
        <f t="shared" si="37"/>
        <v>Titer nat. anti-A</v>
      </c>
      <c r="D176" s="73"/>
      <c r="E176" s="73" t="str">
        <f t="shared" si="38"/>
        <v>Titer natuurlijke anti-A</v>
      </c>
      <c r="F176" s="73" t="str">
        <f t="shared" si="39"/>
        <v>Titre anti-A naturel</v>
      </c>
      <c r="G176" s="69" t="s">
        <v>2798</v>
      </c>
      <c r="H176" s="66" t="str">
        <f t="shared" si="40"/>
        <v>yes</v>
      </c>
      <c r="I176" s="69" t="s">
        <v>2846</v>
      </c>
      <c r="J176" s="69" t="s">
        <v>176</v>
      </c>
      <c r="K176" s="68" t="str">
        <f t="shared" si="41"/>
        <v>aaaamaaf</v>
      </c>
      <c r="L176" s="114" t="str">
        <f>IFERROR(VLOOKUP(B176,LOINC!A:B,2,0),"")</f>
        <v>30314-9</v>
      </c>
      <c r="M176" s="69">
        <f>IFERROR(VLOOKUP(B176,'Sequence nummers'!A:B,2,FALSE),"")</f>
        <v>300040</v>
      </c>
      <c r="N176" s="69" t="s">
        <v>2803</v>
      </c>
      <c r="Q176" s="62" t="s">
        <v>182</v>
      </c>
      <c r="R176" s="62" t="s">
        <v>176</v>
      </c>
      <c r="S176" s="62" t="str">
        <f t="shared" si="42"/>
        <v>Keuzelijst</v>
      </c>
      <c r="T176" s="62" t="s">
        <v>182</v>
      </c>
      <c r="U176" s="69" t="s">
        <v>2273</v>
      </c>
      <c r="V176" s="62" t="s">
        <v>2902</v>
      </c>
      <c r="W176" s="62" t="s">
        <v>1244</v>
      </c>
      <c r="X176" s="70" t="s">
        <v>370</v>
      </c>
      <c r="Y176" s="21" t="s">
        <v>370</v>
      </c>
      <c r="AA176" s="71">
        <v>555170</v>
      </c>
      <c r="AB176" s="71">
        <v>3</v>
      </c>
    </row>
    <row r="177" spans="1:28" x14ac:dyDescent="0.45">
      <c r="A177" s="72" t="s">
        <v>3207</v>
      </c>
      <c r="B177" s="23" t="s">
        <v>2171</v>
      </c>
      <c r="C177" s="73" t="str">
        <f t="shared" si="37"/>
        <v>Titer nat. anti-B</v>
      </c>
      <c r="D177" s="73"/>
      <c r="E177" s="73" t="str">
        <f t="shared" si="38"/>
        <v>Titer natuurlijke anti-B</v>
      </c>
      <c r="F177" s="73" t="str">
        <f t="shared" si="39"/>
        <v>Titre anti-B naturel</v>
      </c>
      <c r="G177" s="69" t="s">
        <v>2798</v>
      </c>
      <c r="H177" s="66" t="str">
        <f t="shared" si="40"/>
        <v>yes</v>
      </c>
      <c r="I177" s="69" t="s">
        <v>2846</v>
      </c>
      <c r="J177" s="69" t="s">
        <v>176</v>
      </c>
      <c r="K177" s="68" t="str">
        <f t="shared" si="41"/>
        <v>aaaamaag</v>
      </c>
      <c r="L177" s="114" t="str">
        <f>IFERROR(VLOOKUP(B177,LOINC!A:B,2,0),"")</f>
        <v>30201-8</v>
      </c>
      <c r="M177" s="69">
        <f>IFERROR(VLOOKUP(B177,'Sequence nummers'!A:B,2,FALSE),"")</f>
        <v>300080</v>
      </c>
      <c r="N177" s="69" t="s">
        <v>2803</v>
      </c>
      <c r="Q177" s="62" t="s">
        <v>182</v>
      </c>
      <c r="R177" s="62" t="s">
        <v>176</v>
      </c>
      <c r="S177" s="62" t="str">
        <f t="shared" si="42"/>
        <v>Keuzelijst</v>
      </c>
      <c r="T177" s="62" t="s">
        <v>182</v>
      </c>
      <c r="U177" s="69" t="s">
        <v>2273</v>
      </c>
      <c r="V177" s="62" t="s">
        <v>2902</v>
      </c>
      <c r="W177" s="62" t="s">
        <v>1244</v>
      </c>
      <c r="X177" s="70" t="s">
        <v>370</v>
      </c>
      <c r="Y177" s="21" t="s">
        <v>370</v>
      </c>
      <c r="AA177" s="77">
        <v>555310</v>
      </c>
      <c r="AB177" s="71">
        <v>1</v>
      </c>
    </row>
    <row r="178" spans="1:28" x14ac:dyDescent="0.45">
      <c r="A178" s="72" t="s">
        <v>2164</v>
      </c>
      <c r="B178" s="23" t="s">
        <v>2164</v>
      </c>
      <c r="C178" s="73" t="str">
        <f t="shared" si="37"/>
        <v>Immune anti-A</v>
      </c>
      <c r="D178" s="73"/>
      <c r="E178" s="73" t="str">
        <f t="shared" si="38"/>
        <v>Immune anti-A</v>
      </c>
      <c r="F178" s="73" t="str">
        <f t="shared" si="39"/>
        <v>Anti-A immun</v>
      </c>
      <c r="G178" s="69" t="s">
        <v>2798</v>
      </c>
      <c r="H178" s="66" t="str">
        <f t="shared" si="40"/>
        <v>yes</v>
      </c>
      <c r="I178" s="69" t="s">
        <v>2831</v>
      </c>
      <c r="J178" s="67" t="s">
        <v>176</v>
      </c>
      <c r="K178" s="68" t="str">
        <f t="shared" si="41"/>
        <v>aaaamaah</v>
      </c>
      <c r="L178" s="114" t="str">
        <f>IFERROR(VLOOKUP(B178,LOINC!A:B,2,0),"")</f>
        <v>815-1</v>
      </c>
      <c r="M178" s="69">
        <f>IFERROR(VLOOKUP(B178,'Sequence nummers'!A:B,2,FALSE),"")</f>
        <v>300010</v>
      </c>
      <c r="N178" s="69" t="s">
        <v>2803</v>
      </c>
      <c r="P178" s="69" t="s">
        <v>3212</v>
      </c>
      <c r="Q178" s="62" t="s">
        <v>182</v>
      </c>
      <c r="R178" s="62" t="s">
        <v>176</v>
      </c>
      <c r="S178" s="62" t="str">
        <f t="shared" si="42"/>
        <v>Keuzelijst</v>
      </c>
      <c r="T178" s="62" t="s">
        <v>182</v>
      </c>
      <c r="U178" s="69" t="s">
        <v>2273</v>
      </c>
      <c r="V178" s="62" t="s">
        <v>2902</v>
      </c>
      <c r="W178" s="62" t="s">
        <v>1244</v>
      </c>
      <c r="X178" s="70" t="s">
        <v>370</v>
      </c>
      <c r="Y178" s="21" t="s">
        <v>370</v>
      </c>
      <c r="AA178" s="71">
        <v>555192</v>
      </c>
      <c r="AB178" s="71">
        <v>1</v>
      </c>
    </row>
    <row r="179" spans="1:28" x14ac:dyDescent="0.45">
      <c r="A179" s="72" t="s">
        <v>2168</v>
      </c>
      <c r="B179" s="23" t="s">
        <v>2168</v>
      </c>
      <c r="C179" s="73" t="str">
        <f t="shared" si="37"/>
        <v>Immune anti-B</v>
      </c>
      <c r="D179" s="73"/>
      <c r="E179" s="73" t="str">
        <f t="shared" si="38"/>
        <v>Immune anti-B</v>
      </c>
      <c r="F179" s="73" t="str">
        <f t="shared" si="39"/>
        <v>Anti-B immun</v>
      </c>
      <c r="G179" s="69" t="s">
        <v>2798</v>
      </c>
      <c r="H179" s="66" t="str">
        <f t="shared" si="40"/>
        <v>yes</v>
      </c>
      <c r="I179" s="69" t="s">
        <v>2831</v>
      </c>
      <c r="J179" s="67" t="s">
        <v>176</v>
      </c>
      <c r="K179" s="68" t="str">
        <f t="shared" si="41"/>
        <v>aaaamaai</v>
      </c>
      <c r="L179" s="114" t="str">
        <f>IFERROR(VLOOKUP(B179,LOINC!A:B,2,0),"")</f>
        <v>911-8</v>
      </c>
      <c r="M179" s="69">
        <f>IFERROR(VLOOKUP(B179,'Sequence nummers'!A:B,2,FALSE),"")</f>
        <v>300050</v>
      </c>
      <c r="N179" s="69" t="s">
        <v>2803</v>
      </c>
      <c r="P179" s="69" t="s">
        <v>3212</v>
      </c>
      <c r="Q179" s="62" t="s">
        <v>182</v>
      </c>
      <c r="R179" s="62" t="s">
        <v>176</v>
      </c>
      <c r="S179" s="62" t="str">
        <f t="shared" si="42"/>
        <v>Keuzelijst</v>
      </c>
      <c r="T179" s="62" t="s">
        <v>182</v>
      </c>
      <c r="U179" s="69" t="s">
        <v>2273</v>
      </c>
      <c r="V179" s="62" t="s">
        <v>2902</v>
      </c>
      <c r="W179" s="62" t="s">
        <v>1244</v>
      </c>
      <c r="X179" s="70" t="s">
        <v>370</v>
      </c>
      <c r="Y179" s="21" t="s">
        <v>370</v>
      </c>
      <c r="AA179" s="71">
        <v>555192</v>
      </c>
      <c r="AB179" s="71">
        <v>1</v>
      </c>
    </row>
    <row r="180" spans="1:28" x14ac:dyDescent="0.45">
      <c r="A180" s="72">
        <v>30</v>
      </c>
      <c r="B180" s="23" t="s">
        <v>2165</v>
      </c>
      <c r="C180" s="73" t="str">
        <f t="shared" si="37"/>
        <v>Titer immune anti-A</v>
      </c>
      <c r="D180" s="73"/>
      <c r="E180" s="73" t="str">
        <f t="shared" si="38"/>
        <v>Titer immune anti-A</v>
      </c>
      <c r="F180" s="73" t="str">
        <f t="shared" si="39"/>
        <v>Titre anti-A immun</v>
      </c>
      <c r="G180" s="69" t="s">
        <v>2798</v>
      </c>
      <c r="H180" s="66" t="str">
        <f t="shared" si="40"/>
        <v>yes</v>
      </c>
      <c r="I180" s="69" t="s">
        <v>2846</v>
      </c>
      <c r="J180" s="69" t="s">
        <v>176</v>
      </c>
      <c r="K180" s="68" t="str">
        <f t="shared" si="41"/>
        <v>aaaamaaj</v>
      </c>
      <c r="L180" s="114" t="str">
        <f>IFERROR(VLOOKUP(B180,LOINC!A:B,2,0),"")</f>
        <v>38358-8</v>
      </c>
      <c r="M180" s="69">
        <f>IFERROR(VLOOKUP(B180,'Sequence nummers'!A:B,2,FALSE),"")</f>
        <v>300020</v>
      </c>
      <c r="N180" s="69" t="s">
        <v>2803</v>
      </c>
      <c r="P180" s="69" t="s">
        <v>3212</v>
      </c>
      <c r="Q180" s="62" t="s">
        <v>182</v>
      </c>
      <c r="R180" s="62" t="s">
        <v>176</v>
      </c>
      <c r="S180" s="62" t="str">
        <f t="shared" si="42"/>
        <v>Keuzelijst</v>
      </c>
      <c r="T180" s="62" t="s">
        <v>182</v>
      </c>
      <c r="U180" s="69" t="s">
        <v>2273</v>
      </c>
      <c r="V180" s="62" t="s">
        <v>2902</v>
      </c>
      <c r="W180" s="62" t="s">
        <v>1244</v>
      </c>
      <c r="X180" s="70" t="s">
        <v>370</v>
      </c>
      <c r="Y180" s="21" t="s">
        <v>370</v>
      </c>
      <c r="AA180" s="71">
        <v>555170</v>
      </c>
      <c r="AB180" s="71">
        <v>3</v>
      </c>
    </row>
    <row r="181" spans="1:28" x14ac:dyDescent="0.45">
      <c r="A181" s="72">
        <v>31</v>
      </c>
      <c r="B181" s="23" t="s">
        <v>2169</v>
      </c>
      <c r="C181" s="73" t="str">
        <f t="shared" si="37"/>
        <v>Titer immune anti-B</v>
      </c>
      <c r="D181" s="73"/>
      <c r="E181" s="73" t="str">
        <f t="shared" si="38"/>
        <v>Titer immune anti-B</v>
      </c>
      <c r="F181" s="73" t="str">
        <f t="shared" si="39"/>
        <v>Titre anti-B immun</v>
      </c>
      <c r="G181" s="69" t="s">
        <v>2798</v>
      </c>
      <c r="H181" s="66" t="str">
        <f t="shared" si="40"/>
        <v>yes</v>
      </c>
      <c r="I181" s="69" t="s">
        <v>2846</v>
      </c>
      <c r="J181" s="69" t="s">
        <v>176</v>
      </c>
      <c r="K181" s="68" t="str">
        <f t="shared" si="41"/>
        <v>aaaamaak</v>
      </c>
      <c r="L181" s="114" t="str">
        <f>IFERROR(VLOOKUP(B181,LOINC!A:B,2,0),"")</f>
        <v>34464-8</v>
      </c>
      <c r="M181" s="69">
        <f>IFERROR(VLOOKUP(B181,'Sequence nummers'!A:B,2,FALSE),"")</f>
        <v>300060</v>
      </c>
      <c r="N181" s="69" t="s">
        <v>2803</v>
      </c>
      <c r="P181" s="69" t="s">
        <v>3212</v>
      </c>
      <c r="Q181" s="62" t="s">
        <v>182</v>
      </c>
      <c r="R181" s="62" t="s">
        <v>176</v>
      </c>
      <c r="S181" s="62" t="str">
        <f t="shared" si="42"/>
        <v>Keuzelijst</v>
      </c>
      <c r="T181" s="62" t="s">
        <v>182</v>
      </c>
      <c r="U181" s="69" t="s">
        <v>2273</v>
      </c>
      <c r="V181" s="62" t="s">
        <v>2902</v>
      </c>
      <c r="W181" s="62" t="s">
        <v>1244</v>
      </c>
      <c r="X181" s="70" t="s">
        <v>370</v>
      </c>
      <c r="Y181" s="21" t="s">
        <v>370</v>
      </c>
      <c r="AA181" s="71">
        <v>555170</v>
      </c>
      <c r="AB181" s="71">
        <v>3</v>
      </c>
    </row>
    <row r="182" spans="1:28" x14ac:dyDescent="0.45">
      <c r="A182" s="63"/>
      <c r="B182" s="63"/>
      <c r="C182" s="63"/>
      <c r="D182" s="63"/>
      <c r="E182" s="63" t="s">
        <v>3219</v>
      </c>
      <c r="F182" s="64"/>
      <c r="G182" s="64" t="s">
        <v>2798</v>
      </c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</row>
    <row r="183" spans="1:28" x14ac:dyDescent="0.45">
      <c r="A183" s="72" t="s">
        <v>3220</v>
      </c>
      <c r="B183" s="73" t="s">
        <v>3221</v>
      </c>
      <c r="C183" s="73" t="str">
        <f t="shared" ref="C183:C205" si="43">VLOOKUP($B183,Bepalingen,2,FALSE)</f>
        <v>IAT 1</v>
      </c>
      <c r="D183" s="73"/>
      <c r="E183" s="73" t="str">
        <f t="shared" ref="E183:E205" si="44">IF($G183="JA",VLOOKUP(B183,Bepalingen,3,FALSE),"")</f>
        <v/>
      </c>
      <c r="F183" s="73" t="str">
        <f t="shared" ref="F183:F205" si="45">IF($G183="JA",VLOOKUP(B183,BepalingenFR,3,FALSE),"")</f>
        <v/>
      </c>
      <c r="G183" s="66" t="s">
        <v>2801</v>
      </c>
      <c r="H183" s="66" t="str">
        <f t="shared" ref="H183:H205" si="46">VLOOKUP(B183,Bepalingen,8,FALSE)</f>
        <v>?</v>
      </c>
      <c r="I183" s="66" t="s">
        <v>176</v>
      </c>
      <c r="J183" s="67" t="s">
        <v>176</v>
      </c>
      <c r="K183" s="68" t="str">
        <f t="shared" ref="K183:K205" si="47">VLOOKUP($B183,Bepalingen,10,FALSE)</f>
        <v>aaaacaaa</v>
      </c>
      <c r="L183" s="157" t="str">
        <f>IFERROR(VLOOKUP(B183,LOINC!A:B,2,0),"")</f>
        <v/>
      </c>
      <c r="M183" s="69" t="str">
        <f>IFERROR(VLOOKUP(B183,'Sequence nummers'!A:B,2,FALSE),"")</f>
        <v/>
      </c>
      <c r="N183" s="69" t="s">
        <v>2803</v>
      </c>
      <c r="Q183" s="62" t="s">
        <v>2804</v>
      </c>
      <c r="R183" s="62" t="s">
        <v>182</v>
      </c>
      <c r="S183" s="62" t="str">
        <f t="shared" ref="S183:S205" si="48">VLOOKUP($B183,Bepalingen,4,FALSE)</f>
        <v>Keuzelijst</v>
      </c>
      <c r="T183" s="62" t="s">
        <v>2805</v>
      </c>
      <c r="U183" s="69" t="s">
        <v>2798</v>
      </c>
      <c r="V183" s="62" t="s">
        <v>2902</v>
      </c>
      <c r="W183" s="69" t="s">
        <v>2875</v>
      </c>
      <c r="X183" s="70" t="s">
        <v>370</v>
      </c>
      <c r="Y183" s="21" t="s">
        <v>370</v>
      </c>
      <c r="AB183" s="71" t="str">
        <f>IF(AA183= "","n.v.t.","")</f>
        <v>n.v.t.</v>
      </c>
    </row>
    <row r="184" spans="1:28" x14ac:dyDescent="0.45">
      <c r="A184" s="72" t="s">
        <v>3224</v>
      </c>
      <c r="B184" s="73" t="s">
        <v>3225</v>
      </c>
      <c r="C184" s="73" t="str">
        <f t="shared" si="43"/>
        <v>IAT 2</v>
      </c>
      <c r="D184" s="73"/>
      <c r="E184" s="73" t="str">
        <f t="shared" si="44"/>
        <v/>
      </c>
      <c r="F184" s="73" t="str">
        <f t="shared" si="45"/>
        <v/>
      </c>
      <c r="G184" s="66" t="s">
        <v>2801</v>
      </c>
      <c r="H184" s="66" t="str">
        <f t="shared" si="46"/>
        <v>?</v>
      </c>
      <c r="I184" s="66" t="s">
        <v>176</v>
      </c>
      <c r="J184" s="67" t="s">
        <v>176</v>
      </c>
      <c r="K184" s="68" t="str">
        <f t="shared" si="47"/>
        <v>aaaacaab</v>
      </c>
      <c r="L184" s="157" t="str">
        <f>IFERROR(VLOOKUP(B184,LOINC!A:B,2,0),"")</f>
        <v/>
      </c>
      <c r="M184" s="69" t="str">
        <f>IFERROR(VLOOKUP(B184,'Sequence nummers'!A:B,2,FALSE),"")</f>
        <v/>
      </c>
      <c r="N184" s="69" t="s">
        <v>2803</v>
      </c>
      <c r="Q184" s="62" t="s">
        <v>2804</v>
      </c>
      <c r="R184" s="62" t="s">
        <v>182</v>
      </c>
      <c r="S184" s="62" t="str">
        <f t="shared" si="48"/>
        <v>Keuzelijst</v>
      </c>
      <c r="T184" s="62" t="s">
        <v>2805</v>
      </c>
      <c r="U184" s="69" t="s">
        <v>2798</v>
      </c>
      <c r="V184" s="62" t="s">
        <v>2902</v>
      </c>
      <c r="W184" s="69" t="s">
        <v>2875</v>
      </c>
      <c r="X184" s="70" t="s">
        <v>370</v>
      </c>
      <c r="Y184" s="21" t="s">
        <v>370</v>
      </c>
      <c r="AB184" s="71" t="str">
        <f>IF(AA184= "","n.v.t.","")</f>
        <v>n.v.t.</v>
      </c>
    </row>
    <row r="185" spans="1:28" x14ac:dyDescent="0.45">
      <c r="A185" s="72" t="s">
        <v>3228</v>
      </c>
      <c r="B185" s="73" t="s">
        <v>3229</v>
      </c>
      <c r="C185" s="73" t="str">
        <f t="shared" si="43"/>
        <v>IAT 3</v>
      </c>
      <c r="D185" s="73"/>
      <c r="E185" s="73" t="str">
        <f t="shared" si="44"/>
        <v/>
      </c>
      <c r="F185" s="73" t="str">
        <f t="shared" si="45"/>
        <v/>
      </c>
      <c r="G185" s="66" t="s">
        <v>2801</v>
      </c>
      <c r="H185" s="66" t="str">
        <f t="shared" si="46"/>
        <v>?</v>
      </c>
      <c r="I185" s="66" t="s">
        <v>176</v>
      </c>
      <c r="J185" s="67" t="s">
        <v>176</v>
      </c>
      <c r="K185" s="68" t="str">
        <f t="shared" si="47"/>
        <v>aaaacaac</v>
      </c>
      <c r="L185" s="157" t="str">
        <f>IFERROR(VLOOKUP(B185,LOINC!A:B,2,0),"")</f>
        <v/>
      </c>
      <c r="M185" s="69" t="str">
        <f>IFERROR(VLOOKUP(B185,'Sequence nummers'!A:B,2,FALSE),"")</f>
        <v/>
      </c>
      <c r="N185" s="69" t="s">
        <v>2803</v>
      </c>
      <c r="Q185" s="62" t="s">
        <v>2804</v>
      </c>
      <c r="R185" s="62" t="s">
        <v>182</v>
      </c>
      <c r="S185" s="62" t="str">
        <f t="shared" si="48"/>
        <v>Keuzelijst</v>
      </c>
      <c r="T185" s="62" t="s">
        <v>2805</v>
      </c>
      <c r="U185" s="69" t="s">
        <v>2798</v>
      </c>
      <c r="V185" s="62" t="s">
        <v>2902</v>
      </c>
      <c r="W185" s="69" t="s">
        <v>2875</v>
      </c>
      <c r="X185" s="70" t="s">
        <v>370</v>
      </c>
      <c r="Y185" s="21" t="s">
        <v>370</v>
      </c>
      <c r="AB185" s="71" t="str">
        <f>IF(AA185= "","n.v.t.","")</f>
        <v>n.v.t.</v>
      </c>
    </row>
    <row r="186" spans="1:28" ht="32" x14ac:dyDescent="0.45">
      <c r="A186" s="72" t="s">
        <v>3231</v>
      </c>
      <c r="B186" s="23" t="s">
        <v>2172</v>
      </c>
      <c r="C186" s="73" t="str">
        <f t="shared" si="43"/>
        <v>screening</v>
      </c>
      <c r="D186" s="73"/>
      <c r="E186" s="73" t="str">
        <f t="shared" si="44"/>
        <v>Opzoeken (LISS/Coombs 37°C)</v>
      </c>
      <c r="F186" s="73" t="str">
        <f t="shared" si="45"/>
        <v>Recherche (LISS/Coombs 37°C)</v>
      </c>
      <c r="G186" s="69" t="s">
        <v>2798</v>
      </c>
      <c r="H186" s="66" t="str">
        <f t="shared" si="46"/>
        <v>yes</v>
      </c>
      <c r="I186" s="69" t="s">
        <v>2831</v>
      </c>
      <c r="J186" s="69" t="s">
        <v>3233</v>
      </c>
      <c r="K186" s="68" t="str">
        <f t="shared" si="47"/>
        <v>aaaacaad</v>
      </c>
      <c r="L186" s="114" t="str">
        <f>IFERROR(VLOOKUP(B186,LOINC!A:B,2,0),"")</f>
        <v>5161-5</v>
      </c>
      <c r="M186" s="69">
        <f>IFERROR(VLOOKUP(B186,'Sequence nummers'!A:B,2,FALSE),"")</f>
        <v>400010</v>
      </c>
      <c r="N186" s="69" t="s">
        <v>2803</v>
      </c>
      <c r="P186" s="69" t="s">
        <v>3235</v>
      </c>
      <c r="Q186" s="62" t="s">
        <v>2804</v>
      </c>
      <c r="R186" s="62" t="s">
        <v>182</v>
      </c>
      <c r="S186" s="62" t="str">
        <f t="shared" si="48"/>
        <v>Keuzelijst</v>
      </c>
      <c r="T186" s="62" t="s">
        <v>2835</v>
      </c>
      <c r="U186" s="69" t="s">
        <v>366</v>
      </c>
      <c r="V186" s="69" t="s">
        <v>3236</v>
      </c>
      <c r="W186" s="69" t="s">
        <v>1244</v>
      </c>
      <c r="X186" s="70" t="s">
        <v>370</v>
      </c>
      <c r="Y186" s="21" t="s">
        <v>370</v>
      </c>
      <c r="AA186" s="71">
        <v>555133</v>
      </c>
      <c r="AB186" s="71">
        <v>1</v>
      </c>
    </row>
    <row r="187" spans="1:28" ht="21" customHeight="1" x14ac:dyDescent="0.45">
      <c r="A187" s="72" t="s">
        <v>3237</v>
      </c>
      <c r="B187" s="23" t="s">
        <v>3237</v>
      </c>
      <c r="C187" s="73" t="str">
        <f t="shared" si="43"/>
        <v>screening_KT</v>
      </c>
      <c r="D187" s="73"/>
      <c r="E187" s="73" t="str">
        <f t="shared" si="44"/>
        <v/>
      </c>
      <c r="F187" s="73" t="str">
        <f t="shared" si="45"/>
        <v/>
      </c>
      <c r="G187" s="69" t="s">
        <v>2801</v>
      </c>
      <c r="H187" s="66" t="str">
        <f t="shared" si="46"/>
        <v>?</v>
      </c>
      <c r="I187" s="69" t="s">
        <v>176</v>
      </c>
      <c r="J187" s="69" t="s">
        <v>176</v>
      </c>
      <c r="K187" s="68" t="str">
        <f t="shared" si="47"/>
        <v>aaaacaada</v>
      </c>
      <c r="L187" s="157" t="str">
        <f>IFERROR(VLOOKUP(B187,LOINC!A:B,2,0),"")</f>
        <v/>
      </c>
      <c r="M187" s="69" t="str">
        <f>IFERROR(VLOOKUP(B187,'Sequence nummers'!A:B,2,FALSE),"")</f>
        <v/>
      </c>
      <c r="N187" s="69" t="s">
        <v>2803</v>
      </c>
      <c r="Q187" s="62" t="s">
        <v>182</v>
      </c>
      <c r="R187" s="62" t="s">
        <v>176</v>
      </c>
      <c r="S187" s="62" t="str">
        <f t="shared" si="48"/>
        <v>Keuzelijst</v>
      </c>
      <c r="T187" s="62" t="s">
        <v>182</v>
      </c>
      <c r="U187" s="69" t="s">
        <v>2798</v>
      </c>
      <c r="V187" s="69" t="s">
        <v>1244</v>
      </c>
      <c r="W187" s="69" t="s">
        <v>2928</v>
      </c>
      <c r="X187" s="70" t="s">
        <v>370</v>
      </c>
      <c r="Y187" s="21" t="s">
        <v>370</v>
      </c>
      <c r="AB187" s="71" t="s">
        <v>2753</v>
      </c>
    </row>
    <row r="188" spans="1:28" x14ac:dyDescent="0.45">
      <c r="A188" s="72" t="s">
        <v>3240</v>
      </c>
      <c r="B188" s="23" t="s">
        <v>2173</v>
      </c>
      <c r="C188" s="73" t="str">
        <f t="shared" si="43"/>
        <v>Adsorptie irr. AS</v>
      </c>
      <c r="D188" s="73"/>
      <c r="E188" s="73" t="str">
        <f t="shared" si="44"/>
        <v>Adsorptie irr. antistoffen</v>
      </c>
      <c r="F188" s="73" t="str">
        <f t="shared" si="45"/>
        <v>Absorption d'anticorps irréguliers</v>
      </c>
      <c r="G188" s="69" t="s">
        <v>2798</v>
      </c>
      <c r="H188" s="66" t="str">
        <f t="shared" si="46"/>
        <v>no</v>
      </c>
      <c r="I188" s="69" t="s">
        <v>2846</v>
      </c>
      <c r="J188" s="69" t="s">
        <v>3242</v>
      </c>
      <c r="K188" s="68" t="str">
        <f t="shared" si="47"/>
        <v>aaaacaae</v>
      </c>
      <c r="L188" s="157">
        <f>IFERROR(VLOOKUP(B188,LOINC!A:B,2,0),"")</f>
        <v>168</v>
      </c>
      <c r="M188" s="69">
        <f>IFERROR(VLOOKUP(B188,'Sequence nummers'!A:B,2,FALSE),"")</f>
        <v>400020</v>
      </c>
      <c r="N188" s="69" t="s">
        <v>2803</v>
      </c>
      <c r="Q188" s="62" t="s">
        <v>182</v>
      </c>
      <c r="R188" s="62" t="s">
        <v>176</v>
      </c>
      <c r="S188" s="62" t="str">
        <f t="shared" si="48"/>
        <v>Keuzelijst</v>
      </c>
      <c r="T188" s="62" t="s">
        <v>182</v>
      </c>
      <c r="U188" s="69" t="s">
        <v>366</v>
      </c>
      <c r="V188" s="62" t="s">
        <v>1244</v>
      </c>
      <c r="W188" s="62" t="s">
        <v>2928</v>
      </c>
      <c r="X188" s="70" t="s">
        <v>370</v>
      </c>
      <c r="Y188" s="21" t="s">
        <v>370</v>
      </c>
      <c r="AA188" s="71">
        <v>554794</v>
      </c>
      <c r="AB188" s="71">
        <v>1</v>
      </c>
    </row>
    <row r="189" spans="1:28" ht="32" x14ac:dyDescent="0.45">
      <c r="A189" s="72" t="s">
        <v>3244</v>
      </c>
      <c r="B189" s="73" t="s">
        <v>3244</v>
      </c>
      <c r="C189" s="73" t="str">
        <f t="shared" si="43"/>
        <v>Niet uit te sluiten</v>
      </c>
      <c r="D189" s="73"/>
      <c r="E189" s="73" t="str">
        <f t="shared" si="44"/>
        <v/>
      </c>
      <c r="F189" s="73" t="str">
        <f t="shared" si="45"/>
        <v/>
      </c>
      <c r="G189" s="66" t="s">
        <v>2801</v>
      </c>
      <c r="H189" s="66" t="str">
        <f t="shared" si="46"/>
        <v>?</v>
      </c>
      <c r="I189" s="66" t="s">
        <v>176</v>
      </c>
      <c r="J189" s="67" t="s">
        <v>3246</v>
      </c>
      <c r="K189" s="68" t="str">
        <f t="shared" si="47"/>
        <v>aaaacaaf</v>
      </c>
      <c r="L189" s="157" t="str">
        <f>IFERROR(VLOOKUP(B189,LOINC!A:B,2,0),"")</f>
        <v/>
      </c>
      <c r="M189" s="69" t="str">
        <f>IFERROR(VLOOKUP(B189,'Sequence nummers'!A:B,2,FALSE),"")</f>
        <v/>
      </c>
      <c r="N189" s="69" t="s">
        <v>2803</v>
      </c>
      <c r="Q189" s="62" t="s">
        <v>182</v>
      </c>
      <c r="R189" s="62" t="s">
        <v>176</v>
      </c>
      <c r="S189" s="62" t="str">
        <f t="shared" si="48"/>
        <v>String</v>
      </c>
      <c r="T189" s="62" t="s">
        <v>182</v>
      </c>
      <c r="U189" s="69" t="s">
        <v>366</v>
      </c>
      <c r="V189" s="62" t="s">
        <v>2902</v>
      </c>
      <c r="W189" s="62" t="s">
        <v>2928</v>
      </c>
      <c r="X189" s="70" t="s">
        <v>370</v>
      </c>
      <c r="Y189" s="21" t="s">
        <v>370</v>
      </c>
      <c r="AB189" s="71" t="str">
        <f>IF(AA189= "","n.v.t.","")</f>
        <v>n.v.t.</v>
      </c>
    </row>
    <row r="190" spans="1:28" x14ac:dyDescent="0.45">
      <c r="A190" s="72" t="s">
        <v>3248</v>
      </c>
      <c r="B190" s="73" t="s">
        <v>3248</v>
      </c>
      <c r="C190" s="73" t="str">
        <f t="shared" si="43"/>
        <v>Enzym autocontrole</v>
      </c>
      <c r="D190" s="73"/>
      <c r="E190" s="73" t="str">
        <f t="shared" si="44"/>
        <v/>
      </c>
      <c r="F190" s="73" t="str">
        <f t="shared" si="45"/>
        <v/>
      </c>
      <c r="G190" s="66" t="s">
        <v>2801</v>
      </c>
      <c r="H190" s="66" t="str">
        <f t="shared" si="46"/>
        <v>?</v>
      </c>
      <c r="I190" s="66" t="s">
        <v>176</v>
      </c>
      <c r="J190" s="67" t="s">
        <v>176</v>
      </c>
      <c r="K190" s="68" t="str">
        <f t="shared" si="47"/>
        <v>aaaacaag</v>
      </c>
      <c r="L190" s="157" t="str">
        <f>IFERROR(VLOOKUP(B190,LOINC!A:B,2,0),"")</f>
        <v/>
      </c>
      <c r="M190" s="69" t="str">
        <f>IFERROR(VLOOKUP(B190,'Sequence nummers'!A:B,2,FALSE),"")</f>
        <v/>
      </c>
      <c r="N190" s="69" t="s">
        <v>2803</v>
      </c>
      <c r="Q190" s="62" t="s">
        <v>182</v>
      </c>
      <c r="R190" s="62" t="s">
        <v>176</v>
      </c>
      <c r="S190" s="62" t="str">
        <f t="shared" si="48"/>
        <v>Keuzelijst</v>
      </c>
      <c r="T190" s="62" t="s">
        <v>182</v>
      </c>
      <c r="U190" s="69" t="s">
        <v>366</v>
      </c>
      <c r="V190" s="62" t="s">
        <v>2902</v>
      </c>
      <c r="W190" s="62" t="s">
        <v>2928</v>
      </c>
      <c r="X190" s="70" t="s">
        <v>370</v>
      </c>
      <c r="Y190" s="21" t="s">
        <v>370</v>
      </c>
      <c r="AB190" s="71" t="str">
        <f>IF(AA190= "","n.v.t.","")</f>
        <v>n.v.t.</v>
      </c>
    </row>
    <row r="191" spans="1:28" x14ac:dyDescent="0.45">
      <c r="A191" s="72" t="s">
        <v>3251</v>
      </c>
      <c r="B191" s="73" t="s">
        <v>3252</v>
      </c>
      <c r="C191" s="73" t="str">
        <f t="shared" si="43"/>
        <v>IC  autocontrole</v>
      </c>
      <c r="D191" s="73"/>
      <c r="E191" s="73" t="str">
        <f t="shared" si="44"/>
        <v/>
      </c>
      <c r="F191" s="73" t="str">
        <f t="shared" si="45"/>
        <v/>
      </c>
      <c r="G191" s="66" t="s">
        <v>2801</v>
      </c>
      <c r="H191" s="66" t="str">
        <f t="shared" si="46"/>
        <v>?</v>
      </c>
      <c r="I191" s="66" t="s">
        <v>176</v>
      </c>
      <c r="J191" s="67" t="s">
        <v>176</v>
      </c>
      <c r="K191" s="68" t="str">
        <f t="shared" si="47"/>
        <v>aaaacaah</v>
      </c>
      <c r="L191" s="157" t="str">
        <f>IFERROR(VLOOKUP(B191,LOINC!A:B,2,0),"")</f>
        <v/>
      </c>
      <c r="M191" s="69" t="str">
        <f>IFERROR(VLOOKUP(B191,'Sequence nummers'!A:B,2,FALSE),"")</f>
        <v/>
      </c>
      <c r="N191" s="69" t="s">
        <v>2803</v>
      </c>
      <c r="Q191" s="62" t="s">
        <v>182</v>
      </c>
      <c r="R191" s="62" t="s">
        <v>176</v>
      </c>
      <c r="S191" s="62" t="str">
        <f t="shared" si="48"/>
        <v>Keuzelijst</v>
      </c>
      <c r="T191" s="62" t="s">
        <v>182</v>
      </c>
      <c r="U191" s="69" t="s">
        <v>366</v>
      </c>
      <c r="V191" s="62" t="s">
        <v>2902</v>
      </c>
      <c r="W191" s="62" t="s">
        <v>2928</v>
      </c>
      <c r="X191" s="70" t="s">
        <v>370</v>
      </c>
      <c r="Y191" s="21" t="s">
        <v>370</v>
      </c>
      <c r="AB191" s="71" t="str">
        <f>IF(AA191= "","n.v.t.","")</f>
        <v>n.v.t.</v>
      </c>
    </row>
    <row r="192" spans="1:28" ht="48" x14ac:dyDescent="0.45">
      <c r="A192" s="72" t="s">
        <v>2174</v>
      </c>
      <c r="B192" s="23" t="s">
        <v>2174</v>
      </c>
      <c r="C192" s="73" t="str">
        <f t="shared" si="43"/>
        <v>Id.  AS 1</v>
      </c>
      <c r="D192" s="73"/>
      <c r="E192" s="73" t="str">
        <f t="shared" si="44"/>
        <v>Identificatie (LISS/Coombs, Pap 37° C, e.a.)</v>
      </c>
      <c r="F192" s="73" t="str">
        <f t="shared" si="45"/>
        <v>Identification (LISS/Coombs, Pap 37° C, e.a.)</v>
      </c>
      <c r="G192" s="69" t="s">
        <v>2798</v>
      </c>
      <c r="H192" s="66" t="str">
        <f t="shared" si="46"/>
        <v>yes</v>
      </c>
      <c r="I192" s="69" t="s">
        <v>2846</v>
      </c>
      <c r="J192" s="74" t="s">
        <v>3255</v>
      </c>
      <c r="K192" s="68" t="str">
        <f t="shared" si="47"/>
        <v>aaaacaai</v>
      </c>
      <c r="L192" s="114" t="str">
        <f>IFERROR(VLOOKUP(B192,LOINC!A:B,2,0),"")</f>
        <v>10382-0</v>
      </c>
      <c r="M192" s="69">
        <f>IFERROR(VLOOKUP(B192,'Sequence nummers'!A:B,2,FALSE),"")</f>
        <v>400030</v>
      </c>
      <c r="N192" s="69" t="s">
        <v>2803</v>
      </c>
      <c r="P192" s="69" t="s">
        <v>3257</v>
      </c>
      <c r="Q192" s="62" t="s">
        <v>182</v>
      </c>
      <c r="R192" s="62" t="s">
        <v>176</v>
      </c>
      <c r="S192" s="62" t="str">
        <f t="shared" si="48"/>
        <v>Keuzelijst</v>
      </c>
      <c r="T192" s="62" t="s">
        <v>182</v>
      </c>
      <c r="U192" s="69" t="s">
        <v>366</v>
      </c>
      <c r="V192" s="62" t="s">
        <v>2902</v>
      </c>
      <c r="W192" s="62" t="s">
        <v>2928</v>
      </c>
      <c r="X192" s="70" t="s">
        <v>370</v>
      </c>
      <c r="Y192" s="21" t="s">
        <v>370</v>
      </c>
      <c r="AA192" s="71">
        <v>555192</v>
      </c>
      <c r="AB192" s="71">
        <v>1</v>
      </c>
    </row>
    <row r="193" spans="1:28" x14ac:dyDescent="0.45">
      <c r="A193" s="72" t="s">
        <v>3261</v>
      </c>
      <c r="B193" s="23" t="s">
        <v>2175</v>
      </c>
      <c r="C193" s="73" t="str">
        <f t="shared" si="43"/>
        <v>Titer(1)</v>
      </c>
      <c r="D193" s="73"/>
      <c r="E193" s="73" t="str">
        <f t="shared" si="44"/>
        <v>Titer antistof</v>
      </c>
      <c r="F193" s="73" t="str">
        <f t="shared" si="45"/>
        <v>Titre anticorps</v>
      </c>
      <c r="G193" s="69" t="s">
        <v>2798</v>
      </c>
      <c r="H193" s="66" t="str">
        <f t="shared" si="46"/>
        <v>yes</v>
      </c>
      <c r="I193" s="69" t="s">
        <v>2846</v>
      </c>
      <c r="J193" s="69" t="s">
        <v>3263</v>
      </c>
      <c r="K193" s="68" t="str">
        <f t="shared" si="47"/>
        <v>aaaacaak</v>
      </c>
      <c r="L193" s="114" t="str">
        <f>IFERROR(VLOOKUP(B193,LOINC!A:B,2,0),"")</f>
        <v>15343-7</v>
      </c>
      <c r="M193" s="69">
        <f>IFERROR(VLOOKUP(B193,'Sequence nummers'!A:B,2,FALSE),"")</f>
        <v>400040</v>
      </c>
      <c r="N193" s="69" t="s">
        <v>2803</v>
      </c>
      <c r="Q193" s="62" t="s">
        <v>182</v>
      </c>
      <c r="R193" s="62" t="s">
        <v>176</v>
      </c>
      <c r="S193" s="62" t="str">
        <f t="shared" si="48"/>
        <v>Keuzelijst</v>
      </c>
      <c r="T193" s="62" t="s">
        <v>182</v>
      </c>
      <c r="U193" s="69" t="s">
        <v>2798</v>
      </c>
      <c r="V193" s="62" t="s">
        <v>2902</v>
      </c>
      <c r="W193" s="62" t="s">
        <v>1244</v>
      </c>
      <c r="X193" s="70" t="s">
        <v>370</v>
      </c>
      <c r="Y193" s="21" t="s">
        <v>370</v>
      </c>
      <c r="AA193" s="71">
        <v>555170</v>
      </c>
      <c r="AB193" s="71">
        <v>3</v>
      </c>
    </row>
    <row r="194" spans="1:28" ht="48" x14ac:dyDescent="0.45">
      <c r="A194" s="72" t="s">
        <v>2176</v>
      </c>
      <c r="B194" s="23" t="s">
        <v>2176</v>
      </c>
      <c r="C194" s="73" t="str">
        <f t="shared" si="43"/>
        <v>Id. AS 2</v>
      </c>
      <c r="D194" s="73"/>
      <c r="E194" s="73" t="str">
        <f t="shared" si="44"/>
        <v>Identificatie antistof (2e)</v>
      </c>
      <c r="F194" s="73" t="str">
        <f t="shared" si="45"/>
        <v>Identification anticorps (2ieme)</v>
      </c>
      <c r="G194" s="69" t="s">
        <v>2798</v>
      </c>
      <c r="H194" s="66" t="str">
        <f t="shared" si="46"/>
        <v>yes</v>
      </c>
      <c r="I194" s="69" t="s">
        <v>2846</v>
      </c>
      <c r="J194" s="74" t="s">
        <v>3255</v>
      </c>
      <c r="K194" s="68" t="str">
        <f t="shared" si="47"/>
        <v>aaaacaal</v>
      </c>
      <c r="L194" s="114" t="str">
        <f>IFERROR(VLOOKUP(B194,LOINC!A:B,2,0),"")</f>
        <v>10383-8</v>
      </c>
      <c r="M194" s="69">
        <f>IFERROR(VLOOKUP(B194,'Sequence nummers'!A:B,2,FALSE),"")</f>
        <v>400050</v>
      </c>
      <c r="N194" s="69" t="s">
        <v>2803</v>
      </c>
      <c r="Q194" s="62" t="s">
        <v>182</v>
      </c>
      <c r="R194" s="62" t="s">
        <v>176</v>
      </c>
      <c r="S194" s="62" t="str">
        <f t="shared" si="48"/>
        <v>Keuzelijst</v>
      </c>
      <c r="T194" s="62" t="s">
        <v>182</v>
      </c>
      <c r="U194" s="69" t="s">
        <v>366</v>
      </c>
      <c r="V194" s="62" t="s">
        <v>2902</v>
      </c>
      <c r="W194" s="62" t="s">
        <v>2928</v>
      </c>
      <c r="X194" s="70" t="s">
        <v>370</v>
      </c>
      <c r="Y194" s="21" t="s">
        <v>370</v>
      </c>
      <c r="AA194" s="71">
        <v>555192</v>
      </c>
      <c r="AB194" s="71">
        <v>1</v>
      </c>
    </row>
    <row r="195" spans="1:28" x14ac:dyDescent="0.45">
      <c r="A195" s="72" t="s">
        <v>3268</v>
      </c>
      <c r="B195" s="23" t="s">
        <v>2177</v>
      </c>
      <c r="C195" s="73" t="str">
        <f t="shared" si="43"/>
        <v>Titer(2)</v>
      </c>
      <c r="D195" s="73"/>
      <c r="E195" s="73" t="str">
        <f t="shared" si="44"/>
        <v>Titer antistof 2</v>
      </c>
      <c r="F195" s="73" t="str">
        <f t="shared" si="45"/>
        <v>Titre anticorps 2</v>
      </c>
      <c r="G195" s="69" t="s">
        <v>2798</v>
      </c>
      <c r="H195" s="66" t="str">
        <f t="shared" si="46"/>
        <v>yes</v>
      </c>
      <c r="I195" s="69" t="s">
        <v>2846</v>
      </c>
      <c r="J195" s="69" t="s">
        <v>3263</v>
      </c>
      <c r="K195" s="68" t="str">
        <f t="shared" si="47"/>
        <v>aaaacaan</v>
      </c>
      <c r="L195" s="157" t="str">
        <f>IFERROR(VLOOKUP(B195,LOINC!A:B,2,0),"")</f>
        <v>99992-6</v>
      </c>
      <c r="M195" s="69">
        <f>IFERROR(VLOOKUP(B195,'Sequence nummers'!A:B,2,FALSE),"")</f>
        <v>400060</v>
      </c>
      <c r="N195" s="69" t="s">
        <v>2803</v>
      </c>
      <c r="Q195" s="62" t="s">
        <v>182</v>
      </c>
      <c r="R195" s="62" t="s">
        <v>176</v>
      </c>
      <c r="S195" s="62" t="str">
        <f t="shared" si="48"/>
        <v>Keuzelijst</v>
      </c>
      <c r="T195" s="62" t="s">
        <v>182</v>
      </c>
      <c r="U195" s="69" t="s">
        <v>2798</v>
      </c>
      <c r="V195" s="62" t="s">
        <v>2902</v>
      </c>
      <c r="W195" s="62" t="s">
        <v>1244</v>
      </c>
      <c r="X195" s="70" t="s">
        <v>370</v>
      </c>
      <c r="Y195" s="21" t="s">
        <v>370</v>
      </c>
      <c r="AA195" s="71">
        <v>555170</v>
      </c>
      <c r="AB195" s="71">
        <v>3</v>
      </c>
    </row>
    <row r="196" spans="1:28" ht="48" x14ac:dyDescent="0.45">
      <c r="A196" s="72" t="s">
        <v>2180</v>
      </c>
      <c r="B196" s="23" t="s">
        <v>2180</v>
      </c>
      <c r="C196" s="73" t="str">
        <f t="shared" si="43"/>
        <v>Id. AS 3</v>
      </c>
      <c r="D196" s="73"/>
      <c r="E196" s="73" t="str">
        <f t="shared" si="44"/>
        <v>Identificatie antistof (3e)</v>
      </c>
      <c r="F196" s="73" t="str">
        <f t="shared" si="45"/>
        <v>Identification anticorps (3ieme)</v>
      </c>
      <c r="G196" s="69" t="s">
        <v>2798</v>
      </c>
      <c r="H196" s="66" t="str">
        <f t="shared" si="46"/>
        <v>yes</v>
      </c>
      <c r="I196" s="69" t="s">
        <v>2846</v>
      </c>
      <c r="J196" s="74" t="s">
        <v>3255</v>
      </c>
      <c r="K196" s="68" t="str">
        <f t="shared" si="47"/>
        <v>aaaacaao</v>
      </c>
      <c r="L196" s="114" t="str">
        <f>IFERROR(VLOOKUP(B196,LOINC!A:B,2,0),"")</f>
        <v>10384-6</v>
      </c>
      <c r="M196" s="69">
        <f>IFERROR(VLOOKUP(B196,'Sequence nummers'!A:B,2,FALSE),"")</f>
        <v>400070</v>
      </c>
      <c r="N196" s="69" t="s">
        <v>2803</v>
      </c>
      <c r="Q196" s="62" t="s">
        <v>182</v>
      </c>
      <c r="R196" s="62" t="s">
        <v>176</v>
      </c>
      <c r="S196" s="62" t="str">
        <f t="shared" si="48"/>
        <v>Keuzelijst</v>
      </c>
      <c r="T196" s="62" t="s">
        <v>182</v>
      </c>
      <c r="U196" s="69" t="s">
        <v>366</v>
      </c>
      <c r="V196" s="62" t="s">
        <v>2902</v>
      </c>
      <c r="W196" s="62" t="s">
        <v>2928</v>
      </c>
      <c r="X196" s="70" t="s">
        <v>370</v>
      </c>
      <c r="Y196" s="21" t="s">
        <v>370</v>
      </c>
      <c r="AA196" s="71">
        <v>555192</v>
      </c>
      <c r="AB196" s="71">
        <v>1</v>
      </c>
    </row>
    <row r="197" spans="1:28" x14ac:dyDescent="0.45">
      <c r="A197" s="72" t="s">
        <v>3274</v>
      </c>
      <c r="B197" s="23" t="s">
        <v>2181</v>
      </c>
      <c r="C197" s="73" t="str">
        <f t="shared" si="43"/>
        <v>Titer(3)</v>
      </c>
      <c r="D197" s="73"/>
      <c r="E197" s="73" t="str">
        <f t="shared" si="44"/>
        <v>Titer antistof 3</v>
      </c>
      <c r="F197" s="73" t="str">
        <f t="shared" si="45"/>
        <v>Titre anticorps 3</v>
      </c>
      <c r="G197" s="69" t="s">
        <v>2798</v>
      </c>
      <c r="H197" s="66" t="str">
        <f t="shared" si="46"/>
        <v>yes</v>
      </c>
      <c r="I197" s="69" t="s">
        <v>2846</v>
      </c>
      <c r="J197" s="69" t="s">
        <v>3263</v>
      </c>
      <c r="K197" s="68" t="str">
        <f t="shared" si="47"/>
        <v>aaaacaaq</v>
      </c>
      <c r="L197" s="157" t="str">
        <f>IFERROR(VLOOKUP(B197,LOINC!A:B,2,0),"")</f>
        <v>99992-5</v>
      </c>
      <c r="M197" s="69">
        <f>IFERROR(VLOOKUP(B197,'Sequence nummers'!A:B,2,FALSE),"")</f>
        <v>400080</v>
      </c>
      <c r="N197" s="69" t="s">
        <v>2803</v>
      </c>
      <c r="Q197" s="62" t="s">
        <v>182</v>
      </c>
      <c r="R197" s="62" t="s">
        <v>176</v>
      </c>
      <c r="S197" s="62" t="str">
        <f t="shared" si="48"/>
        <v>Keuzelijst</v>
      </c>
      <c r="T197" s="62" t="s">
        <v>182</v>
      </c>
      <c r="U197" s="69" t="s">
        <v>2798</v>
      </c>
      <c r="V197" s="62" t="s">
        <v>2902</v>
      </c>
      <c r="W197" s="62" t="s">
        <v>1244</v>
      </c>
      <c r="X197" s="70" t="s">
        <v>370</v>
      </c>
      <c r="Y197" s="21" t="s">
        <v>370</v>
      </c>
      <c r="AA197" s="71">
        <v>555170</v>
      </c>
      <c r="AB197" s="71">
        <v>3</v>
      </c>
    </row>
    <row r="198" spans="1:28" ht="48" x14ac:dyDescent="0.45">
      <c r="A198" s="72" t="s">
        <v>2182</v>
      </c>
      <c r="B198" s="23" t="s">
        <v>2182</v>
      </c>
      <c r="C198" s="73" t="str">
        <f t="shared" si="43"/>
        <v>Id. AS 4</v>
      </c>
      <c r="D198" s="73"/>
      <c r="E198" s="73" t="str">
        <f t="shared" si="44"/>
        <v>Identificatie antistof (4e)</v>
      </c>
      <c r="F198" s="73" t="str">
        <f t="shared" si="45"/>
        <v>Identification anticorps (4ieme)</v>
      </c>
      <c r="G198" s="69" t="s">
        <v>2798</v>
      </c>
      <c r="H198" s="66" t="str">
        <f t="shared" si="46"/>
        <v>yes</v>
      </c>
      <c r="I198" s="69" t="s">
        <v>2846</v>
      </c>
      <c r="J198" s="74" t="s">
        <v>3255</v>
      </c>
      <c r="K198" s="68" t="str">
        <f t="shared" si="47"/>
        <v>aaaacaar</v>
      </c>
      <c r="L198" s="157">
        <f>IFERROR(VLOOKUP(B198,LOINC!A:B,2,0),"")</f>
        <v>261</v>
      </c>
      <c r="M198" s="69">
        <f>IFERROR(VLOOKUP(B198,'Sequence nummers'!A:B,2,FALSE),"")</f>
        <v>400090</v>
      </c>
      <c r="N198" s="69" t="s">
        <v>2803</v>
      </c>
      <c r="Q198" s="62" t="s">
        <v>182</v>
      </c>
      <c r="R198" s="62" t="s">
        <v>176</v>
      </c>
      <c r="S198" s="62" t="str">
        <f t="shared" si="48"/>
        <v>Keuzelijst</v>
      </c>
      <c r="T198" s="62" t="s">
        <v>182</v>
      </c>
      <c r="U198" s="69" t="s">
        <v>366</v>
      </c>
      <c r="V198" s="62" t="s">
        <v>2902</v>
      </c>
      <c r="W198" s="62" t="s">
        <v>2928</v>
      </c>
      <c r="X198" s="70" t="s">
        <v>370</v>
      </c>
      <c r="Y198" s="21" t="s">
        <v>370</v>
      </c>
      <c r="AA198" s="71">
        <v>555192</v>
      </c>
      <c r="AB198" s="71">
        <v>1</v>
      </c>
    </row>
    <row r="199" spans="1:28" x14ac:dyDescent="0.45">
      <c r="A199" s="72" t="s">
        <v>3280</v>
      </c>
      <c r="B199" s="23" t="s">
        <v>2183</v>
      </c>
      <c r="C199" s="73" t="str">
        <f t="shared" si="43"/>
        <v>Titer(4)</v>
      </c>
      <c r="D199" s="73"/>
      <c r="E199" s="73" t="str">
        <f t="shared" si="44"/>
        <v>Titer antistof 4</v>
      </c>
      <c r="F199" s="73" t="str">
        <f t="shared" si="45"/>
        <v>Titre anticorps 4</v>
      </c>
      <c r="G199" s="69" t="s">
        <v>2798</v>
      </c>
      <c r="H199" s="66" t="str">
        <f t="shared" si="46"/>
        <v>yes</v>
      </c>
      <c r="I199" s="69" t="s">
        <v>2846</v>
      </c>
      <c r="J199" s="69" t="s">
        <v>3263</v>
      </c>
      <c r="K199" s="68" t="str">
        <f t="shared" si="47"/>
        <v>aaaacaat</v>
      </c>
      <c r="L199" s="157">
        <f>IFERROR(VLOOKUP(B199,LOINC!A:B,2,0),"")</f>
        <v>262</v>
      </c>
      <c r="M199" s="69">
        <f>IFERROR(VLOOKUP(B199,'Sequence nummers'!A:B,2,FALSE),"")</f>
        <v>400100</v>
      </c>
      <c r="N199" s="69" t="s">
        <v>2803</v>
      </c>
      <c r="Q199" s="62" t="s">
        <v>182</v>
      </c>
      <c r="R199" s="62" t="s">
        <v>176</v>
      </c>
      <c r="S199" s="62" t="str">
        <f t="shared" si="48"/>
        <v>Keuzelijst</v>
      </c>
      <c r="T199" s="62" t="s">
        <v>182</v>
      </c>
      <c r="U199" s="69" t="s">
        <v>2798</v>
      </c>
      <c r="V199" s="62" t="s">
        <v>2902</v>
      </c>
      <c r="W199" s="62" t="s">
        <v>1244</v>
      </c>
      <c r="X199" s="70" t="s">
        <v>370</v>
      </c>
      <c r="Y199" s="21" t="s">
        <v>370</v>
      </c>
      <c r="AA199" s="71">
        <v>555170</v>
      </c>
      <c r="AB199" s="71">
        <v>3</v>
      </c>
    </row>
    <row r="200" spans="1:28" ht="48" x14ac:dyDescent="0.45">
      <c r="A200" s="72" t="s">
        <v>2184</v>
      </c>
      <c r="B200" s="23" t="s">
        <v>2184</v>
      </c>
      <c r="C200" s="73" t="str">
        <f t="shared" si="43"/>
        <v>Id. AS 5</v>
      </c>
      <c r="D200" s="73"/>
      <c r="E200" s="73" t="str">
        <f t="shared" si="44"/>
        <v>Identificatie antistof (5e)</v>
      </c>
      <c r="F200" s="73" t="str">
        <f t="shared" si="45"/>
        <v>Identification anticorps (5ieme)</v>
      </c>
      <c r="G200" s="69" t="s">
        <v>2798</v>
      </c>
      <c r="H200" s="66" t="str">
        <f t="shared" si="46"/>
        <v>yes</v>
      </c>
      <c r="I200" s="69" t="s">
        <v>2846</v>
      </c>
      <c r="J200" s="74" t="s">
        <v>3255</v>
      </c>
      <c r="K200" s="68" t="str">
        <f t="shared" si="47"/>
        <v>aaaacaau</v>
      </c>
      <c r="L200" s="157">
        <f>IFERROR(VLOOKUP(B200,LOINC!A:B,2,0),"")</f>
        <v>263</v>
      </c>
      <c r="M200" s="69">
        <f>IFERROR(VLOOKUP(B200,'Sequence nummers'!A:B,2,FALSE),"")</f>
        <v>400110</v>
      </c>
      <c r="N200" s="69" t="s">
        <v>2803</v>
      </c>
      <c r="Q200" s="62" t="s">
        <v>182</v>
      </c>
      <c r="R200" s="62" t="s">
        <v>176</v>
      </c>
      <c r="S200" s="62" t="str">
        <f t="shared" si="48"/>
        <v>Keuzelijst</v>
      </c>
      <c r="T200" s="62" t="s">
        <v>182</v>
      </c>
      <c r="U200" s="69" t="s">
        <v>366</v>
      </c>
      <c r="V200" s="62" t="s">
        <v>2902</v>
      </c>
      <c r="W200" s="62" t="s">
        <v>2928</v>
      </c>
      <c r="X200" s="70" t="s">
        <v>370</v>
      </c>
      <c r="Y200" s="21" t="s">
        <v>370</v>
      </c>
      <c r="AA200" s="71">
        <v>555192</v>
      </c>
      <c r="AB200" s="71">
        <v>1</v>
      </c>
    </row>
    <row r="201" spans="1:28" x14ac:dyDescent="0.45">
      <c r="A201" s="72" t="s">
        <v>3286</v>
      </c>
      <c r="B201" s="23" t="s">
        <v>2185</v>
      </c>
      <c r="C201" s="73" t="str">
        <f t="shared" si="43"/>
        <v>Titer(5)</v>
      </c>
      <c r="D201" s="73"/>
      <c r="E201" s="73" t="str">
        <f t="shared" si="44"/>
        <v>Titer antistof 5</v>
      </c>
      <c r="F201" s="73" t="str">
        <f t="shared" si="45"/>
        <v>Titer antistof 5</v>
      </c>
      <c r="G201" s="69" t="s">
        <v>2798</v>
      </c>
      <c r="H201" s="66" t="str">
        <f t="shared" si="46"/>
        <v>yes</v>
      </c>
      <c r="I201" s="69" t="s">
        <v>2846</v>
      </c>
      <c r="J201" s="69" t="s">
        <v>3263</v>
      </c>
      <c r="K201" s="68" t="str">
        <f t="shared" si="47"/>
        <v>aaaacaaw</v>
      </c>
      <c r="L201" s="157">
        <f>IFERROR(VLOOKUP(B201,LOINC!A:B,2,0),"")</f>
        <v>264</v>
      </c>
      <c r="M201" s="69">
        <f>IFERROR(VLOOKUP(B201,'Sequence nummers'!A:B,2,FALSE),"")</f>
        <v>400120</v>
      </c>
      <c r="N201" s="69" t="s">
        <v>2803</v>
      </c>
      <c r="Q201" s="62" t="s">
        <v>182</v>
      </c>
      <c r="R201" s="62" t="s">
        <v>176</v>
      </c>
      <c r="S201" s="62" t="str">
        <f t="shared" si="48"/>
        <v>Keuzelijst</v>
      </c>
      <c r="T201" s="62" t="s">
        <v>182</v>
      </c>
      <c r="U201" s="69" t="s">
        <v>2798</v>
      </c>
      <c r="V201" s="62" t="s">
        <v>2902</v>
      </c>
      <c r="W201" s="62" t="s">
        <v>1244</v>
      </c>
      <c r="X201" s="70" t="s">
        <v>370</v>
      </c>
      <c r="Y201" s="21" t="s">
        <v>370</v>
      </c>
      <c r="AA201" s="71">
        <v>555170</v>
      </c>
      <c r="AB201" s="71">
        <v>3</v>
      </c>
    </row>
    <row r="202" spans="1:28" ht="48" x14ac:dyDescent="0.45">
      <c r="A202" s="72" t="s">
        <v>2186</v>
      </c>
      <c r="B202" s="23" t="s">
        <v>2186</v>
      </c>
      <c r="C202" s="73" t="str">
        <f t="shared" si="43"/>
        <v>Id. AS 6</v>
      </c>
      <c r="D202" s="73"/>
      <c r="E202" s="73" t="str">
        <f t="shared" si="44"/>
        <v>Identificatie antistof (6e)</v>
      </c>
      <c r="F202" s="73" t="str">
        <f t="shared" si="45"/>
        <v>Identification anticorps (6ieme)</v>
      </c>
      <c r="G202" s="69" t="s">
        <v>2798</v>
      </c>
      <c r="H202" s="66" t="str">
        <f t="shared" si="46"/>
        <v>yes</v>
      </c>
      <c r="I202" s="69" t="s">
        <v>2846</v>
      </c>
      <c r="J202" s="74" t="s">
        <v>3255</v>
      </c>
      <c r="K202" s="68" t="str">
        <f t="shared" si="47"/>
        <v>aaaacaax</v>
      </c>
      <c r="L202" s="157">
        <f>IFERROR(VLOOKUP(B202,LOINC!A:B,2,0),"")</f>
        <v>265</v>
      </c>
      <c r="M202" s="69">
        <f>IFERROR(VLOOKUP(B202,'Sequence nummers'!A:B,2,FALSE),"")</f>
        <v>400130</v>
      </c>
      <c r="N202" s="69" t="s">
        <v>2803</v>
      </c>
      <c r="Q202" s="62" t="s">
        <v>182</v>
      </c>
      <c r="R202" s="62" t="s">
        <v>176</v>
      </c>
      <c r="S202" s="62" t="str">
        <f t="shared" si="48"/>
        <v>Keuzelijst</v>
      </c>
      <c r="T202" s="62" t="s">
        <v>182</v>
      </c>
      <c r="U202" s="69" t="s">
        <v>366</v>
      </c>
      <c r="V202" s="62" t="s">
        <v>2902</v>
      </c>
      <c r="W202" s="62" t="s">
        <v>2928</v>
      </c>
      <c r="X202" s="70" t="s">
        <v>370</v>
      </c>
      <c r="Y202" s="21" t="s">
        <v>370</v>
      </c>
      <c r="AA202" s="71">
        <v>555192</v>
      </c>
      <c r="AB202" s="71">
        <v>1</v>
      </c>
    </row>
    <row r="203" spans="1:28" x14ac:dyDescent="0.45">
      <c r="A203" s="72" t="s">
        <v>3292</v>
      </c>
      <c r="B203" s="23" t="s">
        <v>2187</v>
      </c>
      <c r="C203" s="73" t="str">
        <f t="shared" si="43"/>
        <v>Titer(6)</v>
      </c>
      <c r="D203" s="73"/>
      <c r="E203" s="73" t="str">
        <f t="shared" si="44"/>
        <v>Titer antistof 6</v>
      </c>
      <c r="F203" s="73" t="str">
        <f t="shared" si="45"/>
        <v>Titer antistof 6</v>
      </c>
      <c r="G203" s="69" t="s">
        <v>2798</v>
      </c>
      <c r="H203" s="66" t="str">
        <f t="shared" si="46"/>
        <v>yes</v>
      </c>
      <c r="I203" s="69" t="s">
        <v>2846</v>
      </c>
      <c r="J203" s="69" t="s">
        <v>3263</v>
      </c>
      <c r="K203" s="68" t="str">
        <f t="shared" si="47"/>
        <v>aaaacaaz</v>
      </c>
      <c r="L203" s="157">
        <f>IFERROR(VLOOKUP(B203,LOINC!A:B,2,0),"")</f>
        <v>266</v>
      </c>
      <c r="M203" s="69">
        <f>IFERROR(VLOOKUP(B203,'Sequence nummers'!A:B,2,FALSE),"")</f>
        <v>400140</v>
      </c>
      <c r="N203" s="69" t="s">
        <v>2803</v>
      </c>
      <c r="Q203" s="62" t="s">
        <v>182</v>
      </c>
      <c r="R203" s="62" t="s">
        <v>176</v>
      </c>
      <c r="S203" s="62" t="str">
        <f t="shared" si="48"/>
        <v>Keuzelijst</v>
      </c>
      <c r="T203" s="62" t="s">
        <v>182</v>
      </c>
      <c r="U203" s="69" t="s">
        <v>2798</v>
      </c>
      <c r="V203" s="62" t="s">
        <v>2902</v>
      </c>
      <c r="W203" s="62" t="s">
        <v>1244</v>
      </c>
      <c r="X203" s="70" t="s">
        <v>370</v>
      </c>
      <c r="Y203" s="21" t="s">
        <v>370</v>
      </c>
      <c r="AA203" s="71">
        <v>555170</v>
      </c>
      <c r="AB203" s="71">
        <v>3</v>
      </c>
    </row>
    <row r="204" spans="1:28" ht="48" x14ac:dyDescent="0.45">
      <c r="A204" s="72" t="s">
        <v>2188</v>
      </c>
      <c r="B204" s="23" t="s">
        <v>2188</v>
      </c>
      <c r="C204" s="73" t="str">
        <f t="shared" si="43"/>
        <v>Id. AS 7</v>
      </c>
      <c r="D204" s="73"/>
      <c r="E204" s="73" t="str">
        <f t="shared" si="44"/>
        <v>Identificatie antistof (7e)</v>
      </c>
      <c r="F204" s="73" t="str">
        <f t="shared" si="45"/>
        <v>Identification anticorps (7ieme)</v>
      </c>
      <c r="G204" s="69" t="s">
        <v>2798</v>
      </c>
      <c r="H204" s="66" t="str">
        <f t="shared" si="46"/>
        <v>yes</v>
      </c>
      <c r="I204" s="69" t="s">
        <v>2846</v>
      </c>
      <c r="J204" s="74" t="s">
        <v>3255</v>
      </c>
      <c r="K204" s="68" t="str">
        <f t="shared" si="47"/>
        <v>aaaacbaa</v>
      </c>
      <c r="L204" s="157">
        <f>IFERROR(VLOOKUP(B204,LOINC!A:B,2,0),"")</f>
        <v>267</v>
      </c>
      <c r="M204" s="69">
        <f>IFERROR(VLOOKUP(B204,'Sequence nummers'!A:B,2,FALSE),"")</f>
        <v>400150</v>
      </c>
      <c r="N204" s="69" t="s">
        <v>2803</v>
      </c>
      <c r="Q204" s="62" t="s">
        <v>182</v>
      </c>
      <c r="R204" s="62" t="s">
        <v>176</v>
      </c>
      <c r="S204" s="62" t="str">
        <f t="shared" si="48"/>
        <v>Keuzelijst</v>
      </c>
      <c r="T204" s="62" t="s">
        <v>182</v>
      </c>
      <c r="U204" s="69" t="s">
        <v>366</v>
      </c>
      <c r="V204" s="62" t="s">
        <v>2902</v>
      </c>
      <c r="W204" s="62" t="s">
        <v>2928</v>
      </c>
      <c r="X204" s="70" t="s">
        <v>370</v>
      </c>
      <c r="Y204" s="21" t="s">
        <v>370</v>
      </c>
      <c r="AA204" s="71">
        <v>555192</v>
      </c>
      <c r="AB204" s="71">
        <v>1</v>
      </c>
    </row>
    <row r="205" spans="1:28" x14ac:dyDescent="0.45">
      <c r="A205" s="72" t="s">
        <v>3298</v>
      </c>
      <c r="B205" s="23" t="s">
        <v>2189</v>
      </c>
      <c r="C205" s="73" t="str">
        <f t="shared" si="43"/>
        <v>Titer(7)</v>
      </c>
      <c r="D205" s="73"/>
      <c r="E205" s="73" t="str">
        <f t="shared" si="44"/>
        <v>Titer antistof 7</v>
      </c>
      <c r="F205" s="73" t="str">
        <f t="shared" si="45"/>
        <v>Titre anticorps 7</v>
      </c>
      <c r="G205" s="69" t="s">
        <v>2798</v>
      </c>
      <c r="H205" s="66" t="str">
        <f t="shared" si="46"/>
        <v>yes</v>
      </c>
      <c r="I205" s="69" t="s">
        <v>2846</v>
      </c>
      <c r="J205" s="69" t="s">
        <v>3263</v>
      </c>
      <c r="K205" s="68" t="str">
        <f t="shared" si="47"/>
        <v>aaaacbac</v>
      </c>
      <c r="L205" s="157">
        <f>IFERROR(VLOOKUP(B205,LOINC!A:B,2,0),"")</f>
        <v>268</v>
      </c>
      <c r="M205" s="69">
        <f>IFERROR(VLOOKUP(B205,'Sequence nummers'!A:B,2,FALSE),"")</f>
        <v>400160</v>
      </c>
      <c r="N205" s="69" t="s">
        <v>2803</v>
      </c>
      <c r="Q205" s="62" t="s">
        <v>182</v>
      </c>
      <c r="R205" s="62" t="s">
        <v>176</v>
      </c>
      <c r="S205" s="62" t="str">
        <f t="shared" si="48"/>
        <v>Keuzelijst</v>
      </c>
      <c r="T205" s="62" t="s">
        <v>182</v>
      </c>
      <c r="U205" s="69" t="s">
        <v>2798</v>
      </c>
      <c r="V205" s="62" t="s">
        <v>2902</v>
      </c>
      <c r="W205" s="62" t="s">
        <v>1244</v>
      </c>
      <c r="X205" s="70" t="s">
        <v>370</v>
      </c>
      <c r="Y205" s="21" t="s">
        <v>370</v>
      </c>
      <c r="AA205" s="71">
        <v>555170</v>
      </c>
      <c r="AB205" s="71">
        <v>3</v>
      </c>
    </row>
    <row r="206" spans="1:28" x14ac:dyDescent="0.45">
      <c r="A206" s="63"/>
      <c r="B206" s="63"/>
      <c r="C206" s="63"/>
      <c r="D206" s="63"/>
      <c r="E206" s="63" t="s">
        <v>3301</v>
      </c>
      <c r="F206" s="64"/>
      <c r="G206" s="64" t="s">
        <v>2798</v>
      </c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  <c r="AA206" s="64"/>
      <c r="AB206" s="64"/>
    </row>
    <row r="207" spans="1:28" ht="32" x14ac:dyDescent="0.45">
      <c r="A207" s="72" t="s">
        <v>2190</v>
      </c>
      <c r="B207" s="23" t="s">
        <v>2190</v>
      </c>
      <c r="C207" s="73" t="str">
        <f t="shared" ref="C207:C225" si="49">VLOOKUP($B207,Bepalingen,2,FALSE)</f>
        <v>kruisproef</v>
      </c>
      <c r="D207" s="73"/>
      <c r="E207" s="73" t="str">
        <f t="shared" ref="E207:E225" si="50">IF($G207="JA",VLOOKUP(B207,Bepalingen,3,FALSE),"")</f>
        <v>Kruisproef</v>
      </c>
      <c r="F207" s="73" t="str">
        <f t="shared" ref="F207:F225" si="51">IF($G207="JA",VLOOKUP(B207,BepalingenFR,3,FALSE),"")</f>
        <v>Kruisproef</v>
      </c>
      <c r="G207" s="69" t="s">
        <v>2798</v>
      </c>
      <c r="H207" s="66" t="str">
        <f t="shared" ref="H207:H225" si="52">VLOOKUP(B207,Bepalingen,8,FALSE)</f>
        <v>yes</v>
      </c>
      <c r="I207" s="69" t="s">
        <v>2846</v>
      </c>
      <c r="J207" s="69" t="s">
        <v>3303</v>
      </c>
      <c r="K207" s="68" t="str">
        <f t="shared" ref="K207:K225" si="53">VLOOKUP($B207,Bepalingen,10,FALSE)</f>
        <v>aaaaiaaa</v>
      </c>
      <c r="L207" s="114" t="str">
        <f>IFERROR(VLOOKUP(B207,LOINC!A:B,2,0),"")</f>
        <v>1250-0</v>
      </c>
      <c r="M207" s="69">
        <f>IFERROR(VLOOKUP(B207,'Sequence nummers'!A:B,2,FALSE),"")</f>
        <v>500020</v>
      </c>
      <c r="N207" s="69" t="s">
        <v>2803</v>
      </c>
      <c r="P207" s="69" t="s">
        <v>3305</v>
      </c>
      <c r="Q207" s="62" t="s">
        <v>2804</v>
      </c>
      <c r="R207" s="62" t="s">
        <v>182</v>
      </c>
      <c r="S207" s="62" t="str">
        <f t="shared" ref="S207:S225" si="54">VLOOKUP($B207,Bepalingen,4,FALSE)</f>
        <v>Keuzelijst</v>
      </c>
      <c r="T207" s="62" t="s">
        <v>2835</v>
      </c>
      <c r="U207" s="69" t="s">
        <v>366</v>
      </c>
      <c r="V207" s="62" t="s">
        <v>3306</v>
      </c>
      <c r="W207" s="69" t="s">
        <v>3307</v>
      </c>
      <c r="X207" s="70" t="s">
        <v>370</v>
      </c>
      <c r="Y207" s="21" t="s">
        <v>370</v>
      </c>
      <c r="AA207" s="71">
        <v>555111</v>
      </c>
      <c r="AB207" s="71" t="s">
        <v>2854</v>
      </c>
    </row>
    <row r="208" spans="1:28" x14ac:dyDescent="0.45">
      <c r="A208" s="72" t="s">
        <v>3308</v>
      </c>
      <c r="B208" s="23" t="s">
        <v>3308</v>
      </c>
      <c r="C208" s="73" t="str">
        <f t="shared" si="49"/>
        <v>BTMrapp</v>
      </c>
      <c r="D208" s="73"/>
      <c r="E208" s="73" t="str">
        <f t="shared" si="50"/>
        <v>Status bloedselectie</v>
      </c>
      <c r="F208" s="73" t="str">
        <f t="shared" si="51"/>
        <v>Status bloedselectie</v>
      </c>
      <c r="G208" s="69" t="s">
        <v>2798</v>
      </c>
      <c r="H208" s="66" t="s">
        <v>8851</v>
      </c>
      <c r="I208" s="69" t="s">
        <v>2846</v>
      </c>
      <c r="J208" s="67" t="s">
        <v>176</v>
      </c>
      <c r="K208" s="68" t="str">
        <f t="shared" si="53"/>
        <v>aaaaiaab</v>
      </c>
      <c r="L208" s="114" t="str">
        <f>IFERROR(VLOOKUP(B208,LOINC!A:B,2,0),"")</f>
        <v>8264-4</v>
      </c>
      <c r="M208" s="69">
        <f>IFERROR(VLOOKUP(B208,'Sequence nummers'!A:B,2,FALSE),"")</f>
        <v>500030</v>
      </c>
      <c r="N208" s="69" t="s">
        <v>2803</v>
      </c>
      <c r="Q208" s="62" t="s">
        <v>176</v>
      </c>
      <c r="R208" s="62" t="str">
        <f t="shared" ref="R208:R225" si="55">IF(Q208="NVT","NVT","")</f>
        <v>NVT</v>
      </c>
      <c r="S208" s="62" t="str">
        <f t="shared" si="54"/>
        <v>String</v>
      </c>
      <c r="T208" s="62" t="s">
        <v>2835</v>
      </c>
      <c r="U208" s="69" t="s">
        <v>366</v>
      </c>
      <c r="V208" s="62" t="s">
        <v>2076</v>
      </c>
      <c r="W208" s="69" t="s">
        <v>2076</v>
      </c>
      <c r="Y208" s="21" t="s">
        <v>370</v>
      </c>
      <c r="AB208" s="71" t="str">
        <f>IF(AA208= "","n.v.t.","")</f>
        <v>n.v.t.</v>
      </c>
    </row>
    <row r="209" spans="1:28" x14ac:dyDescent="0.45">
      <c r="A209" s="72" t="s">
        <v>3311</v>
      </c>
      <c r="B209" s="73" t="s">
        <v>3311</v>
      </c>
      <c r="C209" s="73" t="str">
        <f t="shared" si="49"/>
        <v>NBestraald</v>
      </c>
      <c r="D209" s="73"/>
      <c r="E209" s="73" t="str">
        <f t="shared" si="50"/>
        <v/>
      </c>
      <c r="F209" s="73" t="str">
        <f t="shared" si="51"/>
        <v/>
      </c>
      <c r="G209" s="69" t="s">
        <v>2801</v>
      </c>
      <c r="H209" s="66" t="str">
        <f t="shared" si="52"/>
        <v>?</v>
      </c>
      <c r="I209" s="66" t="s">
        <v>176</v>
      </c>
      <c r="J209" s="67" t="s">
        <v>176</v>
      </c>
      <c r="K209" s="68" t="str">
        <f t="shared" si="53"/>
        <v>aaaaiaaba</v>
      </c>
      <c r="L209" s="157" t="str">
        <f>IFERROR(VLOOKUP(B209,LOINC!A:B,2,0),"")</f>
        <v/>
      </c>
      <c r="M209" s="69" t="str">
        <f>IFERROR(VLOOKUP(B209,'Sequence nummers'!A:B,2,FALSE),"")</f>
        <v/>
      </c>
      <c r="N209" s="69" t="s">
        <v>2803</v>
      </c>
      <c r="Q209" s="62" t="s">
        <v>176</v>
      </c>
      <c r="R209" s="62" t="s">
        <v>176</v>
      </c>
      <c r="S209" s="62" t="str">
        <f t="shared" si="54"/>
        <v>String</v>
      </c>
      <c r="T209" s="62" t="s">
        <v>182</v>
      </c>
      <c r="U209" s="69" t="s">
        <v>366</v>
      </c>
      <c r="V209" s="62" t="s">
        <v>2902</v>
      </c>
      <c r="W209" s="69" t="s">
        <v>2928</v>
      </c>
      <c r="X209" s="70" t="s">
        <v>370</v>
      </c>
      <c r="Y209" s="21" t="s">
        <v>370</v>
      </c>
      <c r="AB209" s="71" t="s">
        <v>2753</v>
      </c>
    </row>
    <row r="210" spans="1:28" x14ac:dyDescent="0.45">
      <c r="A210" s="72" t="s">
        <v>3314</v>
      </c>
      <c r="B210" s="73" t="s">
        <v>3314</v>
      </c>
      <c r="C210" s="73" t="str">
        <f t="shared" si="49"/>
        <v>ABOD     Bloedgroep</v>
      </c>
      <c r="D210" s="73"/>
      <c r="E210" s="73" t="str">
        <f t="shared" si="50"/>
        <v/>
      </c>
      <c r="F210" s="73" t="str">
        <f t="shared" si="51"/>
        <v/>
      </c>
      <c r="G210" s="66" t="s">
        <v>2801</v>
      </c>
      <c r="H210" s="66" t="str">
        <f t="shared" si="52"/>
        <v>?</v>
      </c>
      <c r="I210" s="66" t="s">
        <v>176</v>
      </c>
      <c r="J210" s="67" t="s">
        <v>176</v>
      </c>
      <c r="K210" s="68" t="str">
        <f t="shared" si="53"/>
        <v>aaaaiaac</v>
      </c>
      <c r="L210" s="157" t="str">
        <f>IFERROR(VLOOKUP(B210,LOINC!A:B,2,0),"")</f>
        <v/>
      </c>
      <c r="M210" s="69" t="str">
        <f>IFERROR(VLOOKUP(B210,'Sequence nummers'!A:B,2,FALSE),"")</f>
        <v/>
      </c>
      <c r="N210" s="69" t="s">
        <v>2803</v>
      </c>
      <c r="Q210" s="62" t="s">
        <v>182</v>
      </c>
      <c r="R210" s="62" t="s">
        <v>176</v>
      </c>
      <c r="S210" s="62" t="str">
        <f t="shared" si="54"/>
        <v>String</v>
      </c>
      <c r="T210" s="62" t="s">
        <v>182</v>
      </c>
      <c r="U210" s="69" t="s">
        <v>366</v>
      </c>
      <c r="V210" s="62" t="s">
        <v>3317</v>
      </c>
      <c r="W210" s="62" t="s">
        <v>1244</v>
      </c>
      <c r="X210" s="70" t="s">
        <v>370</v>
      </c>
      <c r="Y210" s="21" t="s">
        <v>370</v>
      </c>
      <c r="AB210" s="71" t="str">
        <f>IF(AA210= "","n.v.t.","")</f>
        <v>n.v.t.</v>
      </c>
    </row>
    <row r="211" spans="1:28" x14ac:dyDescent="0.45">
      <c r="A211" s="72" t="s">
        <v>3318</v>
      </c>
      <c r="B211" s="73" t="s">
        <v>3318</v>
      </c>
      <c r="C211" s="73" t="str">
        <f t="shared" si="49"/>
        <v>EC 1   unitnummer</v>
      </c>
      <c r="D211" s="73"/>
      <c r="E211" s="73" t="str">
        <f t="shared" si="50"/>
        <v/>
      </c>
      <c r="F211" s="73" t="str">
        <f t="shared" si="51"/>
        <v/>
      </c>
      <c r="G211" s="66" t="s">
        <v>2801</v>
      </c>
      <c r="H211" s="66" t="str">
        <f t="shared" si="52"/>
        <v>?</v>
      </c>
      <c r="I211" s="66" t="s">
        <v>176</v>
      </c>
      <c r="J211" s="67" t="s">
        <v>176</v>
      </c>
      <c r="K211" s="68" t="str">
        <f t="shared" si="53"/>
        <v>aaaaiaad</v>
      </c>
      <c r="L211" s="157" t="str">
        <f>IFERROR(VLOOKUP(B211,LOINC!A:B,2,0),"")</f>
        <v/>
      </c>
      <c r="M211" s="69" t="str">
        <f>IFERROR(VLOOKUP(B211,'Sequence nummers'!A:B,2,FALSE),"")</f>
        <v/>
      </c>
      <c r="N211" s="69" t="s">
        <v>2803</v>
      </c>
      <c r="Q211" s="62" t="s">
        <v>182</v>
      </c>
      <c r="R211" s="62" t="s">
        <v>176</v>
      </c>
      <c r="S211" s="62" t="str">
        <f t="shared" si="54"/>
        <v>String</v>
      </c>
      <c r="T211" s="62" t="s">
        <v>182</v>
      </c>
      <c r="U211" s="69" t="s">
        <v>366</v>
      </c>
      <c r="V211" s="62" t="s">
        <v>2902</v>
      </c>
      <c r="W211" s="62" t="s">
        <v>2928</v>
      </c>
      <c r="X211" s="70" t="s">
        <v>370</v>
      </c>
      <c r="Y211" s="21" t="s">
        <v>370</v>
      </c>
      <c r="AB211" s="71" t="str">
        <f>IF(AA211= "","n.v.t.","")</f>
        <v>n.v.t.</v>
      </c>
    </row>
    <row r="212" spans="1:28" x14ac:dyDescent="0.45">
      <c r="A212" s="72" t="s">
        <v>3320</v>
      </c>
      <c r="B212" s="73" t="s">
        <v>3320</v>
      </c>
      <c r="C212" s="73" t="str">
        <f t="shared" si="49"/>
        <v>indir.antiglob. Test</v>
      </c>
      <c r="D212" s="73"/>
      <c r="E212" s="73" t="str">
        <f t="shared" si="50"/>
        <v/>
      </c>
      <c r="F212" s="73" t="str">
        <f t="shared" si="51"/>
        <v/>
      </c>
      <c r="G212" s="66" t="s">
        <v>2801</v>
      </c>
      <c r="H212" s="66" t="str">
        <f t="shared" si="52"/>
        <v>?</v>
      </c>
      <c r="I212" s="66" t="s">
        <v>176</v>
      </c>
      <c r="J212" s="67" t="s">
        <v>176</v>
      </c>
      <c r="K212" s="68" t="str">
        <f t="shared" si="53"/>
        <v>aaaaiaae</v>
      </c>
      <c r="L212" s="157" t="str">
        <f>IFERROR(VLOOKUP(B212,LOINC!A:B,2,0),"")</f>
        <v/>
      </c>
      <c r="M212" s="69" t="str">
        <f>IFERROR(VLOOKUP(B212,'Sequence nummers'!A:B,2,FALSE),"")</f>
        <v/>
      </c>
      <c r="N212" s="69" t="s">
        <v>2803</v>
      </c>
      <c r="Q212" s="62" t="s">
        <v>182</v>
      </c>
      <c r="R212" s="62" t="s">
        <v>176</v>
      </c>
      <c r="S212" s="62" t="str">
        <f t="shared" si="54"/>
        <v>Keuzelijst</v>
      </c>
      <c r="T212" s="62" t="s">
        <v>182</v>
      </c>
      <c r="U212" s="69" t="s">
        <v>366</v>
      </c>
      <c r="V212" s="62" t="s">
        <v>2902</v>
      </c>
      <c r="W212" s="62" t="s">
        <v>2928</v>
      </c>
      <c r="Y212" s="21" t="s">
        <v>370</v>
      </c>
      <c r="AB212" s="71" t="str">
        <f>IF(AA212= "","n.v.t.","")</f>
        <v>n.v.t.</v>
      </c>
    </row>
    <row r="213" spans="1:28" x14ac:dyDescent="0.45">
      <c r="A213" s="72" t="s">
        <v>3323</v>
      </c>
      <c r="B213" s="73" t="s">
        <v>3323</v>
      </c>
      <c r="C213" s="73" t="str">
        <f t="shared" si="49"/>
        <v>ABO Xproef</v>
      </c>
      <c r="D213" s="73"/>
      <c r="E213" s="73" t="str">
        <f t="shared" si="50"/>
        <v/>
      </c>
      <c r="F213" s="73" t="str">
        <f t="shared" si="51"/>
        <v/>
      </c>
      <c r="G213" s="66" t="s">
        <v>2801</v>
      </c>
      <c r="H213" s="66" t="str">
        <f t="shared" si="52"/>
        <v>?</v>
      </c>
      <c r="I213" s="66" t="s">
        <v>176</v>
      </c>
      <c r="J213" s="67" t="s">
        <v>176</v>
      </c>
      <c r="K213" s="68" t="str">
        <f t="shared" si="53"/>
        <v>aaaaiaaf</v>
      </c>
      <c r="L213" s="157" t="str">
        <f>IFERROR(VLOOKUP(B213,LOINC!A:B,2,0),"")</f>
        <v/>
      </c>
      <c r="M213" s="69" t="str">
        <f>IFERROR(VLOOKUP(B213,'Sequence nummers'!A:B,2,FALSE),"")</f>
        <v/>
      </c>
      <c r="N213" s="69" t="s">
        <v>2803</v>
      </c>
      <c r="Q213" s="62" t="s">
        <v>182</v>
      </c>
      <c r="R213" s="62" t="s">
        <v>176</v>
      </c>
      <c r="S213" s="62" t="str">
        <f t="shared" si="54"/>
        <v>Keuzelijst</v>
      </c>
      <c r="T213" s="62" t="s">
        <v>2835</v>
      </c>
      <c r="U213" s="69" t="s">
        <v>366</v>
      </c>
      <c r="V213" s="62" t="s">
        <v>1244</v>
      </c>
      <c r="W213" s="62" t="s">
        <v>1244</v>
      </c>
      <c r="Y213" s="21" t="s">
        <v>370</v>
      </c>
      <c r="AB213" s="71" t="str">
        <f>IF(AA213= "","n.v.t.","")</f>
        <v>n.v.t.</v>
      </c>
    </row>
    <row r="214" spans="1:28" x14ac:dyDescent="0.45">
      <c r="A214" s="72" t="s">
        <v>3326</v>
      </c>
      <c r="B214" s="73" t="s">
        <v>3327</v>
      </c>
      <c r="C214" s="73" t="str">
        <f t="shared" si="49"/>
        <v>kruisProef 1</v>
      </c>
      <c r="D214" s="73"/>
      <c r="E214" s="73" t="str">
        <f t="shared" si="50"/>
        <v/>
      </c>
      <c r="F214" s="73" t="str">
        <f t="shared" si="51"/>
        <v/>
      </c>
      <c r="G214" s="66" t="s">
        <v>2801</v>
      </c>
      <c r="H214" s="66" t="str">
        <f t="shared" si="52"/>
        <v>?</v>
      </c>
      <c r="I214" s="66" t="s">
        <v>176</v>
      </c>
      <c r="J214" s="67" t="s">
        <v>176</v>
      </c>
      <c r="K214" s="68" t="str">
        <f t="shared" si="53"/>
        <v>aaaaiaag</v>
      </c>
      <c r="L214" s="157" t="str">
        <f>IFERROR(VLOOKUP(B214,LOINC!A:B,2,0),"")</f>
        <v/>
      </c>
      <c r="M214" s="69" t="str">
        <f>IFERROR(VLOOKUP(B214,'Sequence nummers'!A:B,2,FALSE),"")</f>
        <v/>
      </c>
      <c r="N214" s="69" t="s">
        <v>2803</v>
      </c>
      <c r="Q214" s="62" t="s">
        <v>176</v>
      </c>
      <c r="R214" s="62" t="str">
        <f t="shared" si="55"/>
        <v>NVT</v>
      </c>
      <c r="S214" s="62" t="str">
        <f t="shared" si="54"/>
        <v>Keuzelijst</v>
      </c>
      <c r="T214" s="62" t="s">
        <v>2835</v>
      </c>
      <c r="U214" s="69" t="s">
        <v>366</v>
      </c>
      <c r="V214" s="62" t="s">
        <v>1244</v>
      </c>
      <c r="W214" s="62" t="s">
        <v>2944</v>
      </c>
      <c r="X214" s="70" t="s">
        <v>370</v>
      </c>
      <c r="Y214" s="21" t="s">
        <v>370</v>
      </c>
      <c r="AA214" s="71">
        <v>555111</v>
      </c>
      <c r="AB214" s="71" t="s">
        <v>2854</v>
      </c>
    </row>
    <row r="215" spans="1:28" x14ac:dyDescent="0.45">
      <c r="A215" s="72" t="s">
        <v>3330</v>
      </c>
      <c r="B215" s="73" t="s">
        <v>3330</v>
      </c>
      <c r="C215" s="73" t="str">
        <f t="shared" si="49"/>
        <v>ABOD     Bloedgroep</v>
      </c>
      <c r="D215" s="73"/>
      <c r="E215" s="73" t="str">
        <f t="shared" si="50"/>
        <v/>
      </c>
      <c r="F215" s="73" t="str">
        <f t="shared" si="51"/>
        <v/>
      </c>
      <c r="G215" s="66" t="s">
        <v>2801</v>
      </c>
      <c r="H215" s="66" t="str">
        <f t="shared" si="52"/>
        <v>?</v>
      </c>
      <c r="I215" s="66" t="s">
        <v>176</v>
      </c>
      <c r="J215" s="67" t="s">
        <v>176</v>
      </c>
      <c r="K215" s="68" t="str">
        <f t="shared" si="53"/>
        <v>aaaaiaah</v>
      </c>
      <c r="L215" s="157" t="str">
        <f>IFERROR(VLOOKUP(B215,LOINC!A:B,2,0),"")</f>
        <v/>
      </c>
      <c r="M215" s="69" t="str">
        <f>IFERROR(VLOOKUP(B215,'Sequence nummers'!A:B,2,FALSE),"")</f>
        <v/>
      </c>
      <c r="N215" s="69" t="s">
        <v>2803</v>
      </c>
      <c r="Q215" s="62" t="s">
        <v>182</v>
      </c>
      <c r="R215" s="62" t="s">
        <v>176</v>
      </c>
      <c r="S215" s="62" t="str">
        <f t="shared" si="54"/>
        <v>String</v>
      </c>
      <c r="T215" s="62" t="s">
        <v>182</v>
      </c>
      <c r="U215" s="69" t="s">
        <v>366</v>
      </c>
      <c r="V215" s="62" t="s">
        <v>3317</v>
      </c>
      <c r="W215" s="62" t="s">
        <v>1244</v>
      </c>
      <c r="X215" s="70" t="s">
        <v>370</v>
      </c>
      <c r="Y215" s="21" t="s">
        <v>370</v>
      </c>
      <c r="AB215" s="71" t="str">
        <f>IF(AA215= "","n.v.t.","")</f>
        <v>n.v.t.</v>
      </c>
    </row>
    <row r="216" spans="1:28" x14ac:dyDescent="0.45">
      <c r="A216" s="72" t="s">
        <v>3332</v>
      </c>
      <c r="B216" s="73" t="s">
        <v>3332</v>
      </c>
      <c r="C216" s="73" t="str">
        <f t="shared" si="49"/>
        <v>EC 2   unitnummer</v>
      </c>
      <c r="D216" s="73"/>
      <c r="E216" s="73" t="str">
        <f t="shared" si="50"/>
        <v/>
      </c>
      <c r="F216" s="73" t="str">
        <f t="shared" si="51"/>
        <v/>
      </c>
      <c r="G216" s="66" t="s">
        <v>2801</v>
      </c>
      <c r="H216" s="66" t="str">
        <f t="shared" si="52"/>
        <v>?</v>
      </c>
      <c r="I216" s="66" t="s">
        <v>176</v>
      </c>
      <c r="J216" s="67" t="s">
        <v>176</v>
      </c>
      <c r="K216" s="68" t="str">
        <f t="shared" si="53"/>
        <v>aaaaiaai</v>
      </c>
      <c r="L216" s="157" t="str">
        <f>IFERROR(VLOOKUP(B216,LOINC!A:B,2,0),"")</f>
        <v/>
      </c>
      <c r="M216" s="69" t="str">
        <f>IFERROR(VLOOKUP(B216,'Sequence nummers'!A:B,2,FALSE),"")</f>
        <v/>
      </c>
      <c r="N216" s="69" t="s">
        <v>2803</v>
      </c>
      <c r="Q216" s="62" t="s">
        <v>182</v>
      </c>
      <c r="R216" s="62" t="s">
        <v>176</v>
      </c>
      <c r="S216" s="62" t="str">
        <f t="shared" si="54"/>
        <v>String</v>
      </c>
      <c r="T216" s="62" t="s">
        <v>182</v>
      </c>
      <c r="U216" s="69" t="s">
        <v>366</v>
      </c>
      <c r="V216" s="62" t="s">
        <v>2902</v>
      </c>
      <c r="W216" s="62" t="s">
        <v>2928</v>
      </c>
      <c r="X216" s="70" t="s">
        <v>370</v>
      </c>
      <c r="Y216" s="21" t="s">
        <v>370</v>
      </c>
      <c r="AB216" s="71" t="str">
        <f>IF(AA216= "","n.v.t.","")</f>
        <v>n.v.t.</v>
      </c>
    </row>
    <row r="217" spans="1:28" x14ac:dyDescent="0.45">
      <c r="A217" s="72" t="s">
        <v>3335</v>
      </c>
      <c r="B217" s="73" t="s">
        <v>3335</v>
      </c>
      <c r="C217" s="73" t="str">
        <f t="shared" si="49"/>
        <v>ABO Xproef</v>
      </c>
      <c r="D217" s="73"/>
      <c r="E217" s="73" t="str">
        <f t="shared" si="50"/>
        <v/>
      </c>
      <c r="F217" s="73" t="str">
        <f t="shared" si="51"/>
        <v/>
      </c>
      <c r="G217" s="66" t="s">
        <v>2801</v>
      </c>
      <c r="H217" s="66" t="str">
        <f t="shared" si="52"/>
        <v>?</v>
      </c>
      <c r="I217" s="66" t="s">
        <v>176</v>
      </c>
      <c r="J217" s="67" t="s">
        <v>176</v>
      </c>
      <c r="K217" s="68" t="str">
        <f t="shared" si="53"/>
        <v>aaaaiaaj</v>
      </c>
      <c r="L217" s="157" t="str">
        <f>IFERROR(VLOOKUP(B217,LOINC!A:B,2,0),"")</f>
        <v/>
      </c>
      <c r="M217" s="69" t="str">
        <f>IFERROR(VLOOKUP(B217,'Sequence nummers'!A:B,2,FALSE),"")</f>
        <v/>
      </c>
      <c r="N217" s="69" t="s">
        <v>2803</v>
      </c>
      <c r="Q217" s="62" t="s">
        <v>182</v>
      </c>
      <c r="R217" s="62" t="s">
        <v>176</v>
      </c>
      <c r="S217" s="62" t="str">
        <f t="shared" si="54"/>
        <v>Keuzelijst</v>
      </c>
      <c r="T217" s="62" t="s">
        <v>2835</v>
      </c>
      <c r="U217" s="69" t="s">
        <v>366</v>
      </c>
      <c r="V217" s="62" t="s">
        <v>2902</v>
      </c>
      <c r="W217" s="62" t="s">
        <v>2928</v>
      </c>
      <c r="Y217" s="21" t="s">
        <v>370</v>
      </c>
      <c r="AB217" s="71" t="str">
        <f>IF(AA217= "","n.v.t.","")</f>
        <v>n.v.t.</v>
      </c>
    </row>
    <row r="218" spans="1:28" x14ac:dyDescent="0.45">
      <c r="A218" s="72" t="s">
        <v>3337</v>
      </c>
      <c r="B218" s="73" t="s">
        <v>3337</v>
      </c>
      <c r="C218" s="73" t="str">
        <f t="shared" si="49"/>
        <v>indir.antiglob. Test</v>
      </c>
      <c r="D218" s="73"/>
      <c r="E218" s="73" t="str">
        <f t="shared" si="50"/>
        <v/>
      </c>
      <c r="F218" s="73" t="str">
        <f t="shared" si="51"/>
        <v/>
      </c>
      <c r="G218" s="66" t="s">
        <v>2801</v>
      </c>
      <c r="H218" s="66" t="str">
        <f t="shared" si="52"/>
        <v>?</v>
      </c>
      <c r="I218" s="66" t="s">
        <v>176</v>
      </c>
      <c r="J218" s="67" t="s">
        <v>176</v>
      </c>
      <c r="K218" s="68" t="str">
        <f t="shared" si="53"/>
        <v>aaaaiaak</v>
      </c>
      <c r="L218" s="157" t="str">
        <f>IFERROR(VLOOKUP(B218,LOINC!A:B,2,0),"")</f>
        <v/>
      </c>
      <c r="M218" s="69" t="str">
        <f>IFERROR(VLOOKUP(B218,'Sequence nummers'!A:B,2,FALSE),"")</f>
        <v/>
      </c>
      <c r="N218" s="69" t="s">
        <v>2803</v>
      </c>
      <c r="Q218" s="62" t="s">
        <v>182</v>
      </c>
      <c r="R218" s="62" t="s">
        <v>176</v>
      </c>
      <c r="S218" s="62" t="str">
        <f t="shared" si="54"/>
        <v>Keuzelijst</v>
      </c>
      <c r="T218" s="62" t="s">
        <v>182</v>
      </c>
      <c r="U218" s="69" t="s">
        <v>366</v>
      </c>
      <c r="V218" s="62" t="s">
        <v>1244</v>
      </c>
      <c r="W218" s="62" t="s">
        <v>1244</v>
      </c>
      <c r="Y218" s="21" t="s">
        <v>370</v>
      </c>
      <c r="AB218" s="71" t="str">
        <f>IF(AA218= "","n.v.t.","")</f>
        <v>n.v.t.</v>
      </c>
    </row>
    <row r="219" spans="1:28" x14ac:dyDescent="0.45">
      <c r="A219" s="72" t="s">
        <v>3339</v>
      </c>
      <c r="B219" s="73" t="s">
        <v>3339</v>
      </c>
      <c r="C219" s="73" t="str">
        <f t="shared" si="49"/>
        <v>kruisproef 2</v>
      </c>
      <c r="D219" s="73"/>
      <c r="E219" s="73" t="str">
        <f t="shared" si="50"/>
        <v/>
      </c>
      <c r="F219" s="73" t="str">
        <f t="shared" si="51"/>
        <v/>
      </c>
      <c r="G219" s="66" t="s">
        <v>2801</v>
      </c>
      <c r="H219" s="66" t="str">
        <f t="shared" si="52"/>
        <v>?</v>
      </c>
      <c r="I219" s="66" t="s">
        <v>176</v>
      </c>
      <c r="J219" s="67" t="s">
        <v>176</v>
      </c>
      <c r="K219" s="68" t="str">
        <f t="shared" si="53"/>
        <v>aaaaiaal</v>
      </c>
      <c r="L219" s="157" t="str">
        <f>IFERROR(VLOOKUP(B219,LOINC!A:B,2,0),"")</f>
        <v/>
      </c>
      <c r="M219" s="69" t="str">
        <f>IFERROR(VLOOKUP(B219,'Sequence nummers'!A:B,2,FALSE),"")</f>
        <v/>
      </c>
      <c r="N219" s="69" t="s">
        <v>2803</v>
      </c>
      <c r="Q219" s="62" t="s">
        <v>176</v>
      </c>
      <c r="R219" s="62" t="str">
        <f t="shared" si="55"/>
        <v>NVT</v>
      </c>
      <c r="S219" s="62" t="str">
        <f t="shared" si="54"/>
        <v>Keuzelijst</v>
      </c>
      <c r="T219" s="62" t="s">
        <v>2835</v>
      </c>
      <c r="U219" s="69" t="s">
        <v>366</v>
      </c>
      <c r="V219" s="62" t="s">
        <v>1244</v>
      </c>
      <c r="W219" s="62" t="s">
        <v>2944</v>
      </c>
      <c r="X219" s="70" t="s">
        <v>370</v>
      </c>
      <c r="Y219" s="21" t="s">
        <v>370</v>
      </c>
      <c r="AA219" s="71">
        <v>555111</v>
      </c>
      <c r="AB219" s="71" t="s">
        <v>2854</v>
      </c>
    </row>
    <row r="220" spans="1:28" ht="16.5" customHeight="1" x14ac:dyDescent="0.45">
      <c r="A220" s="72" t="s">
        <v>3342</v>
      </c>
      <c r="B220" s="23" t="s">
        <v>3342</v>
      </c>
      <c r="C220" s="73" t="str">
        <f t="shared" si="49"/>
        <v>CryoECL_KP</v>
      </c>
      <c r="D220" s="72"/>
      <c r="E220" s="73" t="str">
        <f t="shared" si="50"/>
        <v/>
      </c>
      <c r="F220" s="73" t="str">
        <f t="shared" si="51"/>
        <v/>
      </c>
      <c r="G220" s="66" t="s">
        <v>2801</v>
      </c>
      <c r="H220" s="66" t="str">
        <f t="shared" si="52"/>
        <v>?</v>
      </c>
      <c r="I220" s="66" t="s">
        <v>2831</v>
      </c>
      <c r="J220" s="67" t="s">
        <v>176</v>
      </c>
      <c r="K220" s="68" t="str">
        <f t="shared" si="53"/>
        <v>aaaaiaala</v>
      </c>
      <c r="L220" s="157" t="str">
        <f>IFERROR(VLOOKUP(B220,LOINC!A:B,2,0),"")</f>
        <v/>
      </c>
      <c r="M220" s="69" t="str">
        <f>IFERROR(VLOOKUP(B220,'Sequence nummers'!A:B,2,FALSE),"")</f>
        <v/>
      </c>
      <c r="N220" s="69" t="s">
        <v>3345</v>
      </c>
      <c r="Q220" s="62" t="s">
        <v>182</v>
      </c>
      <c r="R220" s="62" t="s">
        <v>176</v>
      </c>
      <c r="S220" s="62" t="str">
        <f t="shared" si="54"/>
        <v>Keuzelijst</v>
      </c>
      <c r="T220" s="62" t="s">
        <v>182</v>
      </c>
      <c r="U220" s="69" t="s">
        <v>2798</v>
      </c>
      <c r="V220" s="62" t="s">
        <v>1244</v>
      </c>
      <c r="W220" s="62" t="s">
        <v>2944</v>
      </c>
      <c r="X220" s="70" t="s">
        <v>370</v>
      </c>
      <c r="Y220" s="21" t="s">
        <v>370</v>
      </c>
      <c r="AB220" s="71" t="str">
        <f t="shared" ref="AB220:AB225" si="56">IF(AA220= "","n.v.t.","")</f>
        <v>n.v.t.</v>
      </c>
    </row>
    <row r="221" spans="1:28" x14ac:dyDescent="0.45">
      <c r="A221" s="72" t="s">
        <v>3346</v>
      </c>
      <c r="B221" s="73" t="s">
        <v>3346</v>
      </c>
      <c r="C221" s="73" t="str">
        <f t="shared" si="49"/>
        <v>Gekende bloedgroep</v>
      </c>
      <c r="D221" s="73"/>
      <c r="E221" s="73" t="str">
        <f t="shared" si="50"/>
        <v/>
      </c>
      <c r="F221" s="73" t="str">
        <f t="shared" si="51"/>
        <v/>
      </c>
      <c r="G221" s="66" t="s">
        <v>2801</v>
      </c>
      <c r="H221" s="66" t="str">
        <f t="shared" si="52"/>
        <v>?</v>
      </c>
      <c r="I221" s="66" t="s">
        <v>176</v>
      </c>
      <c r="J221" s="67" t="s">
        <v>176</v>
      </c>
      <c r="K221" s="68" t="str">
        <f t="shared" si="53"/>
        <v>aaaaiaam</v>
      </c>
      <c r="L221" s="157" t="str">
        <f>IFERROR(VLOOKUP(B221,LOINC!A:B,2,0),"")</f>
        <v/>
      </c>
      <c r="M221" s="69" t="str">
        <f>IFERROR(VLOOKUP(B221,'Sequence nummers'!A:B,2,FALSE),"")</f>
        <v/>
      </c>
      <c r="N221" s="69" t="s">
        <v>2803</v>
      </c>
      <c r="Q221" s="62" t="s">
        <v>176</v>
      </c>
      <c r="R221" s="62" t="str">
        <f t="shared" si="55"/>
        <v>NVT</v>
      </c>
      <c r="S221" s="62" t="str">
        <f t="shared" si="54"/>
        <v>Keuzelijst</v>
      </c>
      <c r="T221" s="62" t="s">
        <v>2835</v>
      </c>
      <c r="U221" s="69" t="s">
        <v>366</v>
      </c>
      <c r="V221" s="62" t="s">
        <v>1244</v>
      </c>
      <c r="W221" s="62" t="s">
        <v>1244</v>
      </c>
      <c r="Y221" s="21" t="s">
        <v>370</v>
      </c>
      <c r="AB221" s="71" t="str">
        <f t="shared" si="56"/>
        <v>n.v.t.</v>
      </c>
    </row>
    <row r="222" spans="1:28" ht="32" x14ac:dyDescent="0.45">
      <c r="A222" s="72" t="s">
        <v>3349</v>
      </c>
      <c r="B222" s="73" t="s">
        <v>3349</v>
      </c>
      <c r="C222" s="73" t="str">
        <f t="shared" si="49"/>
        <v>Gekende ondergroepen</v>
      </c>
      <c r="D222" s="73"/>
      <c r="E222" s="73" t="str">
        <f t="shared" si="50"/>
        <v/>
      </c>
      <c r="F222" s="73" t="str">
        <f t="shared" si="51"/>
        <v/>
      </c>
      <c r="G222" s="66" t="s">
        <v>2801</v>
      </c>
      <c r="H222" s="66" t="str">
        <f t="shared" si="52"/>
        <v>?</v>
      </c>
      <c r="I222" s="66" t="s">
        <v>176</v>
      </c>
      <c r="J222" s="67" t="s">
        <v>176</v>
      </c>
      <c r="K222" s="68" t="str">
        <f t="shared" si="53"/>
        <v>aaaaiaan</v>
      </c>
      <c r="L222" s="157" t="str">
        <f>IFERROR(VLOOKUP(B222,LOINC!A:B,2,0),"")</f>
        <v/>
      </c>
      <c r="M222" s="69" t="str">
        <f>IFERROR(VLOOKUP(B222,'Sequence nummers'!A:B,2,FALSE),"")</f>
        <v/>
      </c>
      <c r="N222" s="69" t="s">
        <v>2803</v>
      </c>
      <c r="Q222" s="62" t="s">
        <v>176</v>
      </c>
      <c r="R222" s="62" t="str">
        <f t="shared" si="55"/>
        <v>NVT</v>
      </c>
      <c r="S222" s="62" t="str">
        <f t="shared" si="54"/>
        <v>Keuzelijst</v>
      </c>
      <c r="T222" s="62" t="s">
        <v>2835</v>
      </c>
      <c r="U222" s="69" t="s">
        <v>366</v>
      </c>
      <c r="V222" s="62" t="s">
        <v>1244</v>
      </c>
      <c r="W222" s="62" t="s">
        <v>1244</v>
      </c>
      <c r="Y222" s="21" t="s">
        <v>370</v>
      </c>
      <c r="AB222" s="71" t="str">
        <f t="shared" si="56"/>
        <v>n.v.t.</v>
      </c>
    </row>
    <row r="223" spans="1:28" ht="32" x14ac:dyDescent="0.45">
      <c r="A223" s="72" t="s">
        <v>2191</v>
      </c>
      <c r="B223" s="23" t="s">
        <v>2191</v>
      </c>
      <c r="C223" s="73" t="str">
        <f t="shared" si="49"/>
        <v>Transfusie-incident</v>
      </c>
      <c r="D223" s="73"/>
      <c r="E223" s="73" t="str">
        <f t="shared" si="50"/>
        <v xml:space="preserve">Transfusie-incident </v>
      </c>
      <c r="F223" s="73" t="str">
        <f t="shared" si="51"/>
        <v>Incident transfusionnel</v>
      </c>
      <c r="G223" s="69" t="s">
        <v>2798</v>
      </c>
      <c r="H223" s="66" t="s">
        <v>8851</v>
      </c>
      <c r="I223" s="69" t="s">
        <v>2846</v>
      </c>
      <c r="J223" s="69" t="s">
        <v>3353</v>
      </c>
      <c r="K223" s="68" t="str">
        <f t="shared" si="53"/>
        <v>aaaaiaao</v>
      </c>
      <c r="L223" s="114" t="str">
        <f>IFERROR(VLOOKUP(B223,LOINC!A:B,2,0),"")</f>
        <v>46268-9</v>
      </c>
      <c r="M223" s="69">
        <f>IFERROR(VLOOKUP(B223,'Sequence nummers'!A:B,2,FALSE),"")</f>
        <v>1900070</v>
      </c>
      <c r="N223" s="69" t="s">
        <v>2803</v>
      </c>
      <c r="Q223" s="62" t="s">
        <v>176</v>
      </c>
      <c r="R223" s="62" t="str">
        <f t="shared" si="55"/>
        <v>NVT</v>
      </c>
      <c r="S223" s="62" t="str">
        <f t="shared" si="54"/>
        <v>Keuzelijst</v>
      </c>
      <c r="T223" s="62" t="s">
        <v>182</v>
      </c>
      <c r="U223" s="69" t="s">
        <v>366</v>
      </c>
      <c r="V223" s="62" t="s">
        <v>1244</v>
      </c>
      <c r="W223" s="62" t="s">
        <v>2928</v>
      </c>
      <c r="X223" s="70" t="s">
        <v>370</v>
      </c>
      <c r="Y223" s="21" t="s">
        <v>370</v>
      </c>
      <c r="AB223" s="71" t="str">
        <f t="shared" si="56"/>
        <v>n.v.t.</v>
      </c>
    </row>
    <row r="224" spans="1:28" x14ac:dyDescent="0.45">
      <c r="A224" s="72" t="s">
        <v>3355</v>
      </c>
      <c r="B224" s="26" t="s">
        <v>3355</v>
      </c>
      <c r="C224" s="73" t="str">
        <f t="shared" si="49"/>
        <v>Controle kruisproef</v>
      </c>
      <c r="D224" s="73"/>
      <c r="E224" s="73" t="str">
        <f t="shared" si="50"/>
        <v/>
      </c>
      <c r="F224" s="73" t="str">
        <f t="shared" si="51"/>
        <v/>
      </c>
      <c r="G224" s="69" t="s">
        <v>2801</v>
      </c>
      <c r="H224" s="66" t="str">
        <f t="shared" si="52"/>
        <v>?</v>
      </c>
      <c r="I224" s="66" t="s">
        <v>176</v>
      </c>
      <c r="J224" s="67" t="s">
        <v>176</v>
      </c>
      <c r="K224" s="68" t="str">
        <f t="shared" si="53"/>
        <v>aaaaiaap</v>
      </c>
      <c r="L224" s="157">
        <f>IFERROR(VLOOKUP(B224,LOINC!A:B,2,0),"")</f>
        <v>7132</v>
      </c>
      <c r="M224" s="69" t="str">
        <f>IFERROR(VLOOKUP(B224,'Sequence nummers'!A:B,2,FALSE),"")</f>
        <v/>
      </c>
      <c r="N224" s="69" t="s">
        <v>2803</v>
      </c>
      <c r="Q224" s="62" t="s">
        <v>182</v>
      </c>
      <c r="R224" s="62" t="s">
        <v>176</v>
      </c>
      <c r="S224" s="62" t="str">
        <f t="shared" si="54"/>
        <v>Keuzelijst</v>
      </c>
      <c r="T224" s="62" t="s">
        <v>182</v>
      </c>
      <c r="U224" s="69" t="s">
        <v>366</v>
      </c>
      <c r="V224" s="62" t="s">
        <v>1244</v>
      </c>
      <c r="W224" s="69" t="s">
        <v>3307</v>
      </c>
      <c r="Y224" s="21" t="s">
        <v>370</v>
      </c>
      <c r="AB224" s="71" t="str">
        <f t="shared" si="56"/>
        <v>n.v.t.</v>
      </c>
    </row>
    <row r="225" spans="1:28" x14ac:dyDescent="0.45">
      <c r="A225" s="72" t="s">
        <v>3358</v>
      </c>
      <c r="B225" s="73" t="s">
        <v>3358</v>
      </c>
      <c r="C225" s="73" t="str">
        <f t="shared" si="49"/>
        <v>Octaplas</v>
      </c>
      <c r="D225" s="73"/>
      <c r="E225" s="73" t="str">
        <f t="shared" si="50"/>
        <v/>
      </c>
      <c r="F225" s="73" t="str">
        <f t="shared" si="51"/>
        <v/>
      </c>
      <c r="G225" s="66" t="s">
        <v>2801</v>
      </c>
      <c r="H225" s="66" t="str">
        <f t="shared" si="52"/>
        <v>?</v>
      </c>
      <c r="I225" s="66" t="s">
        <v>176</v>
      </c>
      <c r="J225" s="67" t="s">
        <v>176</v>
      </c>
      <c r="K225" s="68" t="str">
        <f t="shared" si="53"/>
        <v>aaaaiaaq</v>
      </c>
      <c r="L225" s="157" t="str">
        <f>IFERROR(VLOOKUP(B225,LOINC!A:B,2,0),"")</f>
        <v/>
      </c>
      <c r="M225" s="69" t="str">
        <f>IFERROR(VLOOKUP(B225,'Sequence nummers'!A:B,2,FALSE),"")</f>
        <v/>
      </c>
      <c r="N225" s="69" t="s">
        <v>2803</v>
      </c>
      <c r="Q225" s="62" t="s">
        <v>176</v>
      </c>
      <c r="R225" s="62" t="str">
        <f t="shared" si="55"/>
        <v>NVT</v>
      </c>
      <c r="S225" s="62" t="str">
        <f t="shared" si="54"/>
        <v>Keuzelijst</v>
      </c>
      <c r="T225" s="62" t="s">
        <v>182</v>
      </c>
      <c r="U225" s="69" t="s">
        <v>366</v>
      </c>
      <c r="V225" s="62" t="s">
        <v>1244</v>
      </c>
      <c r="W225" s="62" t="s">
        <v>1244</v>
      </c>
      <c r="Y225" s="21" t="s">
        <v>370</v>
      </c>
      <c r="AB225" s="71" t="str">
        <f t="shared" si="56"/>
        <v>n.v.t.</v>
      </c>
    </row>
    <row r="226" spans="1:28" x14ac:dyDescent="0.45">
      <c r="A226" s="63"/>
      <c r="B226" s="63"/>
      <c r="C226" s="63"/>
      <c r="D226" s="63"/>
      <c r="E226" s="63" t="s">
        <v>3361</v>
      </c>
      <c r="F226" s="64"/>
      <c r="G226" s="64" t="s">
        <v>2798</v>
      </c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</row>
    <row r="227" spans="1:28" x14ac:dyDescent="0.45">
      <c r="A227" s="72" t="s">
        <v>3362</v>
      </c>
      <c r="B227" s="23" t="s">
        <v>2526</v>
      </c>
      <c r="C227" s="73" t="str">
        <f>VLOOKUP($B227,Bepalingen,2,FALSE)</f>
        <v>Koude Agglutininen</v>
      </c>
      <c r="D227" s="73"/>
      <c r="E227" s="73" t="str">
        <f>IF($G227="JA",VLOOKUP(B227,Bepalingen,3,FALSE),"")</f>
        <v>Opzoeken KA</v>
      </c>
      <c r="F227" s="73" t="str">
        <f>IF($G227="JA",VLOOKUP(B227,BepalingenFR,3,FALSE),"")</f>
        <v>Recherche AF</v>
      </c>
      <c r="G227" s="69" t="s">
        <v>2798</v>
      </c>
      <c r="H227" s="66" t="str">
        <f>VLOOKUP(B227,Bepalingen,8,FALSE)</f>
        <v>no</v>
      </c>
      <c r="I227" s="69" t="s">
        <v>2831</v>
      </c>
      <c r="J227" s="67" t="s">
        <v>176</v>
      </c>
      <c r="K227" s="68" t="str">
        <f>VLOOKUP($B227,Bepalingen,10,FALSE)</f>
        <v>aaaakaaa</v>
      </c>
      <c r="L227" s="114" t="str">
        <f>IFERROR(VLOOKUP(B227,LOINC!A:B,2,0),"")</f>
        <v>5097-1</v>
      </c>
      <c r="M227" s="69">
        <f>IFERROR(VLOOKUP(B227,'Sequence nummers'!A:B,2,FALSE),"")</f>
        <v>600010</v>
      </c>
      <c r="N227" s="69" t="s">
        <v>2803</v>
      </c>
      <c r="Q227" s="62" t="s">
        <v>182</v>
      </c>
      <c r="R227" s="62" t="s">
        <v>176</v>
      </c>
      <c r="S227" s="62" t="str">
        <f>VLOOKUP($B227,Bepalingen,4,FALSE)</f>
        <v>Keuzelijst</v>
      </c>
      <c r="T227" s="62" t="s">
        <v>182</v>
      </c>
      <c r="U227" s="69" t="s">
        <v>366</v>
      </c>
      <c r="V227" s="62" t="s">
        <v>2902</v>
      </c>
      <c r="W227" s="69" t="s">
        <v>3365</v>
      </c>
      <c r="X227" s="70" t="s">
        <v>370</v>
      </c>
      <c r="Y227" s="21" t="s">
        <v>370</v>
      </c>
      <c r="AA227" s="71">
        <v>555295</v>
      </c>
      <c r="AB227" s="77">
        <v>1</v>
      </c>
    </row>
    <row r="228" spans="1:28" x14ac:dyDescent="0.45">
      <c r="A228" s="72" t="s">
        <v>2192</v>
      </c>
      <c r="B228" s="23" t="s">
        <v>2192</v>
      </c>
      <c r="C228" s="73" t="str">
        <f>VLOOKUP($B228,Bepalingen,2,FALSE)</f>
        <v>Identificatie KA</v>
      </c>
      <c r="D228" s="73"/>
      <c r="E228" s="73" t="str">
        <f>IF($G228="JA",VLOOKUP(B228,Bepalingen,3,FALSE),"")</f>
        <v>Identificatie KA</v>
      </c>
      <c r="F228" s="73" t="str">
        <f>IF($G228="JA",VLOOKUP(B228,BepalingenFR,3,FALSE),"")</f>
        <v>Identification AF</v>
      </c>
      <c r="G228" s="69" t="s">
        <v>2798</v>
      </c>
      <c r="H228" s="66" t="str">
        <f>VLOOKUP(B228,Bepalingen,8,FALSE)</f>
        <v>no</v>
      </c>
      <c r="I228" s="69" t="s">
        <v>2846</v>
      </c>
      <c r="J228" s="67" t="s">
        <v>176</v>
      </c>
      <c r="K228" s="68" t="str">
        <f>VLOOKUP($B228,Bepalingen,10,FALSE)</f>
        <v>aaaakaab</v>
      </c>
      <c r="L228" s="114" t="str">
        <f>IFERROR(VLOOKUP(B228,LOINC!A:B,2,0),"")</f>
        <v>32672-8</v>
      </c>
      <c r="M228" s="69">
        <f>IFERROR(VLOOKUP(B228,'Sequence nummers'!A:B,2,FALSE),"")</f>
        <v>600020</v>
      </c>
      <c r="N228" s="69" t="s">
        <v>2803</v>
      </c>
      <c r="Q228" s="62" t="s">
        <v>182</v>
      </c>
      <c r="R228" s="62" t="s">
        <v>176</v>
      </c>
      <c r="S228" s="62" t="str">
        <f>VLOOKUP($B228,Bepalingen,4,FALSE)</f>
        <v>Keuzelijst</v>
      </c>
      <c r="T228" s="62" t="s">
        <v>182</v>
      </c>
      <c r="U228" s="69" t="s">
        <v>366</v>
      </c>
      <c r="V228" s="62" t="s">
        <v>2902</v>
      </c>
      <c r="W228" s="62" t="s">
        <v>2928</v>
      </c>
      <c r="X228" s="70" t="s">
        <v>370</v>
      </c>
      <c r="Y228" s="21" t="s">
        <v>370</v>
      </c>
      <c r="AB228" s="77" t="str">
        <f>IF(AA228= "","n.v.t.","")</f>
        <v>n.v.t.</v>
      </c>
    </row>
    <row r="229" spans="1:28" ht="32" x14ac:dyDescent="0.45">
      <c r="A229" s="72" t="s">
        <v>2193</v>
      </c>
      <c r="B229" s="23" t="s">
        <v>2193</v>
      </c>
      <c r="C229" s="73" t="str">
        <f>VLOOKUP($B229,Bepalingen,2,FALSE)</f>
        <v>Titer KA</v>
      </c>
      <c r="D229" s="73"/>
      <c r="E229" s="73" t="str">
        <f>IF($G229="JA",VLOOKUP(B229,Bepalingen,3,FALSE),"")</f>
        <v>Titer KA (4°C)</v>
      </c>
      <c r="F229" s="73" t="str">
        <f>IF($G229="JA",VLOOKUP(B229,BepalingenFR,3,FALSE),"")</f>
        <v>Titre AF (4°C)</v>
      </c>
      <c r="G229" s="69" t="s">
        <v>2798</v>
      </c>
      <c r="H229" s="66" t="str">
        <f>VLOOKUP(B229,Bepalingen,8,FALSE)</f>
        <v>no</v>
      </c>
      <c r="I229" s="69" t="s">
        <v>2846</v>
      </c>
      <c r="J229" s="69" t="s">
        <v>3369</v>
      </c>
      <c r="K229" s="68" t="str">
        <f>VLOOKUP($B229,Bepalingen,10,FALSE)</f>
        <v>aaaakaac</v>
      </c>
      <c r="L229" s="114" t="str">
        <f>IFERROR(VLOOKUP(B229,LOINC!A:B,2,0),"")</f>
        <v>5098-9</v>
      </c>
      <c r="M229" s="69">
        <f>IFERROR(VLOOKUP(B229,'Sequence nummers'!A:B,2,FALSE),"")</f>
        <v>600030</v>
      </c>
      <c r="N229" s="69" t="s">
        <v>2803</v>
      </c>
      <c r="Q229" s="62" t="s">
        <v>182</v>
      </c>
      <c r="R229" s="62" t="s">
        <v>176</v>
      </c>
      <c r="S229" s="62" t="str">
        <f>VLOOKUP($B229,Bepalingen,4,FALSE)</f>
        <v>Keuzelijst</v>
      </c>
      <c r="T229" s="62" t="s">
        <v>182</v>
      </c>
      <c r="U229" s="69" t="s">
        <v>366</v>
      </c>
      <c r="V229" s="62" t="s">
        <v>2902</v>
      </c>
      <c r="W229" s="62" t="s">
        <v>2928</v>
      </c>
      <c r="X229" s="70" t="s">
        <v>370</v>
      </c>
      <c r="Y229" s="21" t="s">
        <v>370</v>
      </c>
      <c r="AA229" s="71">
        <v>555310</v>
      </c>
      <c r="AB229" s="77">
        <v>1</v>
      </c>
    </row>
    <row r="230" spans="1:28" x14ac:dyDescent="0.45">
      <c r="A230" s="72" t="s">
        <v>3371</v>
      </c>
      <c r="B230" s="23" t="s">
        <v>2194</v>
      </c>
      <c r="C230" s="73" t="str">
        <f>VLOOKUP($B230,Bepalingen,2,FALSE)</f>
        <v>Thermische ampl. KA</v>
      </c>
      <c r="D230" s="73"/>
      <c r="E230" s="73" t="str">
        <f>IF($G230="JA",VLOOKUP(B230,Bepalingen,3,FALSE),"")</f>
        <v>Thermische amplitude KA</v>
      </c>
      <c r="F230" s="73" t="str">
        <f>IF($G230="JA",VLOOKUP(B230,BepalingenFR,3,FALSE),"")</f>
        <v>Amplitude thermique AF</v>
      </c>
      <c r="G230" s="69" t="s">
        <v>2798</v>
      </c>
      <c r="H230" s="66" t="str">
        <f>VLOOKUP(B230,Bepalingen,8,FALSE)</f>
        <v>no</v>
      </c>
      <c r="I230" s="69" t="s">
        <v>2846</v>
      </c>
      <c r="J230" s="67" t="s">
        <v>176</v>
      </c>
      <c r="K230" s="68" t="str">
        <f>VLOOKUP($B230,Bepalingen,10,FALSE)</f>
        <v>aaaakaad</v>
      </c>
      <c r="L230" s="157">
        <f>IFERROR(VLOOKUP(B230,LOINC!A:B,2,0),"")</f>
        <v>170</v>
      </c>
      <c r="M230" s="69">
        <f>IFERROR(VLOOKUP(B230,'Sequence nummers'!A:B,2,FALSE),"")</f>
        <v>600040</v>
      </c>
      <c r="N230" s="69" t="s">
        <v>2803</v>
      </c>
      <c r="Q230" s="62" t="s">
        <v>182</v>
      </c>
      <c r="R230" s="62" t="s">
        <v>176</v>
      </c>
      <c r="S230" s="62" t="str">
        <f>VLOOKUP($B230,Bepalingen,4,FALSE)</f>
        <v>Keuzelijst</v>
      </c>
      <c r="T230" s="62" t="s">
        <v>182</v>
      </c>
      <c r="U230" s="69" t="s">
        <v>366</v>
      </c>
      <c r="V230" s="62" t="s">
        <v>1244</v>
      </c>
      <c r="W230" s="62" t="s">
        <v>2928</v>
      </c>
      <c r="X230" s="70" t="s">
        <v>370</v>
      </c>
      <c r="Y230" s="21" t="s">
        <v>370</v>
      </c>
      <c r="AA230" s="71">
        <v>554816</v>
      </c>
      <c r="AB230" s="77">
        <v>1</v>
      </c>
    </row>
    <row r="231" spans="1:28" x14ac:dyDescent="0.45">
      <c r="A231" s="63"/>
      <c r="B231" s="63"/>
      <c r="C231" s="63"/>
      <c r="D231" s="63"/>
      <c r="E231" s="63" t="s">
        <v>3374</v>
      </c>
      <c r="F231" s="64"/>
      <c r="G231" s="64" t="s">
        <v>2798</v>
      </c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  <c r="AA231" s="64"/>
      <c r="AB231" s="64"/>
    </row>
    <row r="232" spans="1:28" ht="32" x14ac:dyDescent="0.45">
      <c r="A232" s="72" t="s">
        <v>3375</v>
      </c>
      <c r="B232" s="73" t="s">
        <v>3375</v>
      </c>
      <c r="C232" s="73" t="str">
        <f t="shared" ref="C232:C245" si="57">VLOOKUP($B232,Bepalingen,2,FALSE)</f>
        <v>DAT</v>
      </c>
      <c r="D232" s="73"/>
      <c r="E232" s="73" t="str">
        <f t="shared" ref="E232:E245" si="58">IF($G232="JA",VLOOKUP(B232,Bepalingen,3,FALSE),"")</f>
        <v/>
      </c>
      <c r="F232" s="73" t="str">
        <f t="shared" ref="F232:F245" si="59">IF($G232="JA",VLOOKUP(B232,BepalingenFR,3,FALSE),"")</f>
        <v/>
      </c>
      <c r="G232" s="66" t="s">
        <v>2801</v>
      </c>
      <c r="H232" s="66" t="str">
        <f t="shared" ref="H232:H241" si="60">VLOOKUP(B232,Bepalingen,8,FALSE)</f>
        <v>?</v>
      </c>
      <c r="I232" s="66" t="s">
        <v>176</v>
      </c>
      <c r="J232" s="67" t="s">
        <v>176</v>
      </c>
      <c r="K232" s="68" t="str">
        <f t="shared" ref="K232:K245" si="61">VLOOKUP($B232,Bepalingen,10,FALSE)</f>
        <v>aaaaeaaa</v>
      </c>
      <c r="L232" s="157" t="str">
        <f>IFERROR(VLOOKUP(B232,LOINC!A:B,2,0),"")</f>
        <v/>
      </c>
      <c r="M232" s="69" t="str">
        <f>IFERROR(VLOOKUP(B232,'Sequence nummers'!A:B,2,FALSE),"")</f>
        <v/>
      </c>
      <c r="N232" s="69" t="s">
        <v>2803</v>
      </c>
      <c r="Q232" s="62" t="s">
        <v>2804</v>
      </c>
      <c r="R232" s="62" t="s">
        <v>182</v>
      </c>
      <c r="S232" s="62" t="str">
        <f t="shared" ref="S232:S245" si="62">VLOOKUP($B232,Bepalingen,4,FALSE)</f>
        <v>Keuzelijst</v>
      </c>
      <c r="T232" s="62" t="s">
        <v>2805</v>
      </c>
      <c r="U232" s="69" t="s">
        <v>2798</v>
      </c>
      <c r="V232" s="69" t="s">
        <v>3378</v>
      </c>
      <c r="W232" s="62" t="s">
        <v>1244</v>
      </c>
      <c r="Y232" s="21" t="s">
        <v>370</v>
      </c>
      <c r="AB232" s="71" t="str">
        <f>IF(AA232= "","n.v.t.","")</f>
        <v>n.v.t.</v>
      </c>
    </row>
    <row r="233" spans="1:28" x14ac:dyDescent="0.45">
      <c r="A233" s="72" t="s">
        <v>3379</v>
      </c>
      <c r="B233" s="23" t="s">
        <v>2195</v>
      </c>
      <c r="C233" s="73" t="str">
        <f t="shared" si="57"/>
        <v>DAT interpr</v>
      </c>
      <c r="D233" s="73"/>
      <c r="E233" s="73" t="str">
        <f t="shared" si="58"/>
        <v>DAT</v>
      </c>
      <c r="F233" s="73" t="str">
        <f t="shared" si="59"/>
        <v>DAT Interpretation</v>
      </c>
      <c r="G233" s="69" t="s">
        <v>2798</v>
      </c>
      <c r="H233" s="66" t="str">
        <f t="shared" si="60"/>
        <v>yes</v>
      </c>
      <c r="I233" s="69" t="s">
        <v>2831</v>
      </c>
      <c r="J233" s="69" t="s">
        <v>3380</v>
      </c>
      <c r="K233" s="68" t="str">
        <f t="shared" si="61"/>
        <v>aaaaeaac</v>
      </c>
      <c r="L233" s="114" t="str">
        <f>IFERROR(VLOOKUP(B233,LOINC!A:B,2,0),"")</f>
        <v>1007-4</v>
      </c>
      <c r="M233" s="69">
        <f>IFERROR(VLOOKUP(B233,'Sequence nummers'!A:B,2,FALSE),"")</f>
        <v>700010</v>
      </c>
      <c r="N233" s="69" t="s">
        <v>2803</v>
      </c>
      <c r="Q233" s="62" t="s">
        <v>2804</v>
      </c>
      <c r="R233" s="62" t="s">
        <v>182</v>
      </c>
      <c r="S233" s="62" t="str">
        <f t="shared" si="62"/>
        <v>Keuzelijst</v>
      </c>
      <c r="T233" s="62" t="s">
        <v>2835</v>
      </c>
      <c r="U233" s="69" t="s">
        <v>366</v>
      </c>
      <c r="V233" s="62" t="s">
        <v>1244</v>
      </c>
      <c r="W233" s="69" t="s">
        <v>2944</v>
      </c>
      <c r="X233" s="70" t="s">
        <v>370</v>
      </c>
      <c r="Y233" s="21" t="s">
        <v>370</v>
      </c>
      <c r="AA233" s="71">
        <v>555214</v>
      </c>
      <c r="AB233" s="71">
        <v>1</v>
      </c>
    </row>
    <row r="234" spans="1:28" ht="32" x14ac:dyDescent="0.45">
      <c r="A234" s="72" t="s">
        <v>3382</v>
      </c>
      <c r="B234" s="73" t="s">
        <v>3382</v>
      </c>
      <c r="C234" s="73" t="str">
        <f t="shared" si="57"/>
        <v>DC/cont</v>
      </c>
      <c r="D234" s="73"/>
      <c r="E234" s="73" t="str">
        <f t="shared" si="58"/>
        <v/>
      </c>
      <c r="F234" s="73" t="str">
        <f t="shared" si="59"/>
        <v/>
      </c>
      <c r="G234" s="66" t="s">
        <v>2801</v>
      </c>
      <c r="H234" s="66" t="str">
        <f t="shared" si="60"/>
        <v>?</v>
      </c>
      <c r="I234" s="66" t="s">
        <v>176</v>
      </c>
      <c r="J234" s="67" t="s">
        <v>176</v>
      </c>
      <c r="K234" s="68" t="str">
        <f t="shared" si="61"/>
        <v>aaaaeaad</v>
      </c>
      <c r="L234" s="157" t="str">
        <f>IFERROR(VLOOKUP(B234,LOINC!A:B,2,0),"")</f>
        <v/>
      </c>
      <c r="M234" s="69" t="str">
        <f>IFERROR(VLOOKUP(B234,'Sequence nummers'!A:B,2,FALSE),"")</f>
        <v/>
      </c>
      <c r="N234" s="69" t="s">
        <v>2803</v>
      </c>
      <c r="Q234" s="62" t="s">
        <v>2804</v>
      </c>
      <c r="R234" s="62" t="s">
        <v>182</v>
      </c>
      <c r="S234" s="62" t="str">
        <f t="shared" si="62"/>
        <v>Keuzelijst</v>
      </c>
      <c r="T234" s="62" t="s">
        <v>182</v>
      </c>
      <c r="U234" s="69" t="s">
        <v>2798</v>
      </c>
      <c r="V234" s="69" t="s">
        <v>3378</v>
      </c>
      <c r="W234" s="62" t="s">
        <v>1244</v>
      </c>
      <c r="Y234" s="21" t="s">
        <v>370</v>
      </c>
      <c r="AB234" s="71" t="str">
        <f>IF(AA234= "","n.v.t.","")</f>
        <v>n.v.t.</v>
      </c>
    </row>
    <row r="235" spans="1:28" ht="32" x14ac:dyDescent="0.45">
      <c r="A235" s="72" t="s">
        <v>3385</v>
      </c>
      <c r="B235" s="73" t="s">
        <v>3385</v>
      </c>
      <c r="C235" s="73" t="str">
        <f t="shared" si="57"/>
        <v>DC/IgG</v>
      </c>
      <c r="D235" s="73"/>
      <c r="E235" s="73" t="str">
        <f t="shared" si="58"/>
        <v/>
      </c>
      <c r="F235" s="73" t="str">
        <f t="shared" si="59"/>
        <v/>
      </c>
      <c r="G235" s="66" t="s">
        <v>2801</v>
      </c>
      <c r="H235" s="66" t="str">
        <f t="shared" si="60"/>
        <v>?</v>
      </c>
      <c r="I235" s="66" t="s">
        <v>176</v>
      </c>
      <c r="J235" s="67" t="s">
        <v>176</v>
      </c>
      <c r="K235" s="68" t="str">
        <f t="shared" si="61"/>
        <v>aaaaeaae</v>
      </c>
      <c r="L235" s="157" t="str">
        <f>IFERROR(VLOOKUP(B235,LOINC!A:B,2,0),"")</f>
        <v/>
      </c>
      <c r="M235" s="69" t="str">
        <f>IFERROR(VLOOKUP(B235,'Sequence nummers'!A:B,2,FALSE),"")</f>
        <v/>
      </c>
      <c r="N235" s="69" t="s">
        <v>2803</v>
      </c>
      <c r="Q235" s="62" t="s">
        <v>2804</v>
      </c>
      <c r="R235" s="62" t="s">
        <v>182</v>
      </c>
      <c r="S235" s="62" t="str">
        <f t="shared" si="62"/>
        <v>Keuzelijst</v>
      </c>
      <c r="T235" s="62" t="s">
        <v>182</v>
      </c>
      <c r="U235" s="69" t="s">
        <v>2798</v>
      </c>
      <c r="V235" s="69" t="s">
        <v>3378</v>
      </c>
      <c r="W235" s="62" t="s">
        <v>1244</v>
      </c>
      <c r="Y235" s="21" t="s">
        <v>370</v>
      </c>
      <c r="AB235" s="71" t="str">
        <f>IF(AA235= "","n.v.t.","")</f>
        <v>n.v.t.</v>
      </c>
    </row>
    <row r="236" spans="1:28" x14ac:dyDescent="0.45">
      <c r="A236" s="72" t="s">
        <v>3388</v>
      </c>
      <c r="B236" s="23" t="s">
        <v>2196</v>
      </c>
      <c r="C236" s="73" t="str">
        <f t="shared" si="57"/>
        <v>DAT/IgG</v>
      </c>
      <c r="D236" s="73"/>
      <c r="E236" s="73" t="str">
        <f t="shared" si="58"/>
        <v>DAT interpretatie IgG</v>
      </c>
      <c r="F236" s="73" t="str">
        <f t="shared" si="59"/>
        <v>Coombs specifique IGG</v>
      </c>
      <c r="G236" s="69" t="s">
        <v>2798</v>
      </c>
      <c r="H236" s="66" t="str">
        <f t="shared" si="60"/>
        <v>yes</v>
      </c>
      <c r="I236" s="69" t="s">
        <v>2846</v>
      </c>
      <c r="J236" s="69" t="s">
        <v>3390</v>
      </c>
      <c r="K236" s="68" t="str">
        <f t="shared" si="61"/>
        <v>aaaaeaaf</v>
      </c>
      <c r="L236" s="114" t="str">
        <f>IFERROR(VLOOKUP(B236,LOINC!A:B,2,0),"")</f>
        <v>1006-6</v>
      </c>
      <c r="M236" s="69">
        <f>IFERROR(VLOOKUP(B236,'Sequence nummers'!A:B,2,FALSE),"")</f>
        <v>700020</v>
      </c>
      <c r="N236" s="69" t="s">
        <v>2803</v>
      </c>
      <c r="Q236" s="62" t="s">
        <v>2804</v>
      </c>
      <c r="R236" s="62" t="s">
        <v>182</v>
      </c>
      <c r="S236" s="62" t="str">
        <f t="shared" si="62"/>
        <v>Keuzelijst</v>
      </c>
      <c r="T236" s="62" t="s">
        <v>2835</v>
      </c>
      <c r="U236" s="69" t="s">
        <v>366</v>
      </c>
      <c r="V236" s="62" t="s">
        <v>1244</v>
      </c>
      <c r="W236" s="62" t="s">
        <v>2928</v>
      </c>
      <c r="X236" s="70" t="s">
        <v>370</v>
      </c>
      <c r="Y236" s="21" t="s">
        <v>370</v>
      </c>
      <c r="AA236" s="71">
        <v>555236</v>
      </c>
      <c r="AB236" s="71">
        <v>4</v>
      </c>
    </row>
    <row r="237" spans="1:28" s="113" customFormat="1" ht="32" x14ac:dyDescent="0.45">
      <c r="A237" s="112"/>
      <c r="B237" s="73" t="s">
        <v>3392</v>
      </c>
      <c r="C237" s="73" t="str">
        <f t="shared" si="57"/>
        <v>DC/C3b/C3d</v>
      </c>
      <c r="D237" s="73"/>
      <c r="E237" s="73" t="str">
        <f t="shared" si="58"/>
        <v/>
      </c>
      <c r="F237" s="73" t="str">
        <f t="shared" si="59"/>
        <v/>
      </c>
      <c r="G237" s="66" t="s">
        <v>2801</v>
      </c>
      <c r="H237" s="66" t="str">
        <f t="shared" si="60"/>
        <v>?</v>
      </c>
      <c r="I237" s="66" t="s">
        <v>176</v>
      </c>
      <c r="J237" s="67" t="s">
        <v>176</v>
      </c>
      <c r="K237" s="68" t="str">
        <f t="shared" si="61"/>
        <v>aaaaeaak</v>
      </c>
      <c r="L237" s="157" t="str">
        <f>IFERROR(VLOOKUP(B237,LOINC!A:B,2,0),"")</f>
        <v/>
      </c>
      <c r="M237" s="69" t="str">
        <f>IFERROR(VLOOKUP(B237,'Sequence nummers'!A:B,2,FALSE),"")</f>
        <v/>
      </c>
      <c r="N237" s="69" t="s">
        <v>2803</v>
      </c>
      <c r="O237" s="69"/>
      <c r="P237" s="69"/>
      <c r="Q237" s="62" t="s">
        <v>2804</v>
      </c>
      <c r="R237" s="62" t="s">
        <v>182</v>
      </c>
      <c r="S237" s="62" t="str">
        <f t="shared" si="62"/>
        <v>Keuzelijst</v>
      </c>
      <c r="T237" s="62" t="s">
        <v>182</v>
      </c>
      <c r="U237" s="69" t="s">
        <v>2798</v>
      </c>
      <c r="V237" s="69" t="s">
        <v>3378</v>
      </c>
      <c r="W237" s="62" t="s">
        <v>1244</v>
      </c>
      <c r="X237" s="70"/>
      <c r="Y237" s="21" t="s">
        <v>370</v>
      </c>
      <c r="Z237" s="21"/>
      <c r="AA237" s="71"/>
      <c r="AB237" s="71" t="str">
        <f>IF(AA237= "","n.v.t.","")</f>
        <v>n.v.t.</v>
      </c>
    </row>
    <row r="238" spans="1:28" s="113" customFormat="1" x14ac:dyDescent="0.45">
      <c r="A238" s="112"/>
      <c r="B238" s="23" t="s">
        <v>3394</v>
      </c>
      <c r="C238" s="73" t="str">
        <f t="shared" si="57"/>
        <v>DAT/C3b/C3d</v>
      </c>
      <c r="D238" s="73"/>
      <c r="E238" s="73" t="str">
        <f t="shared" si="58"/>
        <v>DAT interpretatie C3b/C3d</v>
      </c>
      <c r="F238" s="73" t="str">
        <f t="shared" si="59"/>
        <v>Coombs specifique IGG</v>
      </c>
      <c r="G238" s="69" t="s">
        <v>2798</v>
      </c>
      <c r="H238" s="66" t="str">
        <f t="shared" si="60"/>
        <v>yes</v>
      </c>
      <c r="I238" s="69" t="s">
        <v>2846</v>
      </c>
      <c r="J238" s="69" t="s">
        <v>3390</v>
      </c>
      <c r="K238" s="68" t="str">
        <f t="shared" si="61"/>
        <v>aaaaeaan</v>
      </c>
      <c r="L238" s="114" t="str">
        <f>IFERROR(VLOOKUP(B238,LOINC!A:B,2,0),"")</f>
        <v>54410-6</v>
      </c>
      <c r="M238" s="69">
        <f>IFERROR(VLOOKUP(B238,'Sequence nummers'!A:B,2,FALSE),"")</f>
        <v>700050</v>
      </c>
      <c r="N238" s="69" t="s">
        <v>2803</v>
      </c>
      <c r="O238" s="69"/>
      <c r="P238" s="69"/>
      <c r="Q238" s="62" t="s">
        <v>2804</v>
      </c>
      <c r="R238" s="62" t="s">
        <v>182</v>
      </c>
      <c r="S238" s="62" t="str">
        <f t="shared" si="62"/>
        <v>Keuzelijst</v>
      </c>
      <c r="T238" s="62" t="s">
        <v>2835</v>
      </c>
      <c r="U238" s="69" t="s">
        <v>366</v>
      </c>
      <c r="V238" s="62" t="s">
        <v>1244</v>
      </c>
      <c r="W238" s="62" t="s">
        <v>2928</v>
      </c>
      <c r="X238" s="70" t="s">
        <v>370</v>
      </c>
      <c r="Y238" s="21" t="s">
        <v>370</v>
      </c>
      <c r="Z238" s="21"/>
      <c r="AA238" s="71">
        <v>555236</v>
      </c>
      <c r="AB238" s="71">
        <v>4</v>
      </c>
    </row>
    <row r="239" spans="1:28" ht="14.4" customHeight="1" x14ac:dyDescent="0.45">
      <c r="A239" s="72" t="s">
        <v>4948</v>
      </c>
      <c r="B239" s="23" t="s">
        <v>4948</v>
      </c>
      <c r="C239" s="73" t="s">
        <v>6925</v>
      </c>
      <c r="D239" s="73"/>
      <c r="E239" s="73"/>
      <c r="F239" s="73"/>
      <c r="G239" s="69" t="s">
        <v>2801</v>
      </c>
      <c r="H239" s="66" t="str">
        <f t="shared" si="60"/>
        <v>?</v>
      </c>
      <c r="I239" s="69" t="s">
        <v>176</v>
      </c>
      <c r="J239" s="69" t="s">
        <v>176</v>
      </c>
      <c r="K239" s="68" t="str">
        <f t="shared" si="61"/>
        <v>aaaaeaag</v>
      </c>
      <c r="L239" s="157" t="str">
        <f>IFERROR(VLOOKUP(B239,LOINC!A:B,2,0),"")</f>
        <v/>
      </c>
      <c r="M239" s="69" t="str">
        <f>IFERROR(VLOOKUP(B239,'Sequence nummers'!A:B,2,FALSE),"")</f>
        <v/>
      </c>
      <c r="N239" s="69" t="s">
        <v>2803</v>
      </c>
      <c r="Q239" s="62" t="s">
        <v>182</v>
      </c>
      <c r="R239" s="62" t="s">
        <v>176</v>
      </c>
      <c r="S239" s="62" t="str">
        <f t="shared" si="62"/>
        <v>Keuzelijst</v>
      </c>
      <c r="T239" s="62" t="s">
        <v>182</v>
      </c>
      <c r="U239" s="69" t="s">
        <v>2798</v>
      </c>
      <c r="V239" s="62" t="s">
        <v>2902</v>
      </c>
      <c r="W239" s="62" t="s">
        <v>2928</v>
      </c>
      <c r="Y239" s="21" t="s">
        <v>370</v>
      </c>
      <c r="AB239" s="71" t="str">
        <f t="shared" ref="AB239" si="63">IF(AA239= "","n.v.t.","")</f>
        <v>n.v.t.</v>
      </c>
    </row>
    <row r="240" spans="1:28" x14ac:dyDescent="0.45">
      <c r="A240" s="72" t="s">
        <v>2197</v>
      </c>
      <c r="B240" s="23" t="s">
        <v>2197</v>
      </c>
      <c r="C240" s="73" t="str">
        <f t="shared" si="57"/>
        <v>DAT/IgA</v>
      </c>
      <c r="D240" s="73"/>
      <c r="E240" s="73" t="str">
        <f t="shared" si="58"/>
        <v>DAT interpretatie IgA</v>
      </c>
      <c r="F240" s="73" t="str">
        <f t="shared" si="59"/>
        <v>Coombs specifique IgA</v>
      </c>
      <c r="G240" s="69" t="s">
        <v>2798</v>
      </c>
      <c r="H240" s="66" t="str">
        <f t="shared" si="60"/>
        <v>no</v>
      </c>
      <c r="I240" s="69" t="s">
        <v>2831</v>
      </c>
      <c r="J240" s="69" t="s">
        <v>3390</v>
      </c>
      <c r="K240" s="68" t="str">
        <f t="shared" si="61"/>
        <v>aaaaeaah</v>
      </c>
      <c r="L240" s="114" t="str">
        <f>IFERROR(VLOOKUP(B240,LOINC!A:B,2,0),"")</f>
        <v>99992-4</v>
      </c>
      <c r="M240" s="69" t="str">
        <f>IFERROR(VLOOKUP(B240,'Sequence nummers'!A:B,2,FALSE),"")</f>
        <v/>
      </c>
      <c r="N240" s="69" t="s">
        <v>2803</v>
      </c>
      <c r="Q240" s="62" t="s">
        <v>182</v>
      </c>
      <c r="R240" s="62" t="s">
        <v>176</v>
      </c>
      <c r="S240" s="62" t="str">
        <f t="shared" si="62"/>
        <v>Keuzelijst</v>
      </c>
      <c r="T240" s="62" t="s">
        <v>182</v>
      </c>
      <c r="U240" s="69" t="s">
        <v>2798</v>
      </c>
      <c r="V240" s="62" t="s">
        <v>2902</v>
      </c>
      <c r="W240" s="62" t="s">
        <v>2928</v>
      </c>
      <c r="X240" s="70" t="s">
        <v>370</v>
      </c>
      <c r="Y240" s="21" t="s">
        <v>370</v>
      </c>
      <c r="AA240" s="71">
        <v>555236</v>
      </c>
      <c r="AB240" s="71">
        <v>4</v>
      </c>
    </row>
    <row r="241" spans="1:28" x14ac:dyDescent="0.45">
      <c r="A241" s="72" t="s">
        <v>2201</v>
      </c>
      <c r="B241" s="23" t="s">
        <v>2201</v>
      </c>
      <c r="C241" s="73" t="str">
        <f t="shared" si="57"/>
        <v>pos/neg eluaat</v>
      </c>
      <c r="D241" s="73"/>
      <c r="E241" s="73" t="str">
        <f t="shared" si="58"/>
        <v>Eluaat</v>
      </c>
      <c r="F241" s="73" t="str">
        <f t="shared" si="59"/>
        <v>Elution</v>
      </c>
      <c r="G241" s="69" t="s">
        <v>2798</v>
      </c>
      <c r="H241" s="66" t="str">
        <f t="shared" si="60"/>
        <v>no</v>
      </c>
      <c r="I241" s="69" t="s">
        <v>2846</v>
      </c>
      <c r="J241" s="67" t="s">
        <v>176</v>
      </c>
      <c r="K241" s="68" t="str">
        <f t="shared" si="61"/>
        <v>aaaaeaao</v>
      </c>
      <c r="L241" s="157" t="str">
        <f>IFERROR(VLOOKUP(B241,LOINC!A:B,2,0),"")</f>
        <v>99992-0</v>
      </c>
      <c r="M241" s="69">
        <f>IFERROR(VLOOKUP(B241,'Sequence nummers'!A:B,2,FALSE),"")</f>
        <v>700070</v>
      </c>
      <c r="N241" s="69" t="s">
        <v>2803</v>
      </c>
      <c r="P241" s="69" t="s">
        <v>3212</v>
      </c>
      <c r="Q241" s="62" t="s">
        <v>182</v>
      </c>
      <c r="R241" s="62" t="s">
        <v>176</v>
      </c>
      <c r="S241" s="62" t="str">
        <f t="shared" si="62"/>
        <v>Keuzelijst</v>
      </c>
      <c r="T241" s="62" t="s">
        <v>182</v>
      </c>
      <c r="U241" s="69" t="s">
        <v>366</v>
      </c>
      <c r="V241" s="62" t="s">
        <v>2902</v>
      </c>
      <c r="W241" s="62" t="s">
        <v>2928</v>
      </c>
      <c r="X241" s="70" t="s">
        <v>370</v>
      </c>
      <c r="Y241" s="21" t="s">
        <v>370</v>
      </c>
      <c r="AA241" s="71">
        <v>555251</v>
      </c>
      <c r="AB241" s="71">
        <v>1</v>
      </c>
    </row>
    <row r="242" spans="1:28" ht="48" x14ac:dyDescent="0.45">
      <c r="A242" s="72" t="s">
        <v>2202</v>
      </c>
      <c r="B242" s="23" t="s">
        <v>2202</v>
      </c>
      <c r="C242" s="73" t="str">
        <f t="shared" si="57"/>
        <v>identificatie eluaat</v>
      </c>
      <c r="D242" s="73"/>
      <c r="E242" s="73" t="str">
        <f t="shared" si="58"/>
        <v>identificatie</v>
      </c>
      <c r="F242" s="73" t="str">
        <f t="shared" si="59"/>
        <v>identification éluat</v>
      </c>
      <c r="G242" s="69" t="s">
        <v>2798</v>
      </c>
      <c r="H242" s="66" t="s">
        <v>8851</v>
      </c>
      <c r="I242" s="69" t="s">
        <v>2846</v>
      </c>
      <c r="J242" s="74" t="s">
        <v>3255</v>
      </c>
      <c r="K242" s="68" t="str">
        <f t="shared" si="61"/>
        <v>aaaaeaap</v>
      </c>
      <c r="L242" s="157" t="str">
        <f>IFERROR(VLOOKUP(B242,LOINC!A:B,2,0),"")</f>
        <v>99991-9</v>
      </c>
      <c r="M242" s="69">
        <f>IFERROR(VLOOKUP(B242,'Sequence nummers'!A:B,2,FALSE),"")</f>
        <v>700080</v>
      </c>
      <c r="N242" s="69" t="s">
        <v>2803</v>
      </c>
      <c r="Q242" s="62" t="s">
        <v>182</v>
      </c>
      <c r="R242" s="62" t="s">
        <v>176</v>
      </c>
      <c r="S242" s="62" t="str">
        <f t="shared" si="62"/>
        <v>Keuzelijst</v>
      </c>
      <c r="T242" s="62" t="s">
        <v>182</v>
      </c>
      <c r="U242" s="69" t="s">
        <v>366</v>
      </c>
      <c r="V242" s="62" t="s">
        <v>2902</v>
      </c>
      <c r="W242" s="62" t="s">
        <v>2928</v>
      </c>
      <c r="X242" s="70" t="s">
        <v>370</v>
      </c>
      <c r="Y242" s="21" t="s">
        <v>370</v>
      </c>
      <c r="AB242" s="71" t="str">
        <f>IF(AA242= "","n.v.t.","")</f>
        <v>n.v.t.</v>
      </c>
    </row>
    <row r="243" spans="1:28" ht="48" x14ac:dyDescent="0.45">
      <c r="A243" s="72" t="s">
        <v>2203</v>
      </c>
      <c r="B243" s="23" t="s">
        <v>2203</v>
      </c>
      <c r="C243" s="73" t="str">
        <f t="shared" si="57"/>
        <v>identific. eluaat 2</v>
      </c>
      <c r="D243" s="73"/>
      <c r="E243" s="73" t="str">
        <f t="shared" si="58"/>
        <v>identificatie eluaat (2e)</v>
      </c>
      <c r="F243" s="73" t="str">
        <f t="shared" si="59"/>
        <v>identification éluat (2ieme)</v>
      </c>
      <c r="G243" s="69" t="s">
        <v>2798</v>
      </c>
      <c r="H243" s="66" t="s">
        <v>8851</v>
      </c>
      <c r="I243" s="69" t="s">
        <v>2846</v>
      </c>
      <c r="J243" s="74" t="s">
        <v>3255</v>
      </c>
      <c r="K243" s="68" t="str">
        <f t="shared" si="61"/>
        <v>aaaaeaaq</v>
      </c>
      <c r="L243" s="157">
        <f>IFERROR(VLOOKUP(B243,LOINC!A:B,2,0),"")</f>
        <v>1010</v>
      </c>
      <c r="M243" s="69">
        <f>IFERROR(VLOOKUP(B243,'Sequence nummers'!A:B,2,FALSE),"")</f>
        <v>700090</v>
      </c>
      <c r="N243" s="69" t="s">
        <v>2803</v>
      </c>
      <c r="Q243" s="62" t="s">
        <v>182</v>
      </c>
      <c r="R243" s="62" t="s">
        <v>176</v>
      </c>
      <c r="S243" s="62" t="str">
        <f t="shared" si="62"/>
        <v>Keuzelijst</v>
      </c>
      <c r="T243" s="62" t="s">
        <v>182</v>
      </c>
      <c r="U243" s="69" t="s">
        <v>366</v>
      </c>
      <c r="V243" s="62" t="s">
        <v>2902</v>
      </c>
      <c r="W243" s="62" t="s">
        <v>2928</v>
      </c>
      <c r="X243" s="70" t="s">
        <v>370</v>
      </c>
      <c r="Y243" s="21" t="s">
        <v>370</v>
      </c>
      <c r="AB243" s="71" t="str">
        <f>IF(AA243= "","n.v.t.","")</f>
        <v>n.v.t.</v>
      </c>
    </row>
    <row r="244" spans="1:28" ht="48" x14ac:dyDescent="0.45">
      <c r="A244" s="72" t="s">
        <v>2204</v>
      </c>
      <c r="B244" s="23" t="s">
        <v>2204</v>
      </c>
      <c r="C244" s="73" t="str">
        <f t="shared" si="57"/>
        <v>identific. eluaat 3</v>
      </c>
      <c r="D244" s="73"/>
      <c r="E244" s="73" t="str">
        <f t="shared" si="58"/>
        <v>identificatie eluaat (3e)</v>
      </c>
      <c r="F244" s="73" t="str">
        <f t="shared" si="59"/>
        <v>identification éluat (3ieme)</v>
      </c>
      <c r="G244" s="69" t="s">
        <v>2798</v>
      </c>
      <c r="H244" s="66" t="s">
        <v>8851</v>
      </c>
      <c r="I244" s="69" t="s">
        <v>2846</v>
      </c>
      <c r="J244" s="74" t="s">
        <v>3255</v>
      </c>
      <c r="K244" s="68" t="str">
        <f t="shared" si="61"/>
        <v>aaaaeaar</v>
      </c>
      <c r="L244" s="157">
        <f>IFERROR(VLOOKUP(B244,LOINC!A:B,2,0),"")</f>
        <v>1012</v>
      </c>
      <c r="M244" s="69">
        <f>IFERROR(VLOOKUP(B244,'Sequence nummers'!A:B,2,FALSE),"")</f>
        <v>700100</v>
      </c>
      <c r="N244" s="69" t="s">
        <v>2803</v>
      </c>
      <c r="Q244" s="62" t="s">
        <v>182</v>
      </c>
      <c r="R244" s="62" t="s">
        <v>176</v>
      </c>
      <c r="S244" s="62" t="str">
        <f t="shared" si="62"/>
        <v>Keuzelijst</v>
      </c>
      <c r="T244" s="62" t="s">
        <v>182</v>
      </c>
      <c r="U244" s="69" t="s">
        <v>366</v>
      </c>
      <c r="V244" s="62" t="s">
        <v>2902</v>
      </c>
      <c r="W244" s="62" t="s">
        <v>2928</v>
      </c>
      <c r="X244" s="70" t="s">
        <v>370</v>
      </c>
      <c r="Y244" s="21" t="s">
        <v>370</v>
      </c>
      <c r="AB244" s="71" t="str">
        <f>IF(AA244= "","n.v.t.","")</f>
        <v>n.v.t.</v>
      </c>
    </row>
    <row r="245" spans="1:28" ht="48" x14ac:dyDescent="0.45">
      <c r="A245" s="72" t="s">
        <v>2205</v>
      </c>
      <c r="B245" s="23" t="s">
        <v>2205</v>
      </c>
      <c r="C245" s="73" t="str">
        <f t="shared" si="57"/>
        <v>identific. eluaat 4</v>
      </c>
      <c r="D245" s="73"/>
      <c r="E245" s="73" t="str">
        <f t="shared" si="58"/>
        <v>identificatie eluaat (4e)</v>
      </c>
      <c r="F245" s="73" t="str">
        <f t="shared" si="59"/>
        <v>identification éluat (4ieme)</v>
      </c>
      <c r="G245" s="69" t="s">
        <v>2798</v>
      </c>
      <c r="H245" s="66" t="s">
        <v>8851</v>
      </c>
      <c r="I245" s="69" t="s">
        <v>2846</v>
      </c>
      <c r="J245" s="74" t="s">
        <v>3255</v>
      </c>
      <c r="K245" s="68" t="str">
        <f t="shared" si="61"/>
        <v>aaaaeaas</v>
      </c>
      <c r="L245" s="157">
        <f>IFERROR(VLOOKUP(B245,LOINC!A:B,2,0),"")</f>
        <v>1014</v>
      </c>
      <c r="M245" s="69">
        <f>IFERROR(VLOOKUP(B245,'Sequence nummers'!A:B,2,FALSE),"")</f>
        <v>700110</v>
      </c>
      <c r="N245" s="69" t="s">
        <v>2803</v>
      </c>
      <c r="Q245" s="62" t="s">
        <v>182</v>
      </c>
      <c r="R245" s="62" t="s">
        <v>176</v>
      </c>
      <c r="S245" s="62" t="str">
        <f t="shared" si="62"/>
        <v>Keuzelijst</v>
      </c>
      <c r="T245" s="62" t="s">
        <v>182</v>
      </c>
      <c r="U245" s="69" t="s">
        <v>366</v>
      </c>
      <c r="V245" s="62" t="s">
        <v>2902</v>
      </c>
      <c r="W245" s="62" t="s">
        <v>2928</v>
      </c>
      <c r="X245" s="70" t="s">
        <v>370</v>
      </c>
      <c r="Y245" s="21" t="s">
        <v>370</v>
      </c>
      <c r="AB245" s="71" t="str">
        <f>IF(AA245= "","n.v.t.","")</f>
        <v>n.v.t.</v>
      </c>
    </row>
    <row r="246" spans="1:28" x14ac:dyDescent="0.45">
      <c r="A246" s="63"/>
      <c r="B246" s="63"/>
      <c r="C246" s="63"/>
      <c r="D246" s="63"/>
      <c r="E246" s="63" t="s">
        <v>3414</v>
      </c>
      <c r="F246" s="64"/>
      <c r="G246" s="64" t="s">
        <v>2798</v>
      </c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  <c r="AA246" s="64"/>
      <c r="AB246" s="64"/>
    </row>
    <row r="247" spans="1:28" x14ac:dyDescent="0.45">
      <c r="A247" s="137" t="s">
        <v>3415</v>
      </c>
      <c r="B247" s="73" t="s">
        <v>3415</v>
      </c>
      <c r="C247" s="73" t="str">
        <f t="shared" ref="C247:C253" si="64">VLOOKUP($B247,Bepalingen,2,FALSE)</f>
        <v>MinorIC</v>
      </c>
      <c r="D247" s="73"/>
      <c r="E247" s="73" t="str">
        <f t="shared" ref="E247:E253" si="65">IF($G247="JA",VLOOKUP(B247,Bepalingen,3,FALSE),"")</f>
        <v/>
      </c>
      <c r="F247" s="73" t="str">
        <f t="shared" ref="F247:F253" si="66">IF($G247="JA",VLOOKUP(B247,BepalingenFR,3,FALSE),"")</f>
        <v/>
      </c>
      <c r="G247" s="66" t="s">
        <v>2801</v>
      </c>
      <c r="H247" s="66" t="str">
        <f t="shared" ref="H247:H251" si="67">VLOOKUP(B247,Bepalingen,8,FALSE)</f>
        <v>?</v>
      </c>
      <c r="I247" s="66" t="s">
        <v>176</v>
      </c>
      <c r="J247" s="67" t="s">
        <v>176</v>
      </c>
      <c r="K247" s="68" t="str">
        <f t="shared" ref="K247:K253" si="68">VLOOKUP($B247,Bepalingen,10,FALSE)</f>
        <v>aaaaoaaa</v>
      </c>
      <c r="L247" s="157" t="str">
        <f>IFERROR(VLOOKUP(B247,LOINC!A:B,2,0),"")</f>
        <v/>
      </c>
      <c r="M247" s="69" t="str">
        <f>IFERROR(VLOOKUP(B247,'Sequence nummers'!A:B,2,FALSE),"")</f>
        <v/>
      </c>
      <c r="N247" s="69" t="s">
        <v>2803</v>
      </c>
      <c r="Q247" s="62" t="s">
        <v>182</v>
      </c>
      <c r="R247" s="62" t="s">
        <v>176</v>
      </c>
      <c r="S247" s="62" t="str">
        <f t="shared" ref="S247:S253" si="69">VLOOKUP($B247,Bepalingen,4,FALSE)</f>
        <v>Keuzelijst</v>
      </c>
      <c r="T247" s="62" t="s">
        <v>182</v>
      </c>
      <c r="U247" s="69" t="s">
        <v>2798</v>
      </c>
      <c r="V247" s="62" t="s">
        <v>2902</v>
      </c>
      <c r="W247" s="62" t="s">
        <v>1244</v>
      </c>
      <c r="AB247" s="71" t="str">
        <f>IF(AA247= "","n.v.t.","")</f>
        <v>n.v.t.</v>
      </c>
    </row>
    <row r="248" spans="1:28" x14ac:dyDescent="0.45">
      <c r="A248" s="137" t="s">
        <v>3418</v>
      </c>
      <c r="B248" s="73" t="s">
        <v>3418</v>
      </c>
      <c r="C248" s="73" t="str">
        <f t="shared" si="64"/>
        <v>MinorIS</v>
      </c>
      <c r="D248" s="73"/>
      <c r="E248" s="73" t="str">
        <f t="shared" si="65"/>
        <v/>
      </c>
      <c r="F248" s="73" t="str">
        <f t="shared" si="66"/>
        <v/>
      </c>
      <c r="G248" s="66" t="s">
        <v>2801</v>
      </c>
      <c r="H248" s="66" t="str">
        <f t="shared" si="67"/>
        <v>?</v>
      </c>
      <c r="I248" s="66" t="s">
        <v>176</v>
      </c>
      <c r="J248" s="67" t="s">
        <v>176</v>
      </c>
      <c r="K248" s="68" t="str">
        <f t="shared" si="68"/>
        <v>aaaaoaab</v>
      </c>
      <c r="L248" s="157" t="str">
        <f>IFERROR(VLOOKUP(B248,LOINC!A:B,2,0),"")</f>
        <v/>
      </c>
      <c r="M248" s="69" t="str">
        <f>IFERROR(VLOOKUP(B248,'Sequence nummers'!A:B,2,FALSE),"")</f>
        <v/>
      </c>
      <c r="N248" s="69" t="s">
        <v>2803</v>
      </c>
      <c r="Q248" s="62" t="s">
        <v>182</v>
      </c>
      <c r="R248" s="62" t="s">
        <v>176</v>
      </c>
      <c r="S248" s="62" t="str">
        <f t="shared" si="69"/>
        <v>Keuzelijst</v>
      </c>
      <c r="T248" s="62" t="s">
        <v>182</v>
      </c>
      <c r="U248" s="69" t="s">
        <v>2798</v>
      </c>
      <c r="V248" s="62" t="s">
        <v>2902</v>
      </c>
      <c r="W248" s="62" t="s">
        <v>1244</v>
      </c>
      <c r="AB248" s="71" t="str">
        <f>IF(AA248= "","n.v.t.","")</f>
        <v>n.v.t.</v>
      </c>
    </row>
    <row r="249" spans="1:28" x14ac:dyDescent="0.45">
      <c r="A249" s="72" t="s">
        <v>2208</v>
      </c>
      <c r="B249" s="23" t="s">
        <v>2208</v>
      </c>
      <c r="C249" s="73" t="str">
        <f t="shared" si="64"/>
        <v>Minor kruisproef</v>
      </c>
      <c r="D249" s="73"/>
      <c r="E249" s="73" t="str">
        <f t="shared" si="65"/>
        <v>Minor kruisproef</v>
      </c>
      <c r="F249" s="73" t="str">
        <f t="shared" si="66"/>
        <v>Test de compatibilité Minor</v>
      </c>
      <c r="G249" s="69" t="s">
        <v>2798</v>
      </c>
      <c r="H249" s="66" t="str">
        <f t="shared" si="67"/>
        <v>yes</v>
      </c>
      <c r="I249" s="69" t="s">
        <v>2831</v>
      </c>
      <c r="J249" s="67" t="s">
        <v>176</v>
      </c>
      <c r="K249" s="68" t="str">
        <f t="shared" si="68"/>
        <v>aaaaoaac</v>
      </c>
      <c r="L249" s="114" t="str">
        <f>IFERROR(VLOOKUP(B249,LOINC!A:B,2,0),"")</f>
        <v>1255-9</v>
      </c>
      <c r="M249" s="69">
        <f>IFERROR(VLOOKUP(B249,'Sequence nummers'!A:B,2,FALSE),"")</f>
        <v>900020</v>
      </c>
      <c r="N249" s="69" t="s">
        <v>2803</v>
      </c>
      <c r="Q249" s="62" t="s">
        <v>176</v>
      </c>
      <c r="R249" s="62" t="s">
        <v>176</v>
      </c>
      <c r="S249" s="62" t="str">
        <f t="shared" si="69"/>
        <v>Keuzelijst</v>
      </c>
      <c r="T249" s="62" t="s">
        <v>2835</v>
      </c>
      <c r="U249" s="69" t="s">
        <v>366</v>
      </c>
      <c r="V249" s="62" t="s">
        <v>1244</v>
      </c>
      <c r="W249" s="62" t="s">
        <v>2928</v>
      </c>
      <c r="AA249" s="71">
        <v>555111</v>
      </c>
      <c r="AB249" s="71" t="s">
        <v>2854</v>
      </c>
    </row>
    <row r="250" spans="1:28" x14ac:dyDescent="0.45">
      <c r="A250" s="137" t="s">
        <v>3423</v>
      </c>
      <c r="B250" s="73" t="s">
        <v>3423</v>
      </c>
      <c r="C250" s="73" t="str">
        <f t="shared" si="64"/>
        <v>MajorIC</v>
      </c>
      <c r="D250" s="73"/>
      <c r="E250" s="73" t="str">
        <f t="shared" si="65"/>
        <v/>
      </c>
      <c r="F250" s="73" t="str">
        <f t="shared" si="66"/>
        <v/>
      </c>
      <c r="G250" s="66" t="s">
        <v>2801</v>
      </c>
      <c r="H250" s="66" t="str">
        <f t="shared" si="67"/>
        <v>?</v>
      </c>
      <c r="I250" s="66" t="s">
        <v>176</v>
      </c>
      <c r="J250" s="67" t="s">
        <v>176</v>
      </c>
      <c r="K250" s="68" t="str">
        <f t="shared" si="68"/>
        <v>aaaaoaad</v>
      </c>
      <c r="L250" s="157" t="str">
        <f>IFERROR(VLOOKUP(B250,LOINC!A:B,2,0),"")</f>
        <v/>
      </c>
      <c r="M250" s="69" t="str">
        <f>IFERROR(VLOOKUP(B250,'Sequence nummers'!A:B,2,FALSE),"")</f>
        <v/>
      </c>
      <c r="N250" s="69" t="s">
        <v>2803</v>
      </c>
      <c r="Q250" s="62" t="s">
        <v>182</v>
      </c>
      <c r="R250" s="62" t="s">
        <v>176</v>
      </c>
      <c r="S250" s="62" t="str">
        <f t="shared" si="69"/>
        <v>Keuzelijst</v>
      </c>
      <c r="T250" s="62" t="s">
        <v>182</v>
      </c>
      <c r="U250" s="69" t="s">
        <v>2798</v>
      </c>
      <c r="V250" s="62" t="s">
        <v>2902</v>
      </c>
      <c r="W250" s="62" t="s">
        <v>1244</v>
      </c>
      <c r="AB250" s="71" t="str">
        <f>IF(AA250= "","n.v.t.","")</f>
        <v>n.v.t.</v>
      </c>
    </row>
    <row r="251" spans="1:28" x14ac:dyDescent="0.45">
      <c r="A251" s="137" t="s">
        <v>3426</v>
      </c>
      <c r="B251" s="73" t="s">
        <v>3426</v>
      </c>
      <c r="C251" s="73" t="str">
        <f t="shared" si="64"/>
        <v>MajorIS</v>
      </c>
      <c r="D251" s="73"/>
      <c r="E251" s="73" t="str">
        <f t="shared" si="65"/>
        <v/>
      </c>
      <c r="F251" s="73" t="str">
        <f t="shared" si="66"/>
        <v/>
      </c>
      <c r="G251" s="66" t="s">
        <v>2801</v>
      </c>
      <c r="H251" s="66" t="str">
        <f t="shared" si="67"/>
        <v>?</v>
      </c>
      <c r="I251" s="66" t="s">
        <v>176</v>
      </c>
      <c r="J251" s="67" t="s">
        <v>176</v>
      </c>
      <c r="K251" s="68" t="str">
        <f t="shared" si="68"/>
        <v>aaaaoaae</v>
      </c>
      <c r="L251" s="157" t="str">
        <f>IFERROR(VLOOKUP(B251,LOINC!A:B,2,0),"")</f>
        <v/>
      </c>
      <c r="M251" s="69" t="str">
        <f>IFERROR(VLOOKUP(B251,'Sequence nummers'!A:B,2,FALSE),"")</f>
        <v/>
      </c>
      <c r="N251" s="69" t="s">
        <v>2803</v>
      </c>
      <c r="Q251" s="62" t="s">
        <v>182</v>
      </c>
      <c r="R251" s="62" t="s">
        <v>176</v>
      </c>
      <c r="S251" s="62" t="str">
        <f t="shared" si="69"/>
        <v>Keuzelijst</v>
      </c>
      <c r="T251" s="62" t="s">
        <v>182</v>
      </c>
      <c r="U251" s="69" t="s">
        <v>2798</v>
      </c>
      <c r="V251" s="62" t="s">
        <v>2902</v>
      </c>
      <c r="W251" s="62" t="s">
        <v>1244</v>
      </c>
      <c r="AB251" s="71" t="str">
        <f>IF(AA251= "","n.v.t.","")</f>
        <v>n.v.t.</v>
      </c>
    </row>
    <row r="252" spans="1:28" x14ac:dyDescent="0.45">
      <c r="A252" s="72" t="s">
        <v>2209</v>
      </c>
      <c r="B252" s="23" t="s">
        <v>2209</v>
      </c>
      <c r="C252" s="73" t="str">
        <f t="shared" si="64"/>
        <v>Major kruisproef</v>
      </c>
      <c r="D252" s="73"/>
      <c r="E252" s="73" t="str">
        <f t="shared" si="65"/>
        <v>Major kruisproef</v>
      </c>
      <c r="F252" s="73" t="str">
        <f t="shared" si="66"/>
        <v>Test de compatibilité Major</v>
      </c>
      <c r="G252" s="69" t="s">
        <v>2798</v>
      </c>
      <c r="H252" s="66" t="s">
        <v>8852</v>
      </c>
      <c r="I252" s="69" t="s">
        <v>2831</v>
      </c>
      <c r="J252" s="67" t="s">
        <v>176</v>
      </c>
      <c r="K252" s="68" t="str">
        <f t="shared" si="68"/>
        <v>aaaaoaaf</v>
      </c>
      <c r="L252" s="114" t="str">
        <f>IFERROR(VLOOKUP(B252,LOINC!A:B,2,0),"")</f>
        <v>1254-2</v>
      </c>
      <c r="M252" s="69">
        <f>IFERROR(VLOOKUP(B252,'Sequence nummers'!A:B,2,FALSE),"")</f>
        <v>900030</v>
      </c>
      <c r="N252" s="69" t="s">
        <v>2803</v>
      </c>
      <c r="Q252" s="62" t="s">
        <v>176</v>
      </c>
      <c r="R252" s="62" t="s">
        <v>176</v>
      </c>
      <c r="S252" s="62" t="str">
        <f t="shared" si="69"/>
        <v>Keuzelijst</v>
      </c>
      <c r="T252" s="62" t="s">
        <v>2835</v>
      </c>
      <c r="U252" s="69" t="s">
        <v>366</v>
      </c>
      <c r="V252" s="62" t="s">
        <v>1244</v>
      </c>
      <c r="W252" s="62" t="s">
        <v>2928</v>
      </c>
      <c r="AA252" s="71">
        <v>555111</v>
      </c>
      <c r="AB252" s="71" t="s">
        <v>2854</v>
      </c>
    </row>
    <row r="253" spans="1:28" x14ac:dyDescent="0.45">
      <c r="A253" s="72" t="s">
        <v>2218</v>
      </c>
      <c r="B253" s="23" t="s">
        <v>2218</v>
      </c>
      <c r="C253" s="73" t="str">
        <f t="shared" si="64"/>
        <v>Id donor</v>
      </c>
      <c r="D253" s="73"/>
      <c r="E253" s="73" t="str">
        <f t="shared" si="65"/>
        <v>Kruisproef met</v>
      </c>
      <c r="F253" s="73" t="str">
        <f t="shared" si="66"/>
        <v>Kruisproef met</v>
      </c>
      <c r="G253" s="69" t="s">
        <v>2798</v>
      </c>
      <c r="H253" s="66" t="s">
        <v>8851</v>
      </c>
      <c r="I253" s="69" t="s">
        <v>2831</v>
      </c>
      <c r="J253" s="67" t="s">
        <v>176</v>
      </c>
      <c r="K253" s="68" t="str">
        <f t="shared" si="68"/>
        <v>aaaaoaag</v>
      </c>
      <c r="L253" s="157" t="str">
        <f>IFERROR(VLOOKUP(B253,LOINC!A:B,2,0),"")</f>
        <v>99943-3</v>
      </c>
      <c r="M253" s="69">
        <f>IFERROR(VLOOKUP(B253,'Sequence nummers'!A:B,2,FALSE),"")</f>
        <v>900010</v>
      </c>
      <c r="N253" s="69" t="s">
        <v>2803</v>
      </c>
      <c r="Q253" s="62" t="s">
        <v>182</v>
      </c>
      <c r="R253" s="62" t="s">
        <v>176</v>
      </c>
      <c r="S253" s="62" t="str">
        <f t="shared" si="69"/>
        <v>String</v>
      </c>
      <c r="T253" s="62" t="s">
        <v>182</v>
      </c>
      <c r="U253" s="69" t="s">
        <v>366</v>
      </c>
      <c r="V253" s="62" t="s">
        <v>2902</v>
      </c>
      <c r="W253" s="62" t="s">
        <v>1244</v>
      </c>
      <c r="AB253" s="71" t="str">
        <f>IF(AA253= "","n.v.t.","")</f>
        <v>n.v.t.</v>
      </c>
    </row>
    <row r="254" spans="1:28" x14ac:dyDescent="0.45">
      <c r="A254" s="63"/>
      <c r="B254" s="63"/>
      <c r="C254" s="63"/>
      <c r="D254" s="63"/>
      <c r="E254" s="63" t="s">
        <v>167</v>
      </c>
      <c r="F254" s="64"/>
      <c r="G254" s="64" t="s">
        <v>2798</v>
      </c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64"/>
      <c r="X254" s="64"/>
      <c r="Y254" s="64"/>
      <c r="Z254" s="64"/>
      <c r="AA254" s="64"/>
      <c r="AB254" s="64"/>
    </row>
    <row r="255" spans="1:28" x14ac:dyDescent="0.45">
      <c r="A255" s="72" t="s">
        <v>2212</v>
      </c>
      <c r="B255" s="73" t="s">
        <v>2212</v>
      </c>
      <c r="C255" s="73" t="str">
        <f t="shared" ref="C255:C262" si="70">VLOOKUP($B255,Bepalingen,2,FALSE)</f>
        <v>Opmerking</v>
      </c>
      <c r="D255" s="73"/>
      <c r="E255" s="73" t="str">
        <f t="shared" ref="E255:E262" si="71">IF($G255="JA",VLOOKUP(B255,Bepalingen,3,FALSE),"")</f>
        <v>Opmerkingen:</v>
      </c>
      <c r="F255" s="73" t="str">
        <f t="shared" ref="F255:F262" si="72">IF($G255="JA",VLOOKUP(B255,BepalingenFR,3,FALSE),"")</f>
        <v>Remarques:</v>
      </c>
      <c r="G255" s="69" t="s">
        <v>2798</v>
      </c>
      <c r="H255" s="66" t="s">
        <v>8851</v>
      </c>
      <c r="I255" s="69" t="s">
        <v>2846</v>
      </c>
      <c r="J255" s="67" t="s">
        <v>176</v>
      </c>
      <c r="K255" s="68" t="str">
        <f t="shared" ref="K255:K262" si="73">VLOOKUP($B255,Bepalingen,10,FALSE)</f>
        <v>aaaauaaa</v>
      </c>
      <c r="L255" s="114" t="str">
        <f>IFERROR(VLOOKUP(B255,LOINC!A:B,2,0),"")</f>
        <v>8251-1</v>
      </c>
      <c r="M255" s="69">
        <f>IFERROR(VLOOKUP(B255,'Sequence nummers'!A:B,2,FALSE),"")</f>
        <v>1900010</v>
      </c>
      <c r="N255" s="69" t="s">
        <v>2803</v>
      </c>
      <c r="Q255" s="62" t="s">
        <v>176</v>
      </c>
      <c r="R255" s="62" t="str">
        <f t="shared" ref="R255:R260" si="74">IF(Q255="NVT","NVT","")</f>
        <v>NVT</v>
      </c>
      <c r="S255" s="62" t="str">
        <f t="shared" ref="S255:S262" si="75">VLOOKUP($B255,Bepalingen,4,FALSE)</f>
        <v>String</v>
      </c>
      <c r="T255" s="62" t="s">
        <v>182</v>
      </c>
      <c r="U255" s="69" t="s">
        <v>366</v>
      </c>
      <c r="V255" s="62" t="s">
        <v>2902</v>
      </c>
      <c r="W255" s="62" t="s">
        <v>8684</v>
      </c>
      <c r="X255" s="70" t="s">
        <v>370</v>
      </c>
      <c r="AB255" s="71" t="str">
        <f t="shared" ref="AB255:AB260" si="76">IF(AA255= "","n.v.t.","")</f>
        <v>n.v.t.</v>
      </c>
    </row>
    <row r="256" spans="1:28" x14ac:dyDescent="0.45">
      <c r="A256" s="72" t="s">
        <v>3433</v>
      </c>
      <c r="B256" s="73" t="s">
        <v>3433</v>
      </c>
      <c r="C256" s="73" t="str">
        <f t="shared" si="70"/>
        <v>Opmerking</v>
      </c>
      <c r="D256" s="73"/>
      <c r="E256" s="73" t="str">
        <f t="shared" si="71"/>
        <v/>
      </c>
      <c r="F256" s="73" t="str">
        <f t="shared" si="72"/>
        <v/>
      </c>
      <c r="G256" s="66" t="s">
        <v>2801</v>
      </c>
      <c r="H256" s="66" t="str">
        <f t="shared" ref="H256:H262" si="77">VLOOKUP(B256,Bepalingen,8,FALSE)</f>
        <v>?</v>
      </c>
      <c r="I256" s="66" t="s">
        <v>176</v>
      </c>
      <c r="J256" s="67" t="s">
        <v>176</v>
      </c>
      <c r="K256" s="68" t="str">
        <f t="shared" si="73"/>
        <v>aaaauaab</v>
      </c>
      <c r="L256" s="157" t="str">
        <f>IFERROR(VLOOKUP(B256,LOINC!A:B,2,0),"")</f>
        <v/>
      </c>
      <c r="M256" s="69" t="str">
        <f>IFERROR(VLOOKUP(B256,'Sequence nummers'!A:B,2,FALSE),"")</f>
        <v/>
      </c>
      <c r="N256" s="69" t="s">
        <v>2803</v>
      </c>
      <c r="Q256" s="62" t="s">
        <v>176</v>
      </c>
      <c r="R256" s="62" t="str">
        <f t="shared" si="74"/>
        <v>NVT</v>
      </c>
      <c r="S256" s="62" t="str">
        <f t="shared" si="75"/>
        <v>String</v>
      </c>
      <c r="T256" s="62" t="s">
        <v>2835</v>
      </c>
      <c r="U256" s="69" t="s">
        <v>366</v>
      </c>
      <c r="V256" s="62" t="s">
        <v>1244</v>
      </c>
      <c r="W256" s="62" t="s">
        <v>1244</v>
      </c>
      <c r="AB256" s="71" t="str">
        <f t="shared" si="76"/>
        <v>n.v.t.</v>
      </c>
    </row>
    <row r="257" spans="1:28" x14ac:dyDescent="0.45">
      <c r="A257" s="72" t="s">
        <v>2213</v>
      </c>
      <c r="B257" s="23" t="s">
        <v>2213</v>
      </c>
      <c r="C257" s="73" t="str">
        <f t="shared" si="70"/>
        <v>Besluit</v>
      </c>
      <c r="D257" s="73"/>
      <c r="E257" s="73" t="str">
        <f t="shared" si="71"/>
        <v>Besluit</v>
      </c>
      <c r="F257" s="73" t="str">
        <f t="shared" si="72"/>
        <v>Décision</v>
      </c>
      <c r="G257" s="69" t="s">
        <v>2798</v>
      </c>
      <c r="H257" s="66" t="s">
        <v>8851</v>
      </c>
      <c r="I257" s="69" t="s">
        <v>2846</v>
      </c>
      <c r="J257" s="67" t="s">
        <v>176</v>
      </c>
      <c r="K257" s="68" t="str">
        <f t="shared" si="73"/>
        <v>aaaauaac</v>
      </c>
      <c r="L257" s="157">
        <f>IFERROR(VLOOKUP(B257,LOINC!A:B,2,0),"")</f>
        <v>2949</v>
      </c>
      <c r="M257" s="69">
        <f>IFERROR(VLOOKUP(B257,'Sequence nummers'!A:B,2,FALSE),"")</f>
        <v>1900015</v>
      </c>
      <c r="N257" s="69" t="s">
        <v>2803</v>
      </c>
      <c r="Q257" s="62" t="s">
        <v>176</v>
      </c>
      <c r="R257" s="62" t="str">
        <f t="shared" si="74"/>
        <v>NVT</v>
      </c>
      <c r="S257" s="62" t="str">
        <f t="shared" si="75"/>
        <v>String</v>
      </c>
      <c r="T257" s="62" t="s">
        <v>182</v>
      </c>
      <c r="U257" s="69" t="s">
        <v>366</v>
      </c>
      <c r="V257" s="62" t="s">
        <v>2902</v>
      </c>
      <c r="W257" s="62" t="s">
        <v>2928</v>
      </c>
      <c r="X257" s="70" t="s">
        <v>370</v>
      </c>
      <c r="AB257" s="71" t="str">
        <f t="shared" si="76"/>
        <v>n.v.t.</v>
      </c>
    </row>
    <row r="258" spans="1:28" x14ac:dyDescent="0.45">
      <c r="A258" s="72" t="s">
        <v>3436</v>
      </c>
      <c r="B258" s="73" t="s">
        <v>3436</v>
      </c>
      <c r="C258" s="73" t="str">
        <f t="shared" si="70"/>
        <v>Speciale vereisten</v>
      </c>
      <c r="D258" s="73"/>
      <c r="E258" s="73" t="str">
        <f t="shared" si="71"/>
        <v/>
      </c>
      <c r="F258" s="73" t="str">
        <f t="shared" si="72"/>
        <v/>
      </c>
      <c r="G258" s="66" t="s">
        <v>2801</v>
      </c>
      <c r="H258" s="66" t="str">
        <f t="shared" si="77"/>
        <v>?</v>
      </c>
      <c r="I258" s="66" t="s">
        <v>176</v>
      </c>
      <c r="J258" s="67" t="s">
        <v>176</v>
      </c>
      <c r="K258" s="68" t="str">
        <f t="shared" si="73"/>
        <v>aaaauaad</v>
      </c>
      <c r="L258" s="157" t="str">
        <f>IFERROR(VLOOKUP(B258,LOINC!A:B,2,0),"")</f>
        <v/>
      </c>
      <c r="M258" s="69" t="str">
        <f>IFERROR(VLOOKUP(B258,'Sequence nummers'!A:B,2,FALSE),"")</f>
        <v/>
      </c>
      <c r="N258" s="69" t="s">
        <v>2803</v>
      </c>
      <c r="Q258" s="62" t="s">
        <v>176</v>
      </c>
      <c r="R258" s="62" t="str">
        <f t="shared" si="74"/>
        <v>NVT</v>
      </c>
      <c r="S258" s="62" t="str">
        <f t="shared" si="75"/>
        <v>String</v>
      </c>
      <c r="T258" s="62" t="s">
        <v>182</v>
      </c>
      <c r="U258" s="69" t="s">
        <v>366</v>
      </c>
      <c r="V258" s="62" t="s">
        <v>1244</v>
      </c>
      <c r="W258" s="62" t="s">
        <v>1244</v>
      </c>
      <c r="AB258" s="71" t="str">
        <f t="shared" si="76"/>
        <v>n.v.t.</v>
      </c>
    </row>
    <row r="259" spans="1:28" x14ac:dyDescent="0.45">
      <c r="A259" s="72" t="s">
        <v>3439</v>
      </c>
      <c r="B259" s="73" t="s">
        <v>3439</v>
      </c>
      <c r="C259" s="73" t="str">
        <f t="shared" si="70"/>
        <v>Aanmelden ABOiTX</v>
      </c>
      <c r="D259" s="73"/>
      <c r="E259" s="73" t="str">
        <f t="shared" si="71"/>
        <v/>
      </c>
      <c r="F259" s="73" t="str">
        <f t="shared" si="72"/>
        <v/>
      </c>
      <c r="G259" s="66" t="s">
        <v>2801</v>
      </c>
      <c r="H259" s="66" t="str">
        <f t="shared" si="77"/>
        <v>?</v>
      </c>
      <c r="I259" s="66" t="s">
        <v>176</v>
      </c>
      <c r="J259" s="67" t="s">
        <v>176</v>
      </c>
      <c r="K259" s="68" t="str">
        <f t="shared" si="73"/>
        <v>aaaauaag</v>
      </c>
      <c r="L259" s="157" t="str">
        <f>IFERROR(VLOOKUP(B259,LOINC!A:B,2,0),"")</f>
        <v/>
      </c>
      <c r="M259" s="69" t="str">
        <f>IFERROR(VLOOKUP(B259,'Sequence nummers'!A:B,2,FALSE),"")</f>
        <v/>
      </c>
      <c r="N259" s="69" t="s">
        <v>2803</v>
      </c>
      <c r="Q259" s="62" t="s">
        <v>176</v>
      </c>
      <c r="R259" s="62" t="str">
        <f t="shared" si="74"/>
        <v>NVT</v>
      </c>
      <c r="S259" s="62" t="str">
        <f t="shared" si="75"/>
        <v>Keuzelijst</v>
      </c>
      <c r="T259" s="62" t="s">
        <v>182</v>
      </c>
      <c r="U259" s="69" t="s">
        <v>366</v>
      </c>
      <c r="V259" s="62" t="s">
        <v>1244</v>
      </c>
      <c r="W259" s="62" t="s">
        <v>1244</v>
      </c>
      <c r="AB259" s="71" t="str">
        <f t="shared" si="76"/>
        <v>n.v.t.</v>
      </c>
    </row>
    <row r="260" spans="1:28" x14ac:dyDescent="0.45">
      <c r="A260" s="72" t="s">
        <v>3442</v>
      </c>
      <c r="B260" s="73" t="s">
        <v>3442</v>
      </c>
      <c r="C260" s="73" t="str">
        <f t="shared" si="70"/>
        <v>AanmeldenBMTpat</v>
      </c>
      <c r="D260" s="73"/>
      <c r="E260" s="73" t="str">
        <f t="shared" si="71"/>
        <v/>
      </c>
      <c r="F260" s="73" t="str">
        <f t="shared" si="72"/>
        <v/>
      </c>
      <c r="G260" s="66" t="s">
        <v>2801</v>
      </c>
      <c r="H260" s="66" t="str">
        <f t="shared" si="77"/>
        <v>?</v>
      </c>
      <c r="I260" s="66" t="s">
        <v>176</v>
      </c>
      <c r="J260" s="67" t="s">
        <v>176</v>
      </c>
      <c r="K260" s="68" t="str">
        <f t="shared" si="73"/>
        <v>aaaauaah</v>
      </c>
      <c r="L260" s="157" t="str">
        <f>IFERROR(VLOOKUP(B260,LOINC!A:B,2,0),"")</f>
        <v/>
      </c>
      <c r="M260" s="69" t="str">
        <f>IFERROR(VLOOKUP(B260,'Sequence nummers'!A:B,2,FALSE),"")</f>
        <v/>
      </c>
      <c r="N260" s="69" t="s">
        <v>2803</v>
      </c>
      <c r="Q260" s="62" t="s">
        <v>176</v>
      </c>
      <c r="R260" s="62" t="str">
        <f t="shared" si="74"/>
        <v>NVT</v>
      </c>
      <c r="S260" s="62" t="str">
        <f t="shared" si="75"/>
        <v>Keuzelijst</v>
      </c>
      <c r="T260" s="62" t="s">
        <v>182</v>
      </c>
      <c r="U260" s="69" t="s">
        <v>366</v>
      </c>
      <c r="V260" s="62" t="s">
        <v>1244</v>
      </c>
      <c r="W260" s="62" t="s">
        <v>1244</v>
      </c>
      <c r="AB260" s="71" t="str">
        <f t="shared" si="76"/>
        <v>n.v.t.</v>
      </c>
    </row>
    <row r="261" spans="1:28" x14ac:dyDescent="0.45">
      <c r="A261" s="72" t="s">
        <v>3445</v>
      </c>
      <c r="B261" s="73" t="s">
        <v>3445</v>
      </c>
      <c r="C261" s="73" t="str">
        <f t="shared" si="70"/>
        <v>Login</v>
      </c>
      <c r="D261" s="73"/>
      <c r="E261" s="73" t="str">
        <f t="shared" si="71"/>
        <v/>
      </c>
      <c r="F261" s="73" t="str">
        <f t="shared" si="72"/>
        <v/>
      </c>
      <c r="G261" s="66" t="s">
        <v>2801</v>
      </c>
      <c r="H261" s="66" t="str">
        <f t="shared" si="77"/>
        <v>?</v>
      </c>
      <c r="I261" s="66" t="s">
        <v>176</v>
      </c>
      <c r="J261" s="67" t="s">
        <v>176</v>
      </c>
      <c r="K261" s="68" t="str">
        <f t="shared" si="73"/>
        <v>?</v>
      </c>
      <c r="L261" s="157" t="str">
        <f>IFERROR(VLOOKUP(B261,LOINC!A:B,2,0),"")</f>
        <v/>
      </c>
      <c r="M261" s="69" t="str">
        <f>IFERROR(VLOOKUP(B261,'Sequence nummers'!A:B,2,FALSE),"")</f>
        <v/>
      </c>
      <c r="N261" s="69" t="s">
        <v>2803</v>
      </c>
      <c r="Q261" s="62" t="s">
        <v>176</v>
      </c>
      <c r="R261" s="62" t="s">
        <v>176</v>
      </c>
      <c r="S261" s="62" t="str">
        <f t="shared" si="75"/>
        <v>String</v>
      </c>
      <c r="T261" s="62" t="s">
        <v>182</v>
      </c>
      <c r="U261" s="69" t="s">
        <v>366</v>
      </c>
      <c r="V261" s="62" t="s">
        <v>1244</v>
      </c>
      <c r="W261" s="62" t="s">
        <v>1244</v>
      </c>
      <c r="Y261" s="21" t="s">
        <v>370</v>
      </c>
      <c r="AB261" s="71" t="s">
        <v>2753</v>
      </c>
    </row>
    <row r="262" spans="1:28" x14ac:dyDescent="0.45">
      <c r="B262" s="136" t="s">
        <v>8630</v>
      </c>
      <c r="C262" s="73" t="str">
        <f t="shared" si="70"/>
        <v>Prestataris</v>
      </c>
      <c r="D262" s="73"/>
      <c r="E262" s="73" t="str">
        <f t="shared" si="71"/>
        <v/>
      </c>
      <c r="F262" s="73" t="str">
        <f t="shared" si="72"/>
        <v/>
      </c>
      <c r="G262" s="73" t="s">
        <v>2801</v>
      </c>
      <c r="H262" s="66" t="str">
        <f t="shared" si="77"/>
        <v>?</v>
      </c>
      <c r="I262" s="73" t="s">
        <v>176</v>
      </c>
      <c r="J262" s="73" t="s">
        <v>176</v>
      </c>
      <c r="K262" s="68" t="str">
        <f t="shared" si="73"/>
        <v>aaaauaaj</v>
      </c>
      <c r="L262" s="157">
        <f>IFERROR(VLOOKUP(B262,LOINC!A:B,2,0),"")</f>
        <v>16259</v>
      </c>
      <c r="M262" s="69">
        <f>IFERROR(VLOOKUP(B262,'Sequence nummers'!A:B,2,FALSE),"")</f>
        <v>1900080</v>
      </c>
      <c r="N262" s="69" t="s">
        <v>2803</v>
      </c>
      <c r="Q262" s="62" t="s">
        <v>176</v>
      </c>
      <c r="R262" s="62" t="s">
        <v>176</v>
      </c>
      <c r="S262" s="62" t="str">
        <f t="shared" si="75"/>
        <v>String</v>
      </c>
      <c r="T262" s="62" t="s">
        <v>2835</v>
      </c>
      <c r="U262" s="69" t="s">
        <v>366</v>
      </c>
      <c r="V262" s="62" t="s">
        <v>1244</v>
      </c>
      <c r="W262" s="62" t="s">
        <v>1244</v>
      </c>
      <c r="AB262" s="71" t="s">
        <v>2753</v>
      </c>
    </row>
    <row r="263" spans="1:28" x14ac:dyDescent="0.45">
      <c r="A263" s="63"/>
      <c r="B263" s="63"/>
      <c r="C263" s="63"/>
      <c r="D263" s="63"/>
      <c r="E263" s="63" t="s">
        <v>3447</v>
      </c>
      <c r="F263" s="64"/>
      <c r="G263" s="64" t="s">
        <v>2798</v>
      </c>
      <c r="H263" s="64"/>
      <c r="I263" s="64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64"/>
      <c r="U263" s="64"/>
      <c r="V263" s="64"/>
      <c r="W263" s="64"/>
      <c r="X263" s="64"/>
      <c r="Y263" s="64"/>
      <c r="Z263" s="64"/>
      <c r="AA263" s="64"/>
      <c r="AB263" s="64"/>
    </row>
    <row r="264" spans="1:28" x14ac:dyDescent="0.45">
      <c r="A264" s="137" t="s">
        <v>8596</v>
      </c>
      <c r="B264" s="73" t="s">
        <v>3448</v>
      </c>
      <c r="C264" s="73" t="str">
        <f t="shared" ref="C264:C295" si="78">VLOOKUP($B264,Bepalingen,2,FALSE)</f>
        <v>INF_008</v>
      </c>
      <c r="D264" s="73"/>
      <c r="E264" s="73" t="str">
        <f t="shared" ref="E264:E295" si="79">IF($G264="JA",VLOOKUP(B264,Bepalingen,3,FALSE),"")</f>
        <v/>
      </c>
      <c r="F264" s="73" t="str">
        <f t="shared" ref="F264:F295" si="80">IF($G264="JA",VLOOKUP(B264,BepalingenFR,3,FALSE),"")</f>
        <v/>
      </c>
      <c r="G264" s="66" t="s">
        <v>2801</v>
      </c>
      <c r="H264" s="66" t="str">
        <f t="shared" ref="H264:H295" si="81">VLOOKUP(B264,Bepalingen,8,FALSE)</f>
        <v>?</v>
      </c>
      <c r="I264" s="66" t="s">
        <v>176</v>
      </c>
      <c r="J264" s="67" t="s">
        <v>176</v>
      </c>
      <c r="K264" s="68" t="str">
        <f t="shared" ref="K264:K295" si="82">VLOOKUP($B264,Bepalingen,10,FALSE)</f>
        <v>aaaawaaa</v>
      </c>
      <c r="L264" s="157" t="str">
        <f>IFERROR(VLOOKUP(B264,LOINC!A:B,2,0),"")</f>
        <v/>
      </c>
      <c r="M264" s="69" t="str">
        <f>IFERROR(VLOOKUP(B264,'Sequence nummers'!A:B,2,FALSE),"")</f>
        <v/>
      </c>
      <c r="N264" s="69" t="s">
        <v>2803</v>
      </c>
      <c r="Q264" s="62" t="s">
        <v>176</v>
      </c>
      <c r="R264" s="62" t="str">
        <f t="shared" ref="R264:R320" si="83">IF(Q264="NVT","NVT","")</f>
        <v>NVT</v>
      </c>
      <c r="S264" s="62" t="str">
        <f t="shared" ref="S264:S295" si="84">VLOOKUP($B264,Bepalingen,4,FALSE)</f>
        <v>String</v>
      </c>
      <c r="T264" s="62" t="s">
        <v>2835</v>
      </c>
      <c r="U264" s="69" t="s">
        <v>366</v>
      </c>
      <c r="V264" s="62" t="s">
        <v>1244</v>
      </c>
      <c r="W264" s="62" t="s">
        <v>1244</v>
      </c>
      <c r="AB264" s="71" t="str">
        <f t="shared" ref="AB264:AB275" si="85">IF(AA264= "","n.v.t.","")</f>
        <v>n.v.t.</v>
      </c>
    </row>
    <row r="265" spans="1:28" x14ac:dyDescent="0.45">
      <c r="A265" s="137" t="s">
        <v>8597</v>
      </c>
      <c r="B265" s="73" t="s">
        <v>3451</v>
      </c>
      <c r="C265" s="73" t="str">
        <f t="shared" si="78"/>
        <v>INF_009</v>
      </c>
      <c r="D265" s="73"/>
      <c r="E265" s="73" t="str">
        <f t="shared" si="79"/>
        <v/>
      </c>
      <c r="F265" s="73" t="str">
        <f t="shared" si="80"/>
        <v/>
      </c>
      <c r="G265" s="66" t="s">
        <v>2801</v>
      </c>
      <c r="H265" s="66" t="str">
        <f t="shared" si="81"/>
        <v>?</v>
      </c>
      <c r="I265" s="66" t="s">
        <v>176</v>
      </c>
      <c r="J265" s="67" t="s">
        <v>176</v>
      </c>
      <c r="K265" s="68" t="str">
        <f t="shared" si="82"/>
        <v>aaaawaab</v>
      </c>
      <c r="L265" s="157" t="str">
        <f>IFERROR(VLOOKUP(B265,LOINC!A:B,2,0),"")</f>
        <v/>
      </c>
      <c r="M265" s="69" t="str">
        <f>IFERROR(VLOOKUP(B265,'Sequence nummers'!A:B,2,FALSE),"")</f>
        <v/>
      </c>
      <c r="N265" s="69" t="s">
        <v>2803</v>
      </c>
      <c r="Q265" s="62" t="s">
        <v>176</v>
      </c>
      <c r="R265" s="62" t="str">
        <f t="shared" si="83"/>
        <v>NVT</v>
      </c>
      <c r="S265" s="62" t="str">
        <f t="shared" si="84"/>
        <v>String</v>
      </c>
      <c r="T265" s="62" t="s">
        <v>2835</v>
      </c>
      <c r="U265" s="69" t="s">
        <v>366</v>
      </c>
      <c r="V265" s="62" t="s">
        <v>1244</v>
      </c>
      <c r="W265" s="62" t="s">
        <v>1244</v>
      </c>
      <c r="AB265" s="71" t="str">
        <f t="shared" si="85"/>
        <v>n.v.t.</v>
      </c>
    </row>
    <row r="266" spans="1:28" x14ac:dyDescent="0.45">
      <c r="A266" s="137" t="s">
        <v>3454</v>
      </c>
      <c r="B266" s="73" t="s">
        <v>3454</v>
      </c>
      <c r="C266" s="73" t="str">
        <f t="shared" si="78"/>
        <v>INF_010</v>
      </c>
      <c r="D266" s="73"/>
      <c r="E266" s="73" t="str">
        <f t="shared" si="79"/>
        <v/>
      </c>
      <c r="F266" s="73" t="str">
        <f t="shared" si="80"/>
        <v/>
      </c>
      <c r="G266" s="66" t="s">
        <v>2801</v>
      </c>
      <c r="H266" s="66" t="str">
        <f t="shared" si="81"/>
        <v>?</v>
      </c>
      <c r="I266" s="66" t="s">
        <v>176</v>
      </c>
      <c r="J266" s="67" t="s">
        <v>176</v>
      </c>
      <c r="K266" s="68" t="str">
        <f t="shared" si="82"/>
        <v>aaaawaac</v>
      </c>
      <c r="L266" s="157" t="str">
        <f>IFERROR(VLOOKUP(B266,LOINC!A:B,2,0),"")</f>
        <v/>
      </c>
      <c r="M266" s="69" t="str">
        <f>IFERROR(VLOOKUP(B266,'Sequence nummers'!A:B,2,FALSE),"")</f>
        <v/>
      </c>
      <c r="N266" s="69" t="s">
        <v>2803</v>
      </c>
      <c r="Q266" s="62" t="s">
        <v>176</v>
      </c>
      <c r="R266" s="62" t="str">
        <f t="shared" si="83"/>
        <v>NVT</v>
      </c>
      <c r="S266" s="62" t="str">
        <f t="shared" si="84"/>
        <v>Keuzelijst</v>
      </c>
      <c r="T266" s="62" t="s">
        <v>2835</v>
      </c>
      <c r="U266" s="69" t="s">
        <v>366</v>
      </c>
      <c r="V266" s="62" t="s">
        <v>1244</v>
      </c>
      <c r="W266" s="62" t="s">
        <v>1244</v>
      </c>
      <c r="AB266" s="71" t="str">
        <f t="shared" si="85"/>
        <v>n.v.t.</v>
      </c>
    </row>
    <row r="267" spans="1:28" x14ac:dyDescent="0.45">
      <c r="A267" s="137" t="s">
        <v>3457</v>
      </c>
      <c r="B267" s="73" t="s">
        <v>3457</v>
      </c>
      <c r="C267" s="73" t="str">
        <f t="shared" si="78"/>
        <v>INF_011</v>
      </c>
      <c r="D267" s="73"/>
      <c r="E267" s="73" t="str">
        <f t="shared" si="79"/>
        <v/>
      </c>
      <c r="F267" s="73" t="str">
        <f t="shared" si="80"/>
        <v/>
      </c>
      <c r="G267" s="66" t="s">
        <v>2801</v>
      </c>
      <c r="H267" s="66" t="str">
        <f t="shared" si="81"/>
        <v>?</v>
      </c>
      <c r="I267" s="66" t="s">
        <v>176</v>
      </c>
      <c r="J267" s="67" t="s">
        <v>176</v>
      </c>
      <c r="K267" s="68" t="str">
        <f t="shared" si="82"/>
        <v>aaaawaad</v>
      </c>
      <c r="L267" s="157" t="str">
        <f>IFERROR(VLOOKUP(B267,LOINC!A:B,2,0),"")</f>
        <v/>
      </c>
      <c r="M267" s="69" t="str">
        <f>IFERROR(VLOOKUP(B267,'Sequence nummers'!A:B,2,FALSE),"")</f>
        <v/>
      </c>
      <c r="N267" s="69" t="s">
        <v>2803</v>
      </c>
      <c r="Q267" s="62" t="s">
        <v>176</v>
      </c>
      <c r="R267" s="62" t="str">
        <f t="shared" si="83"/>
        <v>NVT</v>
      </c>
      <c r="S267" s="62" t="str">
        <f t="shared" si="84"/>
        <v>Keuzelijst</v>
      </c>
      <c r="T267" s="62" t="s">
        <v>2835</v>
      </c>
      <c r="U267" s="69" t="s">
        <v>366</v>
      </c>
      <c r="V267" s="62" t="s">
        <v>1244</v>
      </c>
      <c r="W267" s="62" t="s">
        <v>1244</v>
      </c>
      <c r="AB267" s="71" t="str">
        <f t="shared" si="85"/>
        <v>n.v.t.</v>
      </c>
    </row>
    <row r="268" spans="1:28" x14ac:dyDescent="0.45">
      <c r="A268" s="137" t="s">
        <v>3460</v>
      </c>
      <c r="B268" s="73" t="s">
        <v>3460</v>
      </c>
      <c r="C268" s="73" t="str">
        <f t="shared" si="78"/>
        <v>INF_012</v>
      </c>
      <c r="D268" s="73"/>
      <c r="E268" s="73" t="str">
        <f t="shared" si="79"/>
        <v/>
      </c>
      <c r="F268" s="73" t="str">
        <f t="shared" si="80"/>
        <v/>
      </c>
      <c r="G268" s="66" t="s">
        <v>2801</v>
      </c>
      <c r="H268" s="66" t="str">
        <f t="shared" si="81"/>
        <v>?</v>
      </c>
      <c r="I268" s="66" t="s">
        <v>176</v>
      </c>
      <c r="J268" s="67" t="s">
        <v>176</v>
      </c>
      <c r="K268" s="68" t="str">
        <f t="shared" si="82"/>
        <v>aaaawaae</v>
      </c>
      <c r="L268" s="157" t="str">
        <f>IFERROR(VLOOKUP(B268,LOINC!A:B,2,0),"")</f>
        <v/>
      </c>
      <c r="M268" s="69" t="str">
        <f>IFERROR(VLOOKUP(B268,'Sequence nummers'!A:B,2,FALSE),"")</f>
        <v/>
      </c>
      <c r="N268" s="69" t="s">
        <v>2803</v>
      </c>
      <c r="Q268" s="62" t="s">
        <v>176</v>
      </c>
      <c r="R268" s="62" t="str">
        <f t="shared" si="83"/>
        <v>NVT</v>
      </c>
      <c r="S268" s="62" t="str">
        <f t="shared" si="84"/>
        <v>Keuzelijst</v>
      </c>
      <c r="T268" s="62" t="s">
        <v>2835</v>
      </c>
      <c r="U268" s="69" t="s">
        <v>366</v>
      </c>
      <c r="V268" s="62" t="s">
        <v>1244</v>
      </c>
      <c r="W268" s="62" t="s">
        <v>1244</v>
      </c>
      <c r="AB268" s="71" t="str">
        <f t="shared" si="85"/>
        <v>n.v.t.</v>
      </c>
    </row>
    <row r="269" spans="1:28" x14ac:dyDescent="0.45">
      <c r="A269" s="137" t="s">
        <v>3463</v>
      </c>
      <c r="B269" s="73" t="s">
        <v>3463</v>
      </c>
      <c r="C269" s="73" t="str">
        <f t="shared" si="78"/>
        <v>INF_014</v>
      </c>
      <c r="D269" s="73"/>
      <c r="E269" s="73" t="str">
        <f t="shared" si="79"/>
        <v/>
      </c>
      <c r="F269" s="73" t="str">
        <f t="shared" si="80"/>
        <v/>
      </c>
      <c r="G269" s="66" t="s">
        <v>2801</v>
      </c>
      <c r="H269" s="66" t="str">
        <f t="shared" si="81"/>
        <v>?</v>
      </c>
      <c r="I269" s="66" t="s">
        <v>176</v>
      </c>
      <c r="J269" s="67" t="s">
        <v>176</v>
      </c>
      <c r="K269" s="68" t="str">
        <f t="shared" si="82"/>
        <v>aaaawaaf</v>
      </c>
      <c r="L269" s="157" t="str">
        <f>IFERROR(VLOOKUP(B269,LOINC!A:B,2,0),"")</f>
        <v/>
      </c>
      <c r="M269" s="69" t="str">
        <f>IFERROR(VLOOKUP(B269,'Sequence nummers'!A:B,2,FALSE),"")</f>
        <v/>
      </c>
      <c r="N269" s="69" t="s">
        <v>2803</v>
      </c>
      <c r="Q269" s="62" t="s">
        <v>176</v>
      </c>
      <c r="R269" s="62" t="str">
        <f t="shared" si="83"/>
        <v>NVT</v>
      </c>
      <c r="S269" s="62" t="str">
        <f t="shared" si="84"/>
        <v>Keuzelijst</v>
      </c>
      <c r="T269" s="62" t="s">
        <v>2835</v>
      </c>
      <c r="U269" s="69" t="s">
        <v>366</v>
      </c>
      <c r="V269" s="62" t="s">
        <v>1244</v>
      </c>
      <c r="W269" s="62" t="s">
        <v>1244</v>
      </c>
      <c r="AB269" s="71" t="str">
        <f t="shared" si="85"/>
        <v>n.v.t.</v>
      </c>
    </row>
    <row r="270" spans="1:28" x14ac:dyDescent="0.45">
      <c r="A270" s="137" t="s">
        <v>3466</v>
      </c>
      <c r="B270" s="73" t="s">
        <v>3466</v>
      </c>
      <c r="C270" s="73" t="str">
        <f t="shared" si="78"/>
        <v>INF_015</v>
      </c>
      <c r="D270" s="73"/>
      <c r="E270" s="73" t="str">
        <f t="shared" si="79"/>
        <v/>
      </c>
      <c r="F270" s="73" t="str">
        <f t="shared" si="80"/>
        <v/>
      </c>
      <c r="G270" s="66" t="s">
        <v>2801</v>
      </c>
      <c r="H270" s="66" t="str">
        <f t="shared" si="81"/>
        <v>?</v>
      </c>
      <c r="I270" s="66" t="s">
        <v>176</v>
      </c>
      <c r="J270" s="67" t="s">
        <v>176</v>
      </c>
      <c r="K270" s="68" t="str">
        <f t="shared" si="82"/>
        <v>aaaawaag</v>
      </c>
      <c r="L270" s="157" t="str">
        <f>IFERROR(VLOOKUP(B270,LOINC!A:B,2,0),"")</f>
        <v/>
      </c>
      <c r="M270" s="69" t="str">
        <f>IFERROR(VLOOKUP(B270,'Sequence nummers'!A:B,2,FALSE),"")</f>
        <v/>
      </c>
      <c r="N270" s="69" t="s">
        <v>2803</v>
      </c>
      <c r="Q270" s="62" t="s">
        <v>176</v>
      </c>
      <c r="R270" s="62" t="str">
        <f t="shared" si="83"/>
        <v>NVT</v>
      </c>
      <c r="S270" s="62" t="str">
        <f t="shared" si="84"/>
        <v>Keuzelijst</v>
      </c>
      <c r="T270" s="62" t="s">
        <v>2835</v>
      </c>
      <c r="U270" s="69" t="s">
        <v>366</v>
      </c>
      <c r="V270" s="62" t="s">
        <v>1244</v>
      </c>
      <c r="W270" s="62" t="s">
        <v>1244</v>
      </c>
      <c r="AB270" s="71" t="str">
        <f t="shared" si="85"/>
        <v>n.v.t.</v>
      </c>
    </row>
    <row r="271" spans="1:28" x14ac:dyDescent="0.45">
      <c r="A271" s="137" t="s">
        <v>3469</v>
      </c>
      <c r="B271" s="73" t="s">
        <v>3469</v>
      </c>
      <c r="C271" s="73" t="str">
        <f t="shared" si="78"/>
        <v>INF_017</v>
      </c>
      <c r="D271" s="73"/>
      <c r="E271" s="73" t="str">
        <f t="shared" si="79"/>
        <v/>
      </c>
      <c r="F271" s="73" t="str">
        <f t="shared" si="80"/>
        <v/>
      </c>
      <c r="G271" s="66" t="s">
        <v>2801</v>
      </c>
      <c r="H271" s="66" t="str">
        <f t="shared" si="81"/>
        <v>?</v>
      </c>
      <c r="I271" s="66" t="s">
        <v>176</v>
      </c>
      <c r="J271" s="67" t="s">
        <v>176</v>
      </c>
      <c r="K271" s="68" t="str">
        <f t="shared" si="82"/>
        <v>aaaawaah</v>
      </c>
      <c r="L271" s="157" t="str">
        <f>IFERROR(VLOOKUP(B271,LOINC!A:B,2,0),"")</f>
        <v/>
      </c>
      <c r="M271" s="69" t="str">
        <f>IFERROR(VLOOKUP(B271,'Sequence nummers'!A:B,2,FALSE),"")</f>
        <v/>
      </c>
      <c r="N271" s="69" t="s">
        <v>2803</v>
      </c>
      <c r="Q271" s="62" t="s">
        <v>176</v>
      </c>
      <c r="R271" s="62" t="str">
        <f t="shared" si="83"/>
        <v>NVT</v>
      </c>
      <c r="S271" s="62" t="str">
        <f t="shared" si="84"/>
        <v>Keuzelijst</v>
      </c>
      <c r="T271" s="62" t="s">
        <v>2835</v>
      </c>
      <c r="U271" s="69" t="s">
        <v>366</v>
      </c>
      <c r="V271" s="62" t="s">
        <v>1244</v>
      </c>
      <c r="W271" s="62" t="s">
        <v>1244</v>
      </c>
      <c r="AB271" s="71" t="str">
        <f t="shared" si="85"/>
        <v>n.v.t.</v>
      </c>
    </row>
    <row r="272" spans="1:28" x14ac:dyDescent="0.45">
      <c r="A272" s="137" t="s">
        <v>3472</v>
      </c>
      <c r="B272" s="73" t="s">
        <v>3472</v>
      </c>
      <c r="C272" s="73" t="str">
        <f t="shared" si="78"/>
        <v>INF_018</v>
      </c>
      <c r="D272" s="73"/>
      <c r="E272" s="73" t="str">
        <f t="shared" si="79"/>
        <v/>
      </c>
      <c r="F272" s="73" t="str">
        <f t="shared" si="80"/>
        <v/>
      </c>
      <c r="G272" s="66" t="s">
        <v>2801</v>
      </c>
      <c r="H272" s="66" t="str">
        <f t="shared" si="81"/>
        <v>?</v>
      </c>
      <c r="I272" s="66" t="s">
        <v>176</v>
      </c>
      <c r="J272" s="67" t="s">
        <v>176</v>
      </c>
      <c r="K272" s="68" t="str">
        <f t="shared" si="82"/>
        <v>aaaawaai</v>
      </c>
      <c r="L272" s="157" t="str">
        <f>IFERROR(VLOOKUP(B272,LOINC!A:B,2,0),"")</f>
        <v/>
      </c>
      <c r="M272" s="69" t="str">
        <f>IFERROR(VLOOKUP(B272,'Sequence nummers'!A:B,2,FALSE),"")</f>
        <v/>
      </c>
      <c r="N272" s="69" t="s">
        <v>2803</v>
      </c>
      <c r="Q272" s="62" t="s">
        <v>176</v>
      </c>
      <c r="R272" s="62" t="str">
        <f t="shared" si="83"/>
        <v>NVT</v>
      </c>
      <c r="S272" s="62" t="str">
        <f t="shared" si="84"/>
        <v>Numeriek</v>
      </c>
      <c r="T272" s="62" t="s">
        <v>2835</v>
      </c>
      <c r="U272" s="69" t="s">
        <v>366</v>
      </c>
      <c r="V272" s="62" t="s">
        <v>1244</v>
      </c>
      <c r="W272" s="62" t="s">
        <v>1244</v>
      </c>
      <c r="AB272" s="71" t="str">
        <f t="shared" si="85"/>
        <v>n.v.t.</v>
      </c>
    </row>
    <row r="273" spans="1:28" x14ac:dyDescent="0.45">
      <c r="A273" s="137" t="s">
        <v>3475</v>
      </c>
      <c r="B273" s="73" t="s">
        <v>3475</v>
      </c>
      <c r="C273" s="73" t="str">
        <f t="shared" si="78"/>
        <v>INF_020</v>
      </c>
      <c r="D273" s="73"/>
      <c r="E273" s="73" t="str">
        <f t="shared" si="79"/>
        <v/>
      </c>
      <c r="F273" s="73" t="str">
        <f t="shared" si="80"/>
        <v/>
      </c>
      <c r="G273" s="66" t="s">
        <v>2801</v>
      </c>
      <c r="H273" s="66" t="str">
        <f t="shared" si="81"/>
        <v>?</v>
      </c>
      <c r="I273" s="66" t="s">
        <v>176</v>
      </c>
      <c r="J273" s="67" t="s">
        <v>176</v>
      </c>
      <c r="K273" s="68" t="str">
        <f t="shared" si="82"/>
        <v>aaaawaaj</v>
      </c>
      <c r="L273" s="157" t="str">
        <f>IFERROR(VLOOKUP(B273,LOINC!A:B,2,0),"")</f>
        <v/>
      </c>
      <c r="M273" s="69" t="str">
        <f>IFERROR(VLOOKUP(B273,'Sequence nummers'!A:B,2,FALSE),"")</f>
        <v/>
      </c>
      <c r="N273" s="69" t="s">
        <v>2803</v>
      </c>
      <c r="Q273" s="62" t="s">
        <v>176</v>
      </c>
      <c r="R273" s="62" t="str">
        <f t="shared" si="83"/>
        <v>NVT</v>
      </c>
      <c r="S273" s="62" t="str">
        <f t="shared" si="84"/>
        <v>Keuzelijst</v>
      </c>
      <c r="T273" s="62" t="s">
        <v>2835</v>
      </c>
      <c r="U273" s="69" t="s">
        <v>366</v>
      </c>
      <c r="V273" s="62" t="s">
        <v>1244</v>
      </c>
      <c r="W273" s="62" t="s">
        <v>1244</v>
      </c>
      <c r="AB273" s="71" t="str">
        <f t="shared" si="85"/>
        <v>n.v.t.</v>
      </c>
    </row>
    <row r="274" spans="1:28" x14ac:dyDescent="0.45">
      <c r="A274" s="137" t="s">
        <v>3477</v>
      </c>
      <c r="B274" s="73" t="s">
        <v>3477</v>
      </c>
      <c r="C274" s="73" t="str">
        <f t="shared" si="78"/>
        <v>INF_022</v>
      </c>
      <c r="D274" s="73"/>
      <c r="E274" s="73" t="str">
        <f t="shared" si="79"/>
        <v/>
      </c>
      <c r="F274" s="73" t="str">
        <f t="shared" si="80"/>
        <v/>
      </c>
      <c r="G274" s="66" t="s">
        <v>2801</v>
      </c>
      <c r="H274" s="66" t="str">
        <f t="shared" si="81"/>
        <v>?</v>
      </c>
      <c r="I274" s="66" t="s">
        <v>176</v>
      </c>
      <c r="J274" s="67" t="s">
        <v>176</v>
      </c>
      <c r="K274" s="68" t="str">
        <f t="shared" si="82"/>
        <v>aaaawaak</v>
      </c>
      <c r="L274" s="157" t="str">
        <f>IFERROR(VLOOKUP(B274,LOINC!A:B,2,0),"")</f>
        <v/>
      </c>
      <c r="M274" s="69" t="str">
        <f>IFERROR(VLOOKUP(B274,'Sequence nummers'!A:B,2,FALSE),"")</f>
        <v/>
      </c>
      <c r="N274" s="69" t="s">
        <v>2803</v>
      </c>
      <c r="Q274" s="62" t="s">
        <v>176</v>
      </c>
      <c r="R274" s="62" t="str">
        <f t="shared" si="83"/>
        <v>NVT</v>
      </c>
      <c r="S274" s="62" t="str">
        <f t="shared" si="84"/>
        <v>Keuzelijst</v>
      </c>
      <c r="T274" s="62" t="s">
        <v>2835</v>
      </c>
      <c r="U274" s="69" t="s">
        <v>366</v>
      </c>
      <c r="V274" s="62" t="s">
        <v>1244</v>
      </c>
      <c r="W274" s="62" t="s">
        <v>1244</v>
      </c>
      <c r="AB274" s="71" t="str">
        <f t="shared" si="85"/>
        <v>n.v.t.</v>
      </c>
    </row>
    <row r="275" spans="1:28" x14ac:dyDescent="0.45">
      <c r="A275" s="137" t="s">
        <v>3480</v>
      </c>
      <c r="B275" s="73" t="s">
        <v>3480</v>
      </c>
      <c r="C275" s="73" t="str">
        <f t="shared" si="78"/>
        <v>INF_023</v>
      </c>
      <c r="D275" s="73"/>
      <c r="E275" s="73" t="str">
        <f t="shared" si="79"/>
        <v/>
      </c>
      <c r="F275" s="73" t="str">
        <f t="shared" si="80"/>
        <v/>
      </c>
      <c r="G275" s="66" t="s">
        <v>2801</v>
      </c>
      <c r="H275" s="66" t="str">
        <f t="shared" si="81"/>
        <v>?</v>
      </c>
      <c r="I275" s="66" t="s">
        <v>176</v>
      </c>
      <c r="J275" s="67" t="s">
        <v>176</v>
      </c>
      <c r="K275" s="68" t="str">
        <f t="shared" si="82"/>
        <v>aaaawaaka</v>
      </c>
      <c r="L275" s="157" t="str">
        <f>IFERROR(VLOOKUP(B275,LOINC!A:B,2,0),"")</f>
        <v/>
      </c>
      <c r="M275" s="69" t="str">
        <f>IFERROR(VLOOKUP(B275,'Sequence nummers'!A:B,2,FALSE),"")</f>
        <v/>
      </c>
      <c r="N275" s="69" t="s">
        <v>2803</v>
      </c>
      <c r="Q275" s="62" t="s">
        <v>176</v>
      </c>
      <c r="R275" s="62" t="str">
        <f t="shared" si="83"/>
        <v>NVT</v>
      </c>
      <c r="S275" s="62" t="str">
        <f t="shared" si="84"/>
        <v>Numeriek</v>
      </c>
      <c r="T275" s="62" t="s">
        <v>2835</v>
      </c>
      <c r="U275" s="69" t="s">
        <v>366</v>
      </c>
      <c r="V275" s="62" t="s">
        <v>1244</v>
      </c>
      <c r="W275" s="62" t="s">
        <v>1244</v>
      </c>
      <c r="AB275" s="71" t="str">
        <f t="shared" si="85"/>
        <v>n.v.t.</v>
      </c>
    </row>
    <row r="276" spans="1:28" x14ac:dyDescent="0.45">
      <c r="A276" s="137" t="s">
        <v>3483</v>
      </c>
      <c r="B276" s="73" t="s">
        <v>3483</v>
      </c>
      <c r="C276" s="73" t="str">
        <f t="shared" si="78"/>
        <v>INF_024</v>
      </c>
      <c r="D276" s="73"/>
      <c r="E276" s="73" t="str">
        <f t="shared" si="79"/>
        <v/>
      </c>
      <c r="F276" s="73" t="str">
        <f t="shared" si="80"/>
        <v/>
      </c>
      <c r="G276" s="66" t="s">
        <v>2801</v>
      </c>
      <c r="H276" s="66" t="str">
        <f t="shared" si="81"/>
        <v>?</v>
      </c>
      <c r="I276" s="66" t="s">
        <v>176</v>
      </c>
      <c r="J276" s="67" t="s">
        <v>176</v>
      </c>
      <c r="K276" s="68" t="str">
        <f t="shared" si="82"/>
        <v>aaaawaal</v>
      </c>
      <c r="L276" s="157" t="str">
        <f>IFERROR(VLOOKUP(B276,LOINC!A:B,2,0),"")</f>
        <v/>
      </c>
      <c r="M276" s="69" t="str">
        <f>IFERROR(VLOOKUP(B276,'Sequence nummers'!A:B,2,FALSE),"")</f>
        <v/>
      </c>
      <c r="N276" s="69" t="s">
        <v>2803</v>
      </c>
      <c r="Q276" s="62" t="s">
        <v>176</v>
      </c>
      <c r="R276" s="62" t="str">
        <f t="shared" si="83"/>
        <v>NVT</v>
      </c>
      <c r="S276" s="62" t="str">
        <f t="shared" si="84"/>
        <v>String</v>
      </c>
      <c r="T276" s="62" t="s">
        <v>2835</v>
      </c>
      <c r="U276" s="69" t="s">
        <v>366</v>
      </c>
      <c r="V276" s="62" t="s">
        <v>1244</v>
      </c>
      <c r="W276" s="62" t="s">
        <v>1244</v>
      </c>
      <c r="AB276" s="71" t="str">
        <f t="shared" ref="AB276:AB326" si="86">IF(AA276= "","n.v.t.","")</f>
        <v>n.v.t.</v>
      </c>
    </row>
    <row r="277" spans="1:28" x14ac:dyDescent="0.45">
      <c r="A277" s="137" t="s">
        <v>3486</v>
      </c>
      <c r="B277" s="73" t="s">
        <v>3486</v>
      </c>
      <c r="C277" s="73" t="str">
        <f t="shared" si="78"/>
        <v>INF_026</v>
      </c>
      <c r="D277" s="73"/>
      <c r="E277" s="73" t="str">
        <f t="shared" si="79"/>
        <v/>
      </c>
      <c r="F277" s="73" t="str">
        <f t="shared" si="80"/>
        <v/>
      </c>
      <c r="G277" s="66" t="s">
        <v>2801</v>
      </c>
      <c r="H277" s="66" t="str">
        <f t="shared" si="81"/>
        <v>?</v>
      </c>
      <c r="I277" s="66" t="s">
        <v>176</v>
      </c>
      <c r="J277" s="67" t="s">
        <v>176</v>
      </c>
      <c r="K277" s="68" t="str">
        <f t="shared" si="82"/>
        <v>aaaawaam</v>
      </c>
      <c r="L277" s="157" t="str">
        <f>IFERROR(VLOOKUP(B277,LOINC!A:B,2,0),"")</f>
        <v/>
      </c>
      <c r="M277" s="69" t="str">
        <f>IFERROR(VLOOKUP(B277,'Sequence nummers'!A:B,2,FALSE),"")</f>
        <v/>
      </c>
      <c r="N277" s="69" t="s">
        <v>2803</v>
      </c>
      <c r="Q277" s="62" t="s">
        <v>176</v>
      </c>
      <c r="R277" s="62" t="str">
        <f t="shared" si="83"/>
        <v>NVT</v>
      </c>
      <c r="S277" s="62" t="str">
        <f t="shared" si="84"/>
        <v>String</v>
      </c>
      <c r="T277" s="62" t="s">
        <v>2835</v>
      </c>
      <c r="U277" s="69" t="s">
        <v>366</v>
      </c>
      <c r="V277" s="62" t="s">
        <v>1244</v>
      </c>
      <c r="W277" s="62" t="s">
        <v>1244</v>
      </c>
      <c r="AB277" s="71" t="str">
        <f t="shared" si="86"/>
        <v>n.v.t.</v>
      </c>
    </row>
    <row r="278" spans="1:28" x14ac:dyDescent="0.45">
      <c r="A278" s="137" t="s">
        <v>3489</v>
      </c>
      <c r="B278" s="73" t="s">
        <v>3489</v>
      </c>
      <c r="C278" s="73" t="str">
        <f t="shared" si="78"/>
        <v>INF_028</v>
      </c>
      <c r="D278" s="73"/>
      <c r="E278" s="73" t="str">
        <f t="shared" si="79"/>
        <v/>
      </c>
      <c r="F278" s="73" t="str">
        <f t="shared" si="80"/>
        <v/>
      </c>
      <c r="G278" s="66" t="s">
        <v>2801</v>
      </c>
      <c r="H278" s="66" t="str">
        <f t="shared" si="81"/>
        <v>?</v>
      </c>
      <c r="I278" s="66" t="s">
        <v>176</v>
      </c>
      <c r="J278" s="67" t="s">
        <v>176</v>
      </c>
      <c r="K278" s="68" t="str">
        <f t="shared" si="82"/>
        <v>aaaawaan</v>
      </c>
      <c r="L278" s="157" t="str">
        <f>IFERROR(VLOOKUP(B278,LOINC!A:B,2,0),"")</f>
        <v/>
      </c>
      <c r="M278" s="69" t="str">
        <f>IFERROR(VLOOKUP(B278,'Sequence nummers'!A:B,2,FALSE),"")</f>
        <v/>
      </c>
      <c r="N278" s="69" t="s">
        <v>2803</v>
      </c>
      <c r="Q278" s="62" t="s">
        <v>176</v>
      </c>
      <c r="R278" s="62" t="str">
        <f t="shared" si="83"/>
        <v>NVT</v>
      </c>
      <c r="S278" s="62" t="str">
        <f t="shared" si="84"/>
        <v>String</v>
      </c>
      <c r="T278" s="62" t="s">
        <v>2835</v>
      </c>
      <c r="U278" s="69" t="s">
        <v>366</v>
      </c>
      <c r="V278" s="62" t="s">
        <v>1244</v>
      </c>
      <c r="W278" s="62" t="s">
        <v>1244</v>
      </c>
      <c r="AB278" s="71" t="str">
        <f t="shared" si="86"/>
        <v>n.v.t.</v>
      </c>
    </row>
    <row r="279" spans="1:28" x14ac:dyDescent="0.45">
      <c r="A279" s="137" t="s">
        <v>3492</v>
      </c>
      <c r="B279" s="73" t="s">
        <v>3492</v>
      </c>
      <c r="C279" s="73" t="str">
        <f t="shared" si="78"/>
        <v>INF_029</v>
      </c>
      <c r="D279" s="73"/>
      <c r="E279" s="73" t="str">
        <f t="shared" si="79"/>
        <v/>
      </c>
      <c r="F279" s="73" t="str">
        <f t="shared" si="80"/>
        <v/>
      </c>
      <c r="G279" s="66" t="s">
        <v>2801</v>
      </c>
      <c r="H279" s="66" t="str">
        <f t="shared" si="81"/>
        <v>?</v>
      </c>
      <c r="I279" s="66" t="s">
        <v>176</v>
      </c>
      <c r="J279" s="67" t="s">
        <v>176</v>
      </c>
      <c r="K279" s="68" t="str">
        <f t="shared" si="82"/>
        <v>aaaawaao</v>
      </c>
      <c r="L279" s="157" t="str">
        <f>IFERROR(VLOOKUP(B279,LOINC!A:B,2,0),"")</f>
        <v/>
      </c>
      <c r="M279" s="69" t="str">
        <f>IFERROR(VLOOKUP(B279,'Sequence nummers'!A:B,2,FALSE),"")</f>
        <v/>
      </c>
      <c r="N279" s="69" t="s">
        <v>2803</v>
      </c>
      <c r="Q279" s="62" t="s">
        <v>176</v>
      </c>
      <c r="R279" s="62" t="str">
        <f t="shared" si="83"/>
        <v>NVT</v>
      </c>
      <c r="S279" s="62" t="str">
        <f t="shared" si="84"/>
        <v>String</v>
      </c>
      <c r="T279" s="62" t="s">
        <v>2835</v>
      </c>
      <c r="U279" s="69" t="s">
        <v>366</v>
      </c>
      <c r="V279" s="62" t="s">
        <v>1244</v>
      </c>
      <c r="W279" s="62" t="s">
        <v>1244</v>
      </c>
      <c r="AB279" s="71" t="str">
        <f t="shared" si="86"/>
        <v>n.v.t.</v>
      </c>
    </row>
    <row r="280" spans="1:28" x14ac:dyDescent="0.45">
      <c r="A280" s="137" t="s">
        <v>3495</v>
      </c>
      <c r="B280" s="73" t="s">
        <v>3495</v>
      </c>
      <c r="C280" s="73" t="str">
        <f t="shared" si="78"/>
        <v>INF_030</v>
      </c>
      <c r="D280" s="73"/>
      <c r="E280" s="73" t="str">
        <f t="shared" si="79"/>
        <v/>
      </c>
      <c r="F280" s="73" t="str">
        <f t="shared" si="80"/>
        <v/>
      </c>
      <c r="G280" s="66" t="s">
        <v>2801</v>
      </c>
      <c r="H280" s="66" t="str">
        <f t="shared" si="81"/>
        <v>?</v>
      </c>
      <c r="I280" s="66" t="s">
        <v>176</v>
      </c>
      <c r="J280" s="67" t="s">
        <v>176</v>
      </c>
      <c r="K280" s="68" t="str">
        <f t="shared" si="82"/>
        <v>aaaawaap</v>
      </c>
      <c r="L280" s="157" t="str">
        <f>IFERROR(VLOOKUP(B280,LOINC!A:B,2,0),"")</f>
        <v/>
      </c>
      <c r="M280" s="69" t="str">
        <f>IFERROR(VLOOKUP(B280,'Sequence nummers'!A:B,2,FALSE),"")</f>
        <v/>
      </c>
      <c r="N280" s="69" t="s">
        <v>2803</v>
      </c>
      <c r="Q280" s="62" t="s">
        <v>176</v>
      </c>
      <c r="R280" s="62" t="str">
        <f t="shared" si="83"/>
        <v>NVT</v>
      </c>
      <c r="S280" s="62" t="str">
        <f t="shared" si="84"/>
        <v>String</v>
      </c>
      <c r="T280" s="62" t="s">
        <v>2835</v>
      </c>
      <c r="U280" s="69" t="s">
        <v>366</v>
      </c>
      <c r="V280" s="62" t="s">
        <v>1244</v>
      </c>
      <c r="W280" s="62" t="s">
        <v>1244</v>
      </c>
      <c r="AB280" s="71" t="str">
        <f t="shared" si="86"/>
        <v>n.v.t.</v>
      </c>
    </row>
    <row r="281" spans="1:28" x14ac:dyDescent="0.45">
      <c r="A281" s="137" t="s">
        <v>3498</v>
      </c>
      <c r="B281" s="73" t="s">
        <v>3498</v>
      </c>
      <c r="C281" s="73" t="str">
        <f t="shared" si="78"/>
        <v>INF_031</v>
      </c>
      <c r="D281" s="73"/>
      <c r="E281" s="73" t="str">
        <f t="shared" si="79"/>
        <v/>
      </c>
      <c r="F281" s="73" t="str">
        <f t="shared" si="80"/>
        <v/>
      </c>
      <c r="G281" s="66" t="s">
        <v>2801</v>
      </c>
      <c r="H281" s="66" t="str">
        <f t="shared" si="81"/>
        <v>?</v>
      </c>
      <c r="I281" s="66" t="s">
        <v>176</v>
      </c>
      <c r="J281" s="67" t="s">
        <v>176</v>
      </c>
      <c r="K281" s="68" t="str">
        <f t="shared" si="82"/>
        <v>aaaawaaq</v>
      </c>
      <c r="L281" s="157" t="str">
        <f>IFERROR(VLOOKUP(B281,LOINC!A:B,2,0),"")</f>
        <v/>
      </c>
      <c r="M281" s="69" t="str">
        <f>IFERROR(VLOOKUP(B281,'Sequence nummers'!A:B,2,FALSE),"")</f>
        <v/>
      </c>
      <c r="N281" s="69" t="s">
        <v>2803</v>
      </c>
      <c r="Q281" s="62" t="s">
        <v>176</v>
      </c>
      <c r="R281" s="62" t="str">
        <f t="shared" si="83"/>
        <v>NVT</v>
      </c>
      <c r="S281" s="62" t="str">
        <f t="shared" si="84"/>
        <v>String</v>
      </c>
      <c r="T281" s="62" t="s">
        <v>2835</v>
      </c>
      <c r="U281" s="69" t="s">
        <v>366</v>
      </c>
      <c r="V281" s="62" t="s">
        <v>1244</v>
      </c>
      <c r="W281" s="62" t="s">
        <v>1244</v>
      </c>
      <c r="AB281" s="71" t="str">
        <f t="shared" si="86"/>
        <v>n.v.t.</v>
      </c>
    </row>
    <row r="282" spans="1:28" x14ac:dyDescent="0.45">
      <c r="A282" s="137" t="s">
        <v>3501</v>
      </c>
      <c r="B282" s="73" t="s">
        <v>3501</v>
      </c>
      <c r="C282" s="73" t="str">
        <f t="shared" si="78"/>
        <v>INF_032</v>
      </c>
      <c r="D282" s="73"/>
      <c r="E282" s="73" t="str">
        <f t="shared" si="79"/>
        <v/>
      </c>
      <c r="F282" s="73" t="str">
        <f t="shared" si="80"/>
        <v/>
      </c>
      <c r="G282" s="66" t="s">
        <v>2801</v>
      </c>
      <c r="H282" s="66" t="str">
        <f t="shared" si="81"/>
        <v>?</v>
      </c>
      <c r="I282" s="66" t="s">
        <v>176</v>
      </c>
      <c r="J282" s="67" t="s">
        <v>176</v>
      </c>
      <c r="K282" s="68" t="str">
        <f t="shared" si="82"/>
        <v>aaaawaar</v>
      </c>
      <c r="L282" s="157" t="str">
        <f>IFERROR(VLOOKUP(B282,LOINC!A:B,2,0),"")</f>
        <v/>
      </c>
      <c r="M282" s="69" t="str">
        <f>IFERROR(VLOOKUP(B282,'Sequence nummers'!A:B,2,FALSE),"")</f>
        <v/>
      </c>
      <c r="N282" s="69" t="s">
        <v>2803</v>
      </c>
      <c r="Q282" s="62" t="s">
        <v>176</v>
      </c>
      <c r="R282" s="62" t="str">
        <f t="shared" si="83"/>
        <v>NVT</v>
      </c>
      <c r="S282" s="62" t="str">
        <f t="shared" si="84"/>
        <v>String</v>
      </c>
      <c r="T282" s="62" t="s">
        <v>2835</v>
      </c>
      <c r="U282" s="69" t="s">
        <v>366</v>
      </c>
      <c r="V282" s="62" t="s">
        <v>1244</v>
      </c>
      <c r="W282" s="62" t="s">
        <v>1244</v>
      </c>
      <c r="AB282" s="71" t="str">
        <f t="shared" si="86"/>
        <v>n.v.t.</v>
      </c>
    </row>
    <row r="283" spans="1:28" x14ac:dyDescent="0.45">
      <c r="A283" s="137" t="s">
        <v>3504</v>
      </c>
      <c r="B283" s="73" t="s">
        <v>3504</v>
      </c>
      <c r="C283" s="73" t="str">
        <f t="shared" si="78"/>
        <v>UZG001</v>
      </c>
      <c r="D283" s="73"/>
      <c r="E283" s="73" t="str">
        <f t="shared" si="79"/>
        <v/>
      </c>
      <c r="F283" s="73" t="str">
        <f t="shared" si="80"/>
        <v/>
      </c>
      <c r="G283" s="66" t="s">
        <v>2801</v>
      </c>
      <c r="H283" s="66" t="str">
        <f t="shared" si="81"/>
        <v>?</v>
      </c>
      <c r="I283" s="66" t="s">
        <v>176</v>
      </c>
      <c r="J283" s="67" t="s">
        <v>176</v>
      </c>
      <c r="K283" s="68" t="str">
        <f t="shared" si="82"/>
        <v>aaaawbaa</v>
      </c>
      <c r="L283" s="157" t="str">
        <f>IFERROR(VLOOKUP(B283,LOINC!A:B,2,0),"")</f>
        <v/>
      </c>
      <c r="M283" s="69" t="str">
        <f>IFERROR(VLOOKUP(B283,'Sequence nummers'!A:B,2,FALSE),"")</f>
        <v/>
      </c>
      <c r="N283" s="69" t="s">
        <v>2803</v>
      </c>
      <c r="Q283" s="62" t="s">
        <v>176</v>
      </c>
      <c r="R283" s="62" t="str">
        <f t="shared" si="83"/>
        <v>NVT</v>
      </c>
      <c r="S283" s="62" t="str">
        <f t="shared" si="84"/>
        <v>String</v>
      </c>
      <c r="T283" s="62" t="s">
        <v>2835</v>
      </c>
      <c r="U283" s="69" t="s">
        <v>366</v>
      </c>
      <c r="V283" s="62" t="s">
        <v>1244</v>
      </c>
      <c r="W283" s="62" t="s">
        <v>1244</v>
      </c>
      <c r="AB283" s="71" t="str">
        <f t="shared" si="86"/>
        <v>n.v.t.</v>
      </c>
    </row>
    <row r="284" spans="1:28" x14ac:dyDescent="0.45">
      <c r="A284" s="137" t="s">
        <v>3507</v>
      </c>
      <c r="B284" s="73" t="s">
        <v>3507</v>
      </c>
      <c r="C284" s="73" t="str">
        <f t="shared" si="78"/>
        <v>UZG002</v>
      </c>
      <c r="D284" s="73"/>
      <c r="E284" s="73" t="str">
        <f t="shared" si="79"/>
        <v/>
      </c>
      <c r="F284" s="73" t="str">
        <f t="shared" si="80"/>
        <v/>
      </c>
      <c r="G284" s="66" t="s">
        <v>2801</v>
      </c>
      <c r="H284" s="66" t="str">
        <f t="shared" si="81"/>
        <v>?</v>
      </c>
      <c r="I284" s="66" t="s">
        <v>176</v>
      </c>
      <c r="J284" s="67" t="s">
        <v>176</v>
      </c>
      <c r="K284" s="68" t="str">
        <f t="shared" si="82"/>
        <v>aaaawbab</v>
      </c>
      <c r="L284" s="157" t="str">
        <f>IFERROR(VLOOKUP(B284,LOINC!A:B,2,0),"")</f>
        <v/>
      </c>
      <c r="M284" s="69" t="str">
        <f>IFERROR(VLOOKUP(B284,'Sequence nummers'!A:B,2,FALSE),"")</f>
        <v/>
      </c>
      <c r="N284" s="69" t="s">
        <v>2803</v>
      </c>
      <c r="Q284" s="62" t="s">
        <v>176</v>
      </c>
      <c r="R284" s="62" t="str">
        <f t="shared" si="83"/>
        <v>NVT</v>
      </c>
      <c r="S284" s="62" t="str">
        <f t="shared" si="84"/>
        <v>String</v>
      </c>
      <c r="T284" s="62" t="s">
        <v>2835</v>
      </c>
      <c r="U284" s="69" t="s">
        <v>366</v>
      </c>
      <c r="V284" s="62" t="s">
        <v>1244</v>
      </c>
      <c r="W284" s="62" t="s">
        <v>1244</v>
      </c>
      <c r="AB284" s="71" t="str">
        <f t="shared" si="86"/>
        <v>n.v.t.</v>
      </c>
    </row>
    <row r="285" spans="1:28" x14ac:dyDescent="0.45">
      <c r="A285" s="137" t="s">
        <v>3510</v>
      </c>
      <c r="B285" s="73" t="s">
        <v>3510</v>
      </c>
      <c r="C285" s="73" t="str">
        <f t="shared" si="78"/>
        <v>UZG003</v>
      </c>
      <c r="D285" s="73"/>
      <c r="E285" s="73" t="str">
        <f t="shared" si="79"/>
        <v/>
      </c>
      <c r="F285" s="73" t="str">
        <f t="shared" si="80"/>
        <v/>
      </c>
      <c r="G285" s="66" t="s">
        <v>2801</v>
      </c>
      <c r="H285" s="66" t="str">
        <f t="shared" si="81"/>
        <v>?</v>
      </c>
      <c r="I285" s="66" t="s">
        <v>176</v>
      </c>
      <c r="J285" s="67" t="s">
        <v>176</v>
      </c>
      <c r="K285" s="68" t="str">
        <f t="shared" si="82"/>
        <v>aaaawbac</v>
      </c>
      <c r="L285" s="157" t="str">
        <f>IFERROR(VLOOKUP(B285,LOINC!A:B,2,0),"")</f>
        <v/>
      </c>
      <c r="M285" s="69" t="str">
        <f>IFERROR(VLOOKUP(B285,'Sequence nummers'!A:B,2,FALSE),"")</f>
        <v/>
      </c>
      <c r="N285" s="69" t="s">
        <v>2803</v>
      </c>
      <c r="Q285" s="62" t="s">
        <v>176</v>
      </c>
      <c r="R285" s="62" t="str">
        <f t="shared" si="83"/>
        <v>NVT</v>
      </c>
      <c r="S285" s="62" t="str">
        <f t="shared" si="84"/>
        <v>String</v>
      </c>
      <c r="T285" s="62" t="s">
        <v>2835</v>
      </c>
      <c r="U285" s="69" t="s">
        <v>366</v>
      </c>
      <c r="V285" s="62" t="s">
        <v>1244</v>
      </c>
      <c r="W285" s="62" t="s">
        <v>1244</v>
      </c>
      <c r="AB285" s="71" t="str">
        <f t="shared" si="86"/>
        <v>n.v.t.</v>
      </c>
    </row>
    <row r="286" spans="1:28" x14ac:dyDescent="0.45">
      <c r="A286" s="137" t="s">
        <v>3512</v>
      </c>
      <c r="B286" s="73" t="s">
        <v>3512</v>
      </c>
      <c r="C286" s="73" t="str">
        <f t="shared" si="78"/>
        <v>UZG004</v>
      </c>
      <c r="D286" s="73"/>
      <c r="E286" s="73" t="str">
        <f t="shared" si="79"/>
        <v/>
      </c>
      <c r="F286" s="73" t="str">
        <f t="shared" si="80"/>
        <v/>
      </c>
      <c r="G286" s="66" t="s">
        <v>2801</v>
      </c>
      <c r="H286" s="66" t="str">
        <f t="shared" si="81"/>
        <v>?</v>
      </c>
      <c r="I286" s="66" t="s">
        <v>176</v>
      </c>
      <c r="J286" s="67" t="s">
        <v>176</v>
      </c>
      <c r="K286" s="68" t="str">
        <f t="shared" si="82"/>
        <v>aaaawbad</v>
      </c>
      <c r="L286" s="157" t="str">
        <f>IFERROR(VLOOKUP(B286,LOINC!A:B,2,0),"")</f>
        <v/>
      </c>
      <c r="M286" s="69" t="str">
        <f>IFERROR(VLOOKUP(B286,'Sequence nummers'!A:B,2,FALSE),"")</f>
        <v/>
      </c>
      <c r="N286" s="69" t="s">
        <v>2803</v>
      </c>
      <c r="Q286" s="62" t="s">
        <v>176</v>
      </c>
      <c r="R286" s="62" t="str">
        <f t="shared" si="83"/>
        <v>NVT</v>
      </c>
      <c r="S286" s="62" t="str">
        <f t="shared" si="84"/>
        <v>String</v>
      </c>
      <c r="T286" s="62" t="s">
        <v>2835</v>
      </c>
      <c r="U286" s="69" t="s">
        <v>366</v>
      </c>
      <c r="V286" s="62" t="s">
        <v>1244</v>
      </c>
      <c r="W286" s="62" t="s">
        <v>1244</v>
      </c>
      <c r="AB286" s="71" t="str">
        <f t="shared" si="86"/>
        <v>n.v.t.</v>
      </c>
    </row>
    <row r="287" spans="1:28" x14ac:dyDescent="0.45">
      <c r="A287" s="137" t="s">
        <v>3515</v>
      </c>
      <c r="B287" s="73" t="s">
        <v>3515</v>
      </c>
      <c r="C287" s="73" t="str">
        <f t="shared" si="78"/>
        <v>UZG005</v>
      </c>
      <c r="D287" s="73"/>
      <c r="E287" s="73" t="str">
        <f t="shared" si="79"/>
        <v/>
      </c>
      <c r="F287" s="73" t="str">
        <f t="shared" si="80"/>
        <v/>
      </c>
      <c r="G287" s="66" t="s">
        <v>2801</v>
      </c>
      <c r="H287" s="66" t="str">
        <f t="shared" si="81"/>
        <v>?</v>
      </c>
      <c r="I287" s="66" t="s">
        <v>176</v>
      </c>
      <c r="J287" s="67" t="s">
        <v>176</v>
      </c>
      <c r="K287" s="68" t="str">
        <f t="shared" si="82"/>
        <v>aaaawbae</v>
      </c>
      <c r="L287" s="157" t="str">
        <f>IFERROR(VLOOKUP(B287,LOINC!A:B,2,0),"")</f>
        <v/>
      </c>
      <c r="M287" s="69" t="str">
        <f>IFERROR(VLOOKUP(B287,'Sequence nummers'!A:B,2,FALSE),"")</f>
        <v/>
      </c>
      <c r="N287" s="69" t="s">
        <v>2803</v>
      </c>
      <c r="Q287" s="62" t="s">
        <v>176</v>
      </c>
      <c r="R287" s="62" t="str">
        <f t="shared" si="83"/>
        <v>NVT</v>
      </c>
      <c r="S287" s="62" t="str">
        <f t="shared" si="84"/>
        <v>String</v>
      </c>
      <c r="T287" s="62" t="s">
        <v>2835</v>
      </c>
      <c r="U287" s="69" t="s">
        <v>366</v>
      </c>
      <c r="V287" s="62" t="s">
        <v>1244</v>
      </c>
      <c r="W287" s="62" t="s">
        <v>1244</v>
      </c>
      <c r="AB287" s="71" t="str">
        <f t="shared" si="86"/>
        <v>n.v.t.</v>
      </c>
    </row>
    <row r="288" spans="1:28" x14ac:dyDescent="0.45">
      <c r="A288" s="137" t="s">
        <v>3518</v>
      </c>
      <c r="B288" s="73" t="s">
        <v>3518</v>
      </c>
      <c r="C288" s="73" t="str">
        <f t="shared" si="78"/>
        <v>UZG006</v>
      </c>
      <c r="D288" s="73"/>
      <c r="E288" s="73" t="str">
        <f t="shared" si="79"/>
        <v/>
      </c>
      <c r="F288" s="73" t="str">
        <f t="shared" si="80"/>
        <v/>
      </c>
      <c r="G288" s="66" t="s">
        <v>2801</v>
      </c>
      <c r="H288" s="66" t="str">
        <f t="shared" si="81"/>
        <v>?</v>
      </c>
      <c r="I288" s="66" t="s">
        <v>176</v>
      </c>
      <c r="J288" s="67" t="s">
        <v>176</v>
      </c>
      <c r="K288" s="68" t="str">
        <f t="shared" si="82"/>
        <v>aaaawbaf</v>
      </c>
      <c r="L288" s="157" t="str">
        <f>IFERROR(VLOOKUP(B288,LOINC!A:B,2,0),"")</f>
        <v/>
      </c>
      <c r="M288" s="69" t="str">
        <f>IFERROR(VLOOKUP(B288,'Sequence nummers'!A:B,2,FALSE),"")</f>
        <v/>
      </c>
      <c r="N288" s="69" t="s">
        <v>2803</v>
      </c>
      <c r="Q288" s="62" t="s">
        <v>176</v>
      </c>
      <c r="R288" s="62" t="str">
        <f t="shared" si="83"/>
        <v>NVT</v>
      </c>
      <c r="S288" s="62" t="str">
        <f t="shared" si="84"/>
        <v>String</v>
      </c>
      <c r="T288" s="62" t="s">
        <v>2835</v>
      </c>
      <c r="U288" s="69" t="s">
        <v>366</v>
      </c>
      <c r="V288" s="62" t="s">
        <v>1244</v>
      </c>
      <c r="W288" s="62" t="s">
        <v>1244</v>
      </c>
      <c r="AB288" s="71" t="str">
        <f t="shared" si="86"/>
        <v>n.v.t.</v>
      </c>
    </row>
    <row r="289" spans="1:28" x14ac:dyDescent="0.45">
      <c r="A289" s="137" t="s">
        <v>3521</v>
      </c>
      <c r="B289" s="73" t="s">
        <v>3521</v>
      </c>
      <c r="C289" s="73" t="str">
        <f t="shared" si="78"/>
        <v>UZG007</v>
      </c>
      <c r="D289" s="73"/>
      <c r="E289" s="73" t="str">
        <f t="shared" si="79"/>
        <v/>
      </c>
      <c r="F289" s="73" t="str">
        <f t="shared" si="80"/>
        <v/>
      </c>
      <c r="G289" s="66" t="s">
        <v>2801</v>
      </c>
      <c r="H289" s="66" t="str">
        <f t="shared" si="81"/>
        <v>?</v>
      </c>
      <c r="I289" s="66" t="s">
        <v>176</v>
      </c>
      <c r="J289" s="67" t="s">
        <v>176</v>
      </c>
      <c r="K289" s="68" t="str">
        <f t="shared" si="82"/>
        <v>aaaawbag</v>
      </c>
      <c r="L289" s="157" t="str">
        <f>IFERROR(VLOOKUP(B289,LOINC!A:B,2,0),"")</f>
        <v/>
      </c>
      <c r="M289" s="69" t="str">
        <f>IFERROR(VLOOKUP(B289,'Sequence nummers'!A:B,2,FALSE),"")</f>
        <v/>
      </c>
      <c r="N289" s="69" t="s">
        <v>2803</v>
      </c>
      <c r="Q289" s="62" t="s">
        <v>176</v>
      </c>
      <c r="R289" s="62" t="str">
        <f t="shared" si="83"/>
        <v>NVT</v>
      </c>
      <c r="S289" s="62" t="str">
        <f t="shared" si="84"/>
        <v>String</v>
      </c>
      <c r="T289" s="62" t="s">
        <v>2835</v>
      </c>
      <c r="U289" s="69" t="s">
        <v>366</v>
      </c>
      <c r="V289" s="62" t="s">
        <v>1244</v>
      </c>
      <c r="W289" s="62" t="s">
        <v>1244</v>
      </c>
      <c r="AB289" s="71" t="str">
        <f t="shared" si="86"/>
        <v>n.v.t.</v>
      </c>
    </row>
    <row r="290" spans="1:28" x14ac:dyDescent="0.45">
      <c r="A290" s="137" t="s">
        <v>3524</v>
      </c>
      <c r="B290" s="73" t="s">
        <v>3524</v>
      </c>
      <c r="C290" s="73" t="str">
        <f t="shared" si="78"/>
        <v>UZG008</v>
      </c>
      <c r="D290" s="73"/>
      <c r="E290" s="73" t="str">
        <f t="shared" si="79"/>
        <v/>
      </c>
      <c r="F290" s="73" t="str">
        <f t="shared" si="80"/>
        <v/>
      </c>
      <c r="G290" s="66" t="s">
        <v>2801</v>
      </c>
      <c r="H290" s="66" t="str">
        <f t="shared" si="81"/>
        <v>?</v>
      </c>
      <c r="I290" s="66" t="s">
        <v>176</v>
      </c>
      <c r="J290" s="67" t="s">
        <v>176</v>
      </c>
      <c r="K290" s="68" t="str">
        <f t="shared" si="82"/>
        <v>aaaawbah</v>
      </c>
      <c r="L290" s="157" t="str">
        <f>IFERROR(VLOOKUP(B290,LOINC!A:B,2,0),"")</f>
        <v/>
      </c>
      <c r="M290" s="69" t="str">
        <f>IFERROR(VLOOKUP(B290,'Sequence nummers'!A:B,2,FALSE),"")</f>
        <v/>
      </c>
      <c r="N290" s="69" t="s">
        <v>2803</v>
      </c>
      <c r="Q290" s="62" t="s">
        <v>176</v>
      </c>
      <c r="R290" s="62" t="str">
        <f t="shared" si="83"/>
        <v>NVT</v>
      </c>
      <c r="S290" s="62" t="str">
        <f t="shared" si="84"/>
        <v>String</v>
      </c>
      <c r="T290" s="62" t="s">
        <v>2835</v>
      </c>
      <c r="U290" s="69" t="s">
        <v>366</v>
      </c>
      <c r="V290" s="62" t="s">
        <v>1244</v>
      </c>
      <c r="W290" s="62" t="s">
        <v>1244</v>
      </c>
      <c r="AB290" s="71" t="str">
        <f t="shared" si="86"/>
        <v>n.v.t.</v>
      </c>
    </row>
    <row r="291" spans="1:28" x14ac:dyDescent="0.45">
      <c r="A291" s="137" t="s">
        <v>3527</v>
      </c>
      <c r="B291" s="73" t="s">
        <v>3527</v>
      </c>
      <c r="C291" s="73" t="str">
        <f t="shared" si="78"/>
        <v>UZG009</v>
      </c>
      <c r="D291" s="73"/>
      <c r="E291" s="73" t="str">
        <f t="shared" si="79"/>
        <v/>
      </c>
      <c r="F291" s="73" t="str">
        <f t="shared" si="80"/>
        <v/>
      </c>
      <c r="G291" s="66" t="s">
        <v>2801</v>
      </c>
      <c r="H291" s="66" t="str">
        <f t="shared" si="81"/>
        <v>?</v>
      </c>
      <c r="I291" s="66" t="s">
        <v>176</v>
      </c>
      <c r="J291" s="67" t="s">
        <v>176</v>
      </c>
      <c r="K291" s="68" t="str">
        <f t="shared" si="82"/>
        <v>aaaawbai</v>
      </c>
      <c r="L291" s="157" t="str">
        <f>IFERROR(VLOOKUP(B291,LOINC!A:B,2,0),"")</f>
        <v/>
      </c>
      <c r="M291" s="69" t="str">
        <f>IFERROR(VLOOKUP(B291,'Sequence nummers'!A:B,2,FALSE),"")</f>
        <v/>
      </c>
      <c r="N291" s="69" t="s">
        <v>2803</v>
      </c>
      <c r="Q291" s="62" t="s">
        <v>176</v>
      </c>
      <c r="R291" s="62" t="str">
        <f t="shared" si="83"/>
        <v>NVT</v>
      </c>
      <c r="S291" s="62" t="str">
        <f t="shared" si="84"/>
        <v>String</v>
      </c>
      <c r="T291" s="62" t="s">
        <v>2835</v>
      </c>
      <c r="U291" s="69" t="s">
        <v>366</v>
      </c>
      <c r="V291" s="62" t="s">
        <v>1244</v>
      </c>
      <c r="W291" s="62" t="s">
        <v>1244</v>
      </c>
      <c r="AB291" s="71" t="str">
        <f t="shared" si="86"/>
        <v>n.v.t.</v>
      </c>
    </row>
    <row r="292" spans="1:28" x14ac:dyDescent="0.45">
      <c r="A292" s="137" t="s">
        <v>3529</v>
      </c>
      <c r="B292" s="73" t="s">
        <v>3529</v>
      </c>
      <c r="C292" s="73" t="str">
        <f t="shared" si="78"/>
        <v>UZG010</v>
      </c>
      <c r="D292" s="73"/>
      <c r="E292" s="73" t="str">
        <f t="shared" si="79"/>
        <v/>
      </c>
      <c r="F292" s="73" t="str">
        <f t="shared" si="80"/>
        <v/>
      </c>
      <c r="G292" s="66" t="s">
        <v>2801</v>
      </c>
      <c r="H292" s="66" t="str">
        <f t="shared" si="81"/>
        <v>?</v>
      </c>
      <c r="I292" s="66" t="s">
        <v>176</v>
      </c>
      <c r="J292" s="67" t="s">
        <v>176</v>
      </c>
      <c r="K292" s="68" t="str">
        <f t="shared" si="82"/>
        <v>aaaawbaj</v>
      </c>
      <c r="L292" s="157" t="str">
        <f>IFERROR(VLOOKUP(B292,LOINC!A:B,2,0),"")</f>
        <v/>
      </c>
      <c r="M292" s="69" t="str">
        <f>IFERROR(VLOOKUP(B292,'Sequence nummers'!A:B,2,FALSE),"")</f>
        <v/>
      </c>
      <c r="N292" s="69" t="s">
        <v>2803</v>
      </c>
      <c r="Q292" s="62" t="s">
        <v>176</v>
      </c>
      <c r="R292" s="62" t="str">
        <f t="shared" si="83"/>
        <v>NVT</v>
      </c>
      <c r="S292" s="62" t="str">
        <f t="shared" si="84"/>
        <v>String</v>
      </c>
      <c r="T292" s="62" t="s">
        <v>2835</v>
      </c>
      <c r="U292" s="69" t="s">
        <v>366</v>
      </c>
      <c r="V292" s="62" t="s">
        <v>1244</v>
      </c>
      <c r="W292" s="62" t="s">
        <v>1244</v>
      </c>
      <c r="AB292" s="71" t="str">
        <f t="shared" si="86"/>
        <v>n.v.t.</v>
      </c>
    </row>
    <row r="293" spans="1:28" x14ac:dyDescent="0.45">
      <c r="A293" s="137" t="s">
        <v>3532</v>
      </c>
      <c r="B293" s="73" t="s">
        <v>3532</v>
      </c>
      <c r="C293" s="73" t="str">
        <f t="shared" si="78"/>
        <v>UZG011</v>
      </c>
      <c r="D293" s="73"/>
      <c r="E293" s="73" t="str">
        <f t="shared" si="79"/>
        <v/>
      </c>
      <c r="F293" s="73" t="str">
        <f t="shared" si="80"/>
        <v/>
      </c>
      <c r="G293" s="66" t="s">
        <v>2801</v>
      </c>
      <c r="H293" s="66" t="str">
        <f t="shared" si="81"/>
        <v>?</v>
      </c>
      <c r="I293" s="66" t="s">
        <v>176</v>
      </c>
      <c r="J293" s="67" t="s">
        <v>176</v>
      </c>
      <c r="K293" s="68" t="str">
        <f t="shared" si="82"/>
        <v>aaaawbak</v>
      </c>
      <c r="L293" s="157" t="str">
        <f>IFERROR(VLOOKUP(B293,LOINC!A:B,2,0),"")</f>
        <v/>
      </c>
      <c r="M293" s="69" t="str">
        <f>IFERROR(VLOOKUP(B293,'Sequence nummers'!A:B,2,FALSE),"")</f>
        <v/>
      </c>
      <c r="N293" s="69" t="s">
        <v>2803</v>
      </c>
      <c r="Q293" s="62" t="s">
        <v>176</v>
      </c>
      <c r="R293" s="62" t="str">
        <f t="shared" si="83"/>
        <v>NVT</v>
      </c>
      <c r="S293" s="62" t="str">
        <f t="shared" si="84"/>
        <v>String</v>
      </c>
      <c r="T293" s="62" t="s">
        <v>2835</v>
      </c>
      <c r="U293" s="69" t="s">
        <v>366</v>
      </c>
      <c r="V293" s="62" t="s">
        <v>1244</v>
      </c>
      <c r="W293" s="62" t="s">
        <v>1244</v>
      </c>
      <c r="AB293" s="71" t="str">
        <f t="shared" si="86"/>
        <v>n.v.t.</v>
      </c>
    </row>
    <row r="294" spans="1:28" x14ac:dyDescent="0.45">
      <c r="A294" s="137" t="s">
        <v>3535</v>
      </c>
      <c r="B294" s="73" t="s">
        <v>3535</v>
      </c>
      <c r="C294" s="73" t="str">
        <f t="shared" si="78"/>
        <v>UZG012</v>
      </c>
      <c r="D294" s="73"/>
      <c r="E294" s="73" t="str">
        <f t="shared" si="79"/>
        <v/>
      </c>
      <c r="F294" s="73" t="str">
        <f t="shared" si="80"/>
        <v/>
      </c>
      <c r="G294" s="66" t="s">
        <v>2801</v>
      </c>
      <c r="H294" s="66" t="str">
        <f t="shared" si="81"/>
        <v>?</v>
      </c>
      <c r="I294" s="66" t="s">
        <v>176</v>
      </c>
      <c r="J294" s="67" t="s">
        <v>176</v>
      </c>
      <c r="K294" s="68" t="str">
        <f t="shared" si="82"/>
        <v>aaaawbal</v>
      </c>
      <c r="L294" s="157" t="str">
        <f>IFERROR(VLOOKUP(B294,LOINC!A:B,2,0),"")</f>
        <v/>
      </c>
      <c r="M294" s="69" t="str">
        <f>IFERROR(VLOOKUP(B294,'Sequence nummers'!A:B,2,FALSE),"")</f>
        <v/>
      </c>
      <c r="N294" s="69" t="s">
        <v>2803</v>
      </c>
      <c r="Q294" s="62" t="s">
        <v>176</v>
      </c>
      <c r="R294" s="62" t="str">
        <f t="shared" si="83"/>
        <v>NVT</v>
      </c>
      <c r="S294" s="62" t="str">
        <f t="shared" si="84"/>
        <v>String</v>
      </c>
      <c r="T294" s="62" t="s">
        <v>2835</v>
      </c>
      <c r="U294" s="69" t="s">
        <v>366</v>
      </c>
      <c r="V294" s="62" t="s">
        <v>1244</v>
      </c>
      <c r="W294" s="62" t="s">
        <v>1244</v>
      </c>
      <c r="AB294" s="71" t="str">
        <f t="shared" si="86"/>
        <v>n.v.t.</v>
      </c>
    </row>
    <row r="295" spans="1:28" x14ac:dyDescent="0.45">
      <c r="A295" s="137" t="s">
        <v>3537</v>
      </c>
      <c r="B295" s="73" t="s">
        <v>3537</v>
      </c>
      <c r="C295" s="73" t="str">
        <f t="shared" si="78"/>
        <v>UZG013</v>
      </c>
      <c r="D295" s="73"/>
      <c r="E295" s="73" t="str">
        <f t="shared" si="79"/>
        <v/>
      </c>
      <c r="F295" s="73" t="str">
        <f t="shared" si="80"/>
        <v/>
      </c>
      <c r="G295" s="66" t="s">
        <v>2801</v>
      </c>
      <c r="H295" s="66" t="str">
        <f t="shared" si="81"/>
        <v>?</v>
      </c>
      <c r="I295" s="66" t="s">
        <v>176</v>
      </c>
      <c r="J295" s="67" t="s">
        <v>176</v>
      </c>
      <c r="K295" s="68" t="str">
        <f t="shared" si="82"/>
        <v>aaaawbam</v>
      </c>
      <c r="L295" s="157" t="str">
        <f>IFERROR(VLOOKUP(B295,LOINC!A:B,2,0),"")</f>
        <v/>
      </c>
      <c r="M295" s="69" t="str">
        <f>IFERROR(VLOOKUP(B295,'Sequence nummers'!A:B,2,FALSE),"")</f>
        <v/>
      </c>
      <c r="N295" s="69" t="s">
        <v>2803</v>
      </c>
      <c r="Q295" s="62" t="s">
        <v>176</v>
      </c>
      <c r="R295" s="62" t="str">
        <f t="shared" si="83"/>
        <v>NVT</v>
      </c>
      <c r="S295" s="62" t="str">
        <f t="shared" si="84"/>
        <v>String</v>
      </c>
      <c r="T295" s="62" t="s">
        <v>2835</v>
      </c>
      <c r="U295" s="69" t="s">
        <v>366</v>
      </c>
      <c r="V295" s="62" t="s">
        <v>1244</v>
      </c>
      <c r="W295" s="62" t="s">
        <v>1244</v>
      </c>
      <c r="AB295" s="71" t="str">
        <f t="shared" si="86"/>
        <v>n.v.t.</v>
      </c>
    </row>
    <row r="296" spans="1:28" x14ac:dyDescent="0.45">
      <c r="A296" s="137" t="s">
        <v>3540</v>
      </c>
      <c r="B296" s="73" t="s">
        <v>3540</v>
      </c>
      <c r="C296" s="73" t="str">
        <f t="shared" ref="C296:C327" si="87">VLOOKUP($B296,Bepalingen,2,FALSE)</f>
        <v>UZG015</v>
      </c>
      <c r="D296" s="73"/>
      <c r="E296" s="73" t="str">
        <f t="shared" ref="E296:E327" si="88">IF($G296="JA",VLOOKUP(B296,Bepalingen,3,FALSE),"")</f>
        <v/>
      </c>
      <c r="F296" s="73" t="str">
        <f t="shared" ref="F296:F327" si="89">IF($G296="JA",VLOOKUP(B296,BepalingenFR,3,FALSE),"")</f>
        <v/>
      </c>
      <c r="G296" s="66" t="s">
        <v>2801</v>
      </c>
      <c r="H296" s="66" t="str">
        <f t="shared" ref="H296:H327" si="90">VLOOKUP(B296,Bepalingen,8,FALSE)</f>
        <v>?</v>
      </c>
      <c r="I296" s="66" t="s">
        <v>176</v>
      </c>
      <c r="J296" s="67" t="s">
        <v>176</v>
      </c>
      <c r="K296" s="68" t="str">
        <f t="shared" ref="K296:K327" si="91">VLOOKUP($B296,Bepalingen,10,FALSE)</f>
        <v>aaaawban</v>
      </c>
      <c r="L296" s="157" t="str">
        <f>IFERROR(VLOOKUP(B296,LOINC!A:B,2,0),"")</f>
        <v/>
      </c>
      <c r="M296" s="69" t="str">
        <f>IFERROR(VLOOKUP(B296,'Sequence nummers'!A:B,2,FALSE),"")</f>
        <v/>
      </c>
      <c r="N296" s="69" t="s">
        <v>2803</v>
      </c>
      <c r="Q296" s="62" t="s">
        <v>176</v>
      </c>
      <c r="R296" s="62" t="str">
        <f t="shared" si="83"/>
        <v>NVT</v>
      </c>
      <c r="S296" s="62" t="str">
        <f t="shared" ref="S296:S327" si="92">VLOOKUP($B296,Bepalingen,4,FALSE)</f>
        <v>String</v>
      </c>
      <c r="T296" s="62" t="s">
        <v>2835</v>
      </c>
      <c r="U296" s="69" t="s">
        <v>366</v>
      </c>
      <c r="V296" s="62" t="s">
        <v>1244</v>
      </c>
      <c r="W296" s="62" t="s">
        <v>1244</v>
      </c>
      <c r="AB296" s="71" t="str">
        <f t="shared" si="86"/>
        <v>n.v.t.</v>
      </c>
    </row>
    <row r="297" spans="1:28" x14ac:dyDescent="0.45">
      <c r="A297" s="137" t="s">
        <v>3543</v>
      </c>
      <c r="B297" s="73" t="s">
        <v>3543</v>
      </c>
      <c r="C297" s="73" t="str">
        <f t="shared" si="87"/>
        <v>UZG018</v>
      </c>
      <c r="D297" s="73"/>
      <c r="E297" s="73" t="str">
        <f t="shared" si="88"/>
        <v/>
      </c>
      <c r="F297" s="73" t="str">
        <f t="shared" si="89"/>
        <v/>
      </c>
      <c r="G297" s="66" t="s">
        <v>2801</v>
      </c>
      <c r="H297" s="66" t="str">
        <f t="shared" si="90"/>
        <v>?</v>
      </c>
      <c r="I297" s="66" t="s">
        <v>176</v>
      </c>
      <c r="J297" s="67" t="s">
        <v>176</v>
      </c>
      <c r="K297" s="68" t="str">
        <f t="shared" si="91"/>
        <v>aaaawbao</v>
      </c>
      <c r="L297" s="157" t="str">
        <f>IFERROR(VLOOKUP(B297,LOINC!A:B,2,0),"")</f>
        <v/>
      </c>
      <c r="M297" s="69" t="str">
        <f>IFERROR(VLOOKUP(B297,'Sequence nummers'!A:B,2,FALSE),"")</f>
        <v/>
      </c>
      <c r="N297" s="69" t="s">
        <v>2803</v>
      </c>
      <c r="Q297" s="62" t="s">
        <v>176</v>
      </c>
      <c r="R297" s="62" t="str">
        <f t="shared" si="83"/>
        <v>NVT</v>
      </c>
      <c r="S297" s="62" t="str">
        <f t="shared" si="92"/>
        <v>String</v>
      </c>
      <c r="T297" s="62" t="s">
        <v>2835</v>
      </c>
      <c r="U297" s="69" t="s">
        <v>366</v>
      </c>
      <c r="V297" s="62" t="s">
        <v>1244</v>
      </c>
      <c r="W297" s="62" t="s">
        <v>1244</v>
      </c>
      <c r="AB297" s="71" t="str">
        <f t="shared" si="86"/>
        <v>n.v.t.</v>
      </c>
    </row>
    <row r="298" spans="1:28" x14ac:dyDescent="0.45">
      <c r="A298" s="137" t="s">
        <v>3545</v>
      </c>
      <c r="B298" s="73" t="s">
        <v>3545</v>
      </c>
      <c r="C298" s="73" t="str">
        <f t="shared" si="87"/>
        <v>UZG019</v>
      </c>
      <c r="D298" s="73"/>
      <c r="E298" s="73" t="str">
        <f t="shared" si="88"/>
        <v/>
      </c>
      <c r="F298" s="73" t="str">
        <f t="shared" si="89"/>
        <v/>
      </c>
      <c r="G298" s="66" t="s">
        <v>2801</v>
      </c>
      <c r="H298" s="66" t="str">
        <f t="shared" si="90"/>
        <v>?</v>
      </c>
      <c r="I298" s="66" t="s">
        <v>176</v>
      </c>
      <c r="J298" s="67" t="s">
        <v>176</v>
      </c>
      <c r="K298" s="68" t="str">
        <f t="shared" si="91"/>
        <v>aaaawbap</v>
      </c>
      <c r="L298" s="157" t="str">
        <f>IFERROR(VLOOKUP(B298,LOINC!A:B,2,0),"")</f>
        <v/>
      </c>
      <c r="M298" s="69" t="str">
        <f>IFERROR(VLOOKUP(B298,'Sequence nummers'!A:B,2,FALSE),"")</f>
        <v/>
      </c>
      <c r="N298" s="69" t="s">
        <v>2803</v>
      </c>
      <c r="Q298" s="62" t="s">
        <v>176</v>
      </c>
      <c r="R298" s="62" t="str">
        <f t="shared" si="83"/>
        <v>NVT</v>
      </c>
      <c r="S298" s="62" t="str">
        <f t="shared" si="92"/>
        <v>String</v>
      </c>
      <c r="T298" s="62" t="s">
        <v>2835</v>
      </c>
      <c r="U298" s="69" t="s">
        <v>366</v>
      </c>
      <c r="V298" s="62" t="s">
        <v>1244</v>
      </c>
      <c r="W298" s="62" t="s">
        <v>1244</v>
      </c>
      <c r="AB298" s="71" t="str">
        <f t="shared" si="86"/>
        <v>n.v.t.</v>
      </c>
    </row>
    <row r="299" spans="1:28" x14ac:dyDescent="0.45">
      <c r="A299" s="137" t="s">
        <v>3547</v>
      </c>
      <c r="B299" s="73" t="s">
        <v>3547</v>
      </c>
      <c r="C299" s="73" t="str">
        <f t="shared" si="87"/>
        <v>UZG020</v>
      </c>
      <c r="D299" s="73"/>
      <c r="E299" s="73" t="str">
        <f t="shared" si="88"/>
        <v/>
      </c>
      <c r="F299" s="73" t="str">
        <f t="shared" si="89"/>
        <v/>
      </c>
      <c r="G299" s="66" t="s">
        <v>2801</v>
      </c>
      <c r="H299" s="66" t="str">
        <f t="shared" si="90"/>
        <v>?</v>
      </c>
      <c r="I299" s="66" t="s">
        <v>176</v>
      </c>
      <c r="J299" s="67" t="s">
        <v>176</v>
      </c>
      <c r="K299" s="68" t="str">
        <f t="shared" si="91"/>
        <v>aaaawbaq</v>
      </c>
      <c r="L299" s="157" t="str">
        <f>IFERROR(VLOOKUP(B299,LOINC!A:B,2,0),"")</f>
        <v/>
      </c>
      <c r="M299" s="69" t="str">
        <f>IFERROR(VLOOKUP(B299,'Sequence nummers'!A:B,2,FALSE),"")</f>
        <v/>
      </c>
      <c r="N299" s="69" t="s">
        <v>2803</v>
      </c>
      <c r="Q299" s="62" t="s">
        <v>176</v>
      </c>
      <c r="R299" s="62" t="str">
        <f t="shared" si="83"/>
        <v>NVT</v>
      </c>
      <c r="S299" s="62" t="str">
        <f t="shared" si="92"/>
        <v>String</v>
      </c>
      <c r="T299" s="62" t="s">
        <v>2835</v>
      </c>
      <c r="U299" s="69" t="s">
        <v>366</v>
      </c>
      <c r="V299" s="62" t="s">
        <v>1244</v>
      </c>
      <c r="W299" s="62" t="s">
        <v>1244</v>
      </c>
      <c r="AB299" s="71" t="str">
        <f t="shared" si="86"/>
        <v>n.v.t.</v>
      </c>
    </row>
    <row r="300" spans="1:28" x14ac:dyDescent="0.45">
      <c r="A300" s="137" t="s">
        <v>3549</v>
      </c>
      <c r="B300" s="73" t="s">
        <v>3549</v>
      </c>
      <c r="C300" s="73" t="str">
        <f t="shared" si="87"/>
        <v>UZG021</v>
      </c>
      <c r="D300" s="73"/>
      <c r="E300" s="73" t="str">
        <f t="shared" si="88"/>
        <v/>
      </c>
      <c r="F300" s="73" t="str">
        <f t="shared" si="89"/>
        <v/>
      </c>
      <c r="G300" s="66" t="s">
        <v>2801</v>
      </c>
      <c r="H300" s="66" t="str">
        <f t="shared" si="90"/>
        <v>?</v>
      </c>
      <c r="I300" s="66" t="s">
        <v>176</v>
      </c>
      <c r="J300" s="67" t="s">
        <v>176</v>
      </c>
      <c r="K300" s="68" t="str">
        <f t="shared" si="91"/>
        <v>aaaawbar</v>
      </c>
      <c r="L300" s="157" t="str">
        <f>IFERROR(VLOOKUP(B300,LOINC!A:B,2,0),"")</f>
        <v/>
      </c>
      <c r="M300" s="69" t="str">
        <f>IFERROR(VLOOKUP(B300,'Sequence nummers'!A:B,2,FALSE),"")</f>
        <v/>
      </c>
      <c r="N300" s="69" t="s">
        <v>2803</v>
      </c>
      <c r="Q300" s="62" t="s">
        <v>176</v>
      </c>
      <c r="R300" s="62" t="str">
        <f t="shared" si="83"/>
        <v>NVT</v>
      </c>
      <c r="S300" s="62" t="str">
        <f t="shared" si="92"/>
        <v>String</v>
      </c>
      <c r="T300" s="62" t="s">
        <v>2835</v>
      </c>
      <c r="U300" s="69" t="s">
        <v>366</v>
      </c>
      <c r="V300" s="62" t="s">
        <v>1244</v>
      </c>
      <c r="W300" s="62" t="s">
        <v>1244</v>
      </c>
      <c r="AB300" s="71" t="str">
        <f t="shared" si="86"/>
        <v>n.v.t.</v>
      </c>
    </row>
    <row r="301" spans="1:28" x14ac:dyDescent="0.45">
      <c r="A301" s="137" t="s">
        <v>3551</v>
      </c>
      <c r="B301" s="73" t="s">
        <v>3551</v>
      </c>
      <c r="C301" s="73" t="str">
        <f t="shared" si="87"/>
        <v>UZG022</v>
      </c>
      <c r="D301" s="73"/>
      <c r="E301" s="73" t="str">
        <f t="shared" si="88"/>
        <v/>
      </c>
      <c r="F301" s="73" t="str">
        <f t="shared" si="89"/>
        <v/>
      </c>
      <c r="G301" s="66" t="s">
        <v>2801</v>
      </c>
      <c r="H301" s="66" t="str">
        <f t="shared" si="90"/>
        <v>?</v>
      </c>
      <c r="I301" s="66" t="s">
        <v>176</v>
      </c>
      <c r="J301" s="67" t="s">
        <v>176</v>
      </c>
      <c r="K301" s="68" t="str">
        <f t="shared" si="91"/>
        <v>aaaawbas</v>
      </c>
      <c r="L301" s="157" t="str">
        <f>IFERROR(VLOOKUP(B301,LOINC!A:B,2,0),"")</f>
        <v/>
      </c>
      <c r="M301" s="69" t="str">
        <f>IFERROR(VLOOKUP(B301,'Sequence nummers'!A:B,2,FALSE),"")</f>
        <v/>
      </c>
      <c r="N301" s="69" t="s">
        <v>2803</v>
      </c>
      <c r="Q301" s="62" t="s">
        <v>176</v>
      </c>
      <c r="R301" s="62" t="str">
        <f t="shared" si="83"/>
        <v>NVT</v>
      </c>
      <c r="S301" s="62" t="str">
        <f t="shared" si="92"/>
        <v>String</v>
      </c>
      <c r="T301" s="62" t="s">
        <v>2835</v>
      </c>
      <c r="U301" s="69" t="s">
        <v>366</v>
      </c>
      <c r="V301" s="62" t="s">
        <v>1244</v>
      </c>
      <c r="W301" s="62" t="s">
        <v>1244</v>
      </c>
      <c r="AB301" s="71" t="str">
        <f t="shared" si="86"/>
        <v>n.v.t.</v>
      </c>
    </row>
    <row r="302" spans="1:28" x14ac:dyDescent="0.45">
      <c r="A302" s="137" t="s">
        <v>3553</v>
      </c>
      <c r="B302" s="73" t="s">
        <v>3553</v>
      </c>
      <c r="C302" s="73" t="str">
        <f t="shared" si="87"/>
        <v>UZG023</v>
      </c>
      <c r="D302" s="73"/>
      <c r="E302" s="73" t="str">
        <f t="shared" si="88"/>
        <v/>
      </c>
      <c r="F302" s="73" t="str">
        <f t="shared" si="89"/>
        <v/>
      </c>
      <c r="G302" s="66" t="s">
        <v>2801</v>
      </c>
      <c r="H302" s="66" t="str">
        <f t="shared" si="90"/>
        <v>?</v>
      </c>
      <c r="I302" s="66" t="s">
        <v>176</v>
      </c>
      <c r="J302" s="67" t="s">
        <v>176</v>
      </c>
      <c r="K302" s="68" t="str">
        <f t="shared" si="91"/>
        <v>aaaawbat</v>
      </c>
      <c r="L302" s="157" t="str">
        <f>IFERROR(VLOOKUP(B302,LOINC!A:B,2,0),"")</f>
        <v/>
      </c>
      <c r="M302" s="69" t="str">
        <f>IFERROR(VLOOKUP(B302,'Sequence nummers'!A:B,2,FALSE),"")</f>
        <v/>
      </c>
      <c r="N302" s="69" t="s">
        <v>2803</v>
      </c>
      <c r="Q302" s="62" t="s">
        <v>176</v>
      </c>
      <c r="R302" s="62" t="str">
        <f t="shared" si="83"/>
        <v>NVT</v>
      </c>
      <c r="S302" s="62" t="str">
        <f t="shared" si="92"/>
        <v>String</v>
      </c>
      <c r="T302" s="62" t="s">
        <v>2835</v>
      </c>
      <c r="U302" s="69" t="s">
        <v>366</v>
      </c>
      <c r="V302" s="62" t="s">
        <v>1244</v>
      </c>
      <c r="W302" s="62" t="s">
        <v>1244</v>
      </c>
      <c r="AB302" s="71" t="str">
        <f t="shared" si="86"/>
        <v>n.v.t.</v>
      </c>
    </row>
    <row r="303" spans="1:28" x14ac:dyDescent="0.45">
      <c r="A303" s="137" t="s">
        <v>3555</v>
      </c>
      <c r="B303" s="73" t="s">
        <v>3555</v>
      </c>
      <c r="C303" s="73" t="str">
        <f t="shared" si="87"/>
        <v>UZG024</v>
      </c>
      <c r="D303" s="73"/>
      <c r="E303" s="73" t="str">
        <f t="shared" si="88"/>
        <v/>
      </c>
      <c r="F303" s="73" t="str">
        <f t="shared" si="89"/>
        <v/>
      </c>
      <c r="G303" s="66" t="s">
        <v>2801</v>
      </c>
      <c r="H303" s="66" t="str">
        <f t="shared" si="90"/>
        <v>?</v>
      </c>
      <c r="I303" s="66" t="s">
        <v>176</v>
      </c>
      <c r="J303" s="67" t="s">
        <v>176</v>
      </c>
      <c r="K303" s="68" t="str">
        <f t="shared" si="91"/>
        <v>aaaawbau</v>
      </c>
      <c r="L303" s="157" t="str">
        <f>IFERROR(VLOOKUP(B303,LOINC!A:B,2,0),"")</f>
        <v/>
      </c>
      <c r="M303" s="69" t="str">
        <f>IFERROR(VLOOKUP(B303,'Sequence nummers'!A:B,2,FALSE),"")</f>
        <v/>
      </c>
      <c r="N303" s="69" t="s">
        <v>2803</v>
      </c>
      <c r="Q303" s="62" t="s">
        <v>176</v>
      </c>
      <c r="R303" s="62" t="str">
        <f t="shared" si="83"/>
        <v>NVT</v>
      </c>
      <c r="S303" s="62" t="str">
        <f t="shared" si="92"/>
        <v>String</v>
      </c>
      <c r="T303" s="62" t="s">
        <v>2835</v>
      </c>
      <c r="U303" s="69" t="s">
        <v>366</v>
      </c>
      <c r="V303" s="62" t="s">
        <v>1244</v>
      </c>
      <c r="W303" s="62" t="s">
        <v>1244</v>
      </c>
      <c r="AB303" s="71" t="str">
        <f t="shared" si="86"/>
        <v>n.v.t.</v>
      </c>
    </row>
    <row r="304" spans="1:28" x14ac:dyDescent="0.45">
      <c r="A304" s="137" t="s">
        <v>3557</v>
      </c>
      <c r="B304" s="73" t="s">
        <v>3557</v>
      </c>
      <c r="C304" s="73" t="str">
        <f t="shared" si="87"/>
        <v>UZG027</v>
      </c>
      <c r="D304" s="73"/>
      <c r="E304" s="73" t="str">
        <f t="shared" si="88"/>
        <v/>
      </c>
      <c r="F304" s="73" t="str">
        <f t="shared" si="89"/>
        <v/>
      </c>
      <c r="G304" s="66" t="s">
        <v>2801</v>
      </c>
      <c r="H304" s="66" t="str">
        <f t="shared" si="90"/>
        <v>?</v>
      </c>
      <c r="I304" s="66" t="s">
        <v>176</v>
      </c>
      <c r="J304" s="67" t="s">
        <v>176</v>
      </c>
      <c r="K304" s="68" t="str">
        <f t="shared" si="91"/>
        <v>aaaawbav</v>
      </c>
      <c r="L304" s="157" t="str">
        <f>IFERROR(VLOOKUP(B304,LOINC!A:B,2,0),"")</f>
        <v/>
      </c>
      <c r="M304" s="69" t="str">
        <f>IFERROR(VLOOKUP(B304,'Sequence nummers'!A:B,2,FALSE),"")</f>
        <v/>
      </c>
      <c r="N304" s="69" t="s">
        <v>2803</v>
      </c>
      <c r="Q304" s="62" t="s">
        <v>176</v>
      </c>
      <c r="R304" s="62" t="str">
        <f t="shared" si="83"/>
        <v>NVT</v>
      </c>
      <c r="S304" s="62" t="str">
        <f t="shared" si="92"/>
        <v>String</v>
      </c>
      <c r="T304" s="62" t="s">
        <v>2835</v>
      </c>
      <c r="U304" s="69" t="s">
        <v>366</v>
      </c>
      <c r="V304" s="62" t="s">
        <v>1244</v>
      </c>
      <c r="W304" s="62" t="s">
        <v>1244</v>
      </c>
      <c r="AB304" s="71" t="str">
        <f t="shared" si="86"/>
        <v>n.v.t.</v>
      </c>
    </row>
    <row r="305" spans="1:28" x14ac:dyDescent="0.45">
      <c r="A305" s="137" t="s">
        <v>3559</v>
      </c>
      <c r="B305" s="73" t="s">
        <v>3559</v>
      </c>
      <c r="C305" s="73" t="str">
        <f t="shared" si="87"/>
        <v>UZG028</v>
      </c>
      <c r="D305" s="73"/>
      <c r="E305" s="73" t="str">
        <f t="shared" si="88"/>
        <v/>
      </c>
      <c r="F305" s="73" t="str">
        <f t="shared" si="89"/>
        <v/>
      </c>
      <c r="G305" s="66" t="s">
        <v>2801</v>
      </c>
      <c r="H305" s="66" t="str">
        <f t="shared" si="90"/>
        <v>?</v>
      </c>
      <c r="I305" s="66" t="s">
        <v>176</v>
      </c>
      <c r="J305" s="67" t="s">
        <v>176</v>
      </c>
      <c r="K305" s="68" t="str">
        <f t="shared" si="91"/>
        <v>aaaawbaw</v>
      </c>
      <c r="L305" s="157" t="str">
        <f>IFERROR(VLOOKUP(B305,LOINC!A:B,2,0),"")</f>
        <v/>
      </c>
      <c r="M305" s="69" t="str">
        <f>IFERROR(VLOOKUP(B305,'Sequence nummers'!A:B,2,FALSE),"")</f>
        <v/>
      </c>
      <c r="N305" s="69" t="s">
        <v>2803</v>
      </c>
      <c r="Q305" s="62" t="s">
        <v>176</v>
      </c>
      <c r="R305" s="62" t="str">
        <f t="shared" si="83"/>
        <v>NVT</v>
      </c>
      <c r="S305" s="62" t="str">
        <f t="shared" si="92"/>
        <v>String</v>
      </c>
      <c r="T305" s="62" t="s">
        <v>2835</v>
      </c>
      <c r="U305" s="69" t="s">
        <v>366</v>
      </c>
      <c r="V305" s="62" t="s">
        <v>1244</v>
      </c>
      <c r="W305" s="62" t="s">
        <v>1244</v>
      </c>
      <c r="AB305" s="71" t="str">
        <f t="shared" si="86"/>
        <v>n.v.t.</v>
      </c>
    </row>
    <row r="306" spans="1:28" x14ac:dyDescent="0.45">
      <c r="A306" s="137" t="s">
        <v>3561</v>
      </c>
      <c r="B306" s="73" t="s">
        <v>3561</v>
      </c>
      <c r="C306" s="73" t="str">
        <f t="shared" si="87"/>
        <v>UZG029</v>
      </c>
      <c r="D306" s="73"/>
      <c r="E306" s="73" t="str">
        <f t="shared" si="88"/>
        <v/>
      </c>
      <c r="F306" s="73" t="str">
        <f t="shared" si="89"/>
        <v/>
      </c>
      <c r="G306" s="66" t="s">
        <v>2801</v>
      </c>
      <c r="H306" s="66" t="str">
        <f t="shared" si="90"/>
        <v>?</v>
      </c>
      <c r="I306" s="66" t="s">
        <v>176</v>
      </c>
      <c r="J306" s="67" t="s">
        <v>176</v>
      </c>
      <c r="K306" s="68" t="str">
        <f t="shared" si="91"/>
        <v>aaaawbax</v>
      </c>
      <c r="L306" s="157" t="str">
        <f>IFERROR(VLOOKUP(B306,LOINC!A:B,2,0),"")</f>
        <v/>
      </c>
      <c r="M306" s="69" t="str">
        <f>IFERROR(VLOOKUP(B306,'Sequence nummers'!A:B,2,FALSE),"")</f>
        <v/>
      </c>
      <c r="N306" s="69" t="s">
        <v>2803</v>
      </c>
      <c r="Q306" s="62" t="s">
        <v>176</v>
      </c>
      <c r="R306" s="62" t="str">
        <f t="shared" si="83"/>
        <v>NVT</v>
      </c>
      <c r="S306" s="62" t="str">
        <f t="shared" si="92"/>
        <v>String</v>
      </c>
      <c r="T306" s="62" t="s">
        <v>2835</v>
      </c>
      <c r="U306" s="69" t="s">
        <v>366</v>
      </c>
      <c r="V306" s="62" t="s">
        <v>1244</v>
      </c>
      <c r="W306" s="62" t="s">
        <v>1244</v>
      </c>
      <c r="AB306" s="71" t="str">
        <f t="shared" si="86"/>
        <v>n.v.t.</v>
      </c>
    </row>
    <row r="307" spans="1:28" x14ac:dyDescent="0.45">
      <c r="A307" s="137" t="s">
        <v>3563</v>
      </c>
      <c r="B307" s="73" t="s">
        <v>3563</v>
      </c>
      <c r="C307" s="73" t="str">
        <f t="shared" si="87"/>
        <v>UZG030</v>
      </c>
      <c r="D307" s="73"/>
      <c r="E307" s="73" t="str">
        <f t="shared" si="88"/>
        <v/>
      </c>
      <c r="F307" s="73" t="str">
        <f t="shared" si="89"/>
        <v/>
      </c>
      <c r="G307" s="66" t="s">
        <v>2801</v>
      </c>
      <c r="H307" s="66" t="str">
        <f t="shared" si="90"/>
        <v>?</v>
      </c>
      <c r="I307" s="66" t="s">
        <v>176</v>
      </c>
      <c r="J307" s="67" t="s">
        <v>176</v>
      </c>
      <c r="K307" s="68" t="str">
        <f t="shared" si="91"/>
        <v>aaaawbay</v>
      </c>
      <c r="L307" s="157" t="str">
        <f>IFERROR(VLOOKUP(B307,LOINC!A:B,2,0),"")</f>
        <v/>
      </c>
      <c r="M307" s="69" t="str">
        <f>IFERROR(VLOOKUP(B307,'Sequence nummers'!A:B,2,FALSE),"")</f>
        <v/>
      </c>
      <c r="N307" s="69" t="s">
        <v>2803</v>
      </c>
      <c r="Q307" s="62" t="s">
        <v>176</v>
      </c>
      <c r="R307" s="62" t="str">
        <f t="shared" si="83"/>
        <v>NVT</v>
      </c>
      <c r="S307" s="62" t="str">
        <f t="shared" si="92"/>
        <v>String</v>
      </c>
      <c r="T307" s="62" t="s">
        <v>2835</v>
      </c>
      <c r="U307" s="69" t="s">
        <v>366</v>
      </c>
      <c r="V307" s="62" t="s">
        <v>1244</v>
      </c>
      <c r="W307" s="62" t="s">
        <v>1244</v>
      </c>
      <c r="AB307" s="71" t="str">
        <f t="shared" si="86"/>
        <v>n.v.t.</v>
      </c>
    </row>
    <row r="308" spans="1:28" x14ac:dyDescent="0.45">
      <c r="A308" s="137" t="s">
        <v>3566</v>
      </c>
      <c r="B308" s="73" t="s">
        <v>3566</v>
      </c>
      <c r="C308" s="73" t="str">
        <f t="shared" si="87"/>
        <v>UZG031</v>
      </c>
      <c r="D308" s="73"/>
      <c r="E308" s="73" t="str">
        <f t="shared" si="88"/>
        <v/>
      </c>
      <c r="F308" s="73" t="str">
        <f t="shared" si="89"/>
        <v/>
      </c>
      <c r="G308" s="66" t="s">
        <v>2801</v>
      </c>
      <c r="H308" s="66" t="str">
        <f t="shared" si="90"/>
        <v>?</v>
      </c>
      <c r="I308" s="66" t="s">
        <v>176</v>
      </c>
      <c r="J308" s="67" t="s">
        <v>176</v>
      </c>
      <c r="K308" s="68" t="str">
        <f t="shared" si="91"/>
        <v>aaaawbaz</v>
      </c>
      <c r="L308" s="157" t="str">
        <f>IFERROR(VLOOKUP(B308,LOINC!A:B,2,0),"")</f>
        <v/>
      </c>
      <c r="M308" s="69" t="str">
        <f>IFERROR(VLOOKUP(B308,'Sequence nummers'!A:B,2,FALSE),"")</f>
        <v/>
      </c>
      <c r="N308" s="69" t="s">
        <v>2803</v>
      </c>
      <c r="Q308" s="62" t="s">
        <v>176</v>
      </c>
      <c r="R308" s="62" t="str">
        <f t="shared" si="83"/>
        <v>NVT</v>
      </c>
      <c r="S308" s="62" t="str">
        <f t="shared" si="92"/>
        <v>String</v>
      </c>
      <c r="T308" s="62" t="s">
        <v>2835</v>
      </c>
      <c r="U308" s="69" t="s">
        <v>366</v>
      </c>
      <c r="V308" s="62" t="s">
        <v>1244</v>
      </c>
      <c r="W308" s="62" t="s">
        <v>1244</v>
      </c>
      <c r="AB308" s="71" t="str">
        <f t="shared" si="86"/>
        <v>n.v.t.</v>
      </c>
    </row>
    <row r="309" spans="1:28" x14ac:dyDescent="0.45">
      <c r="A309" s="137" t="s">
        <v>3568</v>
      </c>
      <c r="B309" s="73" t="s">
        <v>3568</v>
      </c>
      <c r="C309" s="73" t="str">
        <f t="shared" si="87"/>
        <v>UZG033</v>
      </c>
      <c r="D309" s="73"/>
      <c r="E309" s="73" t="str">
        <f t="shared" si="88"/>
        <v/>
      </c>
      <c r="F309" s="73" t="str">
        <f t="shared" si="89"/>
        <v/>
      </c>
      <c r="G309" s="66" t="s">
        <v>2801</v>
      </c>
      <c r="H309" s="66" t="str">
        <f t="shared" si="90"/>
        <v>?</v>
      </c>
      <c r="I309" s="66" t="s">
        <v>176</v>
      </c>
      <c r="J309" s="67" t="s">
        <v>176</v>
      </c>
      <c r="K309" s="68" t="str">
        <f t="shared" si="91"/>
        <v>aaaawbba</v>
      </c>
      <c r="L309" s="157" t="str">
        <f>IFERROR(VLOOKUP(B309,LOINC!A:B,2,0),"")</f>
        <v/>
      </c>
      <c r="M309" s="69" t="str">
        <f>IFERROR(VLOOKUP(B309,'Sequence nummers'!A:B,2,FALSE),"")</f>
        <v/>
      </c>
      <c r="N309" s="69" t="s">
        <v>2803</v>
      </c>
      <c r="Q309" s="62" t="s">
        <v>176</v>
      </c>
      <c r="R309" s="62" t="str">
        <f t="shared" si="83"/>
        <v>NVT</v>
      </c>
      <c r="S309" s="62" t="str">
        <f t="shared" si="92"/>
        <v>String</v>
      </c>
      <c r="T309" s="62" t="s">
        <v>2835</v>
      </c>
      <c r="U309" s="69" t="s">
        <v>366</v>
      </c>
      <c r="V309" s="62" t="s">
        <v>1244</v>
      </c>
      <c r="W309" s="62" t="s">
        <v>1244</v>
      </c>
      <c r="AB309" s="71" t="str">
        <f t="shared" si="86"/>
        <v>n.v.t.</v>
      </c>
    </row>
    <row r="310" spans="1:28" x14ac:dyDescent="0.45">
      <c r="A310" s="137" t="s">
        <v>3571</v>
      </c>
      <c r="B310" s="73" t="s">
        <v>3571</v>
      </c>
      <c r="C310" s="73" t="str">
        <f t="shared" si="87"/>
        <v>UZG034</v>
      </c>
      <c r="D310" s="73"/>
      <c r="E310" s="73" t="str">
        <f t="shared" si="88"/>
        <v/>
      </c>
      <c r="F310" s="73" t="str">
        <f t="shared" si="89"/>
        <v/>
      </c>
      <c r="G310" s="66" t="s">
        <v>2801</v>
      </c>
      <c r="H310" s="66" t="str">
        <f t="shared" si="90"/>
        <v>?</v>
      </c>
      <c r="I310" s="66" t="s">
        <v>176</v>
      </c>
      <c r="J310" s="67" t="s">
        <v>176</v>
      </c>
      <c r="K310" s="68" t="str">
        <f t="shared" si="91"/>
        <v>aaaawbbb</v>
      </c>
      <c r="L310" s="157" t="str">
        <f>IFERROR(VLOOKUP(B310,LOINC!A:B,2,0),"")</f>
        <v/>
      </c>
      <c r="M310" s="69" t="str">
        <f>IFERROR(VLOOKUP(B310,'Sequence nummers'!A:B,2,FALSE),"")</f>
        <v/>
      </c>
      <c r="N310" s="69" t="s">
        <v>2803</v>
      </c>
      <c r="Q310" s="62" t="s">
        <v>176</v>
      </c>
      <c r="R310" s="62" t="str">
        <f t="shared" si="83"/>
        <v>NVT</v>
      </c>
      <c r="S310" s="62" t="str">
        <f t="shared" si="92"/>
        <v>String</v>
      </c>
      <c r="T310" s="62" t="s">
        <v>2835</v>
      </c>
      <c r="U310" s="69" t="s">
        <v>366</v>
      </c>
      <c r="V310" s="62" t="s">
        <v>1244</v>
      </c>
      <c r="W310" s="62" t="s">
        <v>1244</v>
      </c>
      <c r="AB310" s="71" t="str">
        <f t="shared" si="86"/>
        <v>n.v.t.</v>
      </c>
    </row>
    <row r="311" spans="1:28" x14ac:dyDescent="0.45">
      <c r="A311" s="137" t="s">
        <v>3574</v>
      </c>
      <c r="B311" s="73" t="s">
        <v>3574</v>
      </c>
      <c r="C311" s="73" t="str">
        <f t="shared" si="87"/>
        <v>UZG035</v>
      </c>
      <c r="D311" s="73"/>
      <c r="E311" s="73" t="str">
        <f t="shared" si="88"/>
        <v/>
      </c>
      <c r="F311" s="73" t="str">
        <f t="shared" si="89"/>
        <v/>
      </c>
      <c r="G311" s="66" t="s">
        <v>2801</v>
      </c>
      <c r="H311" s="66" t="str">
        <f t="shared" si="90"/>
        <v>?</v>
      </c>
      <c r="I311" s="66" t="s">
        <v>176</v>
      </c>
      <c r="J311" s="67" t="s">
        <v>176</v>
      </c>
      <c r="K311" s="68" t="str">
        <f t="shared" si="91"/>
        <v>aaaawbbc</v>
      </c>
      <c r="L311" s="157" t="str">
        <f>IFERROR(VLOOKUP(B311,LOINC!A:B,2,0),"")</f>
        <v/>
      </c>
      <c r="M311" s="69" t="str">
        <f>IFERROR(VLOOKUP(B311,'Sequence nummers'!A:B,2,FALSE),"")</f>
        <v/>
      </c>
      <c r="N311" s="69" t="s">
        <v>2803</v>
      </c>
      <c r="Q311" s="62" t="s">
        <v>176</v>
      </c>
      <c r="R311" s="62" t="str">
        <f t="shared" si="83"/>
        <v>NVT</v>
      </c>
      <c r="S311" s="62" t="str">
        <f t="shared" si="92"/>
        <v>String</v>
      </c>
      <c r="T311" s="62" t="s">
        <v>2835</v>
      </c>
      <c r="U311" s="69" t="s">
        <v>366</v>
      </c>
      <c r="V311" s="62" t="s">
        <v>1244</v>
      </c>
      <c r="W311" s="62" t="s">
        <v>1244</v>
      </c>
      <c r="AB311" s="71" t="str">
        <f t="shared" si="86"/>
        <v>n.v.t.</v>
      </c>
    </row>
    <row r="312" spans="1:28" x14ac:dyDescent="0.45">
      <c r="A312" s="137" t="s">
        <v>3577</v>
      </c>
      <c r="B312" s="73" t="s">
        <v>3577</v>
      </c>
      <c r="C312" s="73" t="str">
        <f t="shared" si="87"/>
        <v>UZG036</v>
      </c>
      <c r="D312" s="73"/>
      <c r="E312" s="73" t="str">
        <f t="shared" si="88"/>
        <v/>
      </c>
      <c r="F312" s="73" t="str">
        <f t="shared" si="89"/>
        <v/>
      </c>
      <c r="G312" s="66" t="s">
        <v>2801</v>
      </c>
      <c r="H312" s="66" t="str">
        <f t="shared" si="90"/>
        <v>?</v>
      </c>
      <c r="I312" s="66" t="s">
        <v>176</v>
      </c>
      <c r="J312" s="67" t="s">
        <v>176</v>
      </c>
      <c r="K312" s="68" t="str">
        <f t="shared" si="91"/>
        <v>aaaawbbd</v>
      </c>
      <c r="L312" s="157" t="str">
        <f>IFERROR(VLOOKUP(B312,LOINC!A:B,2,0),"")</f>
        <v/>
      </c>
      <c r="M312" s="69" t="str">
        <f>IFERROR(VLOOKUP(B312,'Sequence nummers'!A:B,2,FALSE),"")</f>
        <v/>
      </c>
      <c r="N312" s="69" t="s">
        <v>2803</v>
      </c>
      <c r="Q312" s="62" t="s">
        <v>176</v>
      </c>
      <c r="R312" s="62" t="str">
        <f t="shared" si="83"/>
        <v>NVT</v>
      </c>
      <c r="S312" s="62" t="str">
        <f t="shared" si="92"/>
        <v>String</v>
      </c>
      <c r="T312" s="62" t="s">
        <v>2835</v>
      </c>
      <c r="U312" s="69" t="s">
        <v>366</v>
      </c>
      <c r="V312" s="62" t="s">
        <v>1244</v>
      </c>
      <c r="W312" s="62" t="s">
        <v>1244</v>
      </c>
      <c r="AB312" s="71" t="str">
        <f t="shared" si="86"/>
        <v>n.v.t.</v>
      </c>
    </row>
    <row r="313" spans="1:28" x14ac:dyDescent="0.45">
      <c r="A313" s="137" t="s">
        <v>3579</v>
      </c>
      <c r="B313" s="73" t="s">
        <v>3579</v>
      </c>
      <c r="C313" s="73" t="str">
        <f t="shared" si="87"/>
        <v>UZG037</v>
      </c>
      <c r="D313" s="73"/>
      <c r="E313" s="73" t="str">
        <f t="shared" si="88"/>
        <v/>
      </c>
      <c r="F313" s="73" t="str">
        <f t="shared" si="89"/>
        <v/>
      </c>
      <c r="G313" s="66" t="s">
        <v>2801</v>
      </c>
      <c r="H313" s="66" t="str">
        <f t="shared" si="90"/>
        <v>?</v>
      </c>
      <c r="I313" s="66" t="s">
        <v>176</v>
      </c>
      <c r="J313" s="67" t="s">
        <v>176</v>
      </c>
      <c r="K313" s="68" t="str">
        <f t="shared" si="91"/>
        <v>aaaawbbe</v>
      </c>
      <c r="L313" s="157" t="str">
        <f>IFERROR(VLOOKUP(B313,LOINC!A:B,2,0),"")</f>
        <v/>
      </c>
      <c r="M313" s="69" t="str">
        <f>IFERROR(VLOOKUP(B313,'Sequence nummers'!A:B,2,FALSE),"")</f>
        <v/>
      </c>
      <c r="N313" s="69" t="s">
        <v>2803</v>
      </c>
      <c r="Q313" s="62" t="s">
        <v>176</v>
      </c>
      <c r="R313" s="62" t="str">
        <f t="shared" si="83"/>
        <v>NVT</v>
      </c>
      <c r="S313" s="62" t="str">
        <f t="shared" si="92"/>
        <v>String</v>
      </c>
      <c r="T313" s="62" t="s">
        <v>2835</v>
      </c>
      <c r="U313" s="69" t="s">
        <v>366</v>
      </c>
      <c r="V313" s="62" t="s">
        <v>1244</v>
      </c>
      <c r="W313" s="62" t="s">
        <v>1244</v>
      </c>
      <c r="AB313" s="71" t="str">
        <f t="shared" si="86"/>
        <v>n.v.t.</v>
      </c>
    </row>
    <row r="314" spans="1:28" x14ac:dyDescent="0.45">
      <c r="A314" s="137" t="s">
        <v>3582</v>
      </c>
      <c r="B314" s="73" t="s">
        <v>3582</v>
      </c>
      <c r="C314" s="73" t="str">
        <f t="shared" si="87"/>
        <v>UZG038</v>
      </c>
      <c r="D314" s="73"/>
      <c r="E314" s="73" t="str">
        <f t="shared" si="88"/>
        <v/>
      </c>
      <c r="F314" s="73" t="str">
        <f t="shared" si="89"/>
        <v/>
      </c>
      <c r="G314" s="66" t="s">
        <v>2801</v>
      </c>
      <c r="H314" s="66" t="str">
        <f t="shared" si="90"/>
        <v>?</v>
      </c>
      <c r="I314" s="66" t="s">
        <v>176</v>
      </c>
      <c r="J314" s="67" t="s">
        <v>176</v>
      </c>
      <c r="K314" s="68" t="str">
        <f t="shared" si="91"/>
        <v>aaaawbbf</v>
      </c>
      <c r="L314" s="157" t="str">
        <f>IFERROR(VLOOKUP(B314,LOINC!A:B,2,0),"")</f>
        <v/>
      </c>
      <c r="M314" s="69" t="str">
        <f>IFERROR(VLOOKUP(B314,'Sequence nummers'!A:B,2,FALSE),"")</f>
        <v/>
      </c>
      <c r="N314" s="69" t="s">
        <v>2803</v>
      </c>
      <c r="Q314" s="62" t="s">
        <v>176</v>
      </c>
      <c r="R314" s="62" t="str">
        <f t="shared" si="83"/>
        <v>NVT</v>
      </c>
      <c r="S314" s="62" t="str">
        <f t="shared" si="92"/>
        <v>String</v>
      </c>
      <c r="T314" s="62" t="s">
        <v>2835</v>
      </c>
      <c r="U314" s="69" t="s">
        <v>366</v>
      </c>
      <c r="V314" s="62" t="s">
        <v>1244</v>
      </c>
      <c r="W314" s="62" t="s">
        <v>1244</v>
      </c>
      <c r="AB314" s="71" t="str">
        <f t="shared" si="86"/>
        <v>n.v.t.</v>
      </c>
    </row>
    <row r="315" spans="1:28" x14ac:dyDescent="0.45">
      <c r="A315" s="137" t="s">
        <v>3584</v>
      </c>
      <c r="B315" s="73" t="s">
        <v>3584</v>
      </c>
      <c r="C315" s="73" t="str">
        <f t="shared" si="87"/>
        <v>UZG039</v>
      </c>
      <c r="D315" s="73"/>
      <c r="E315" s="73" t="str">
        <f t="shared" si="88"/>
        <v/>
      </c>
      <c r="F315" s="73" t="str">
        <f t="shared" si="89"/>
        <v/>
      </c>
      <c r="G315" s="66" t="s">
        <v>2801</v>
      </c>
      <c r="H315" s="66" t="str">
        <f t="shared" si="90"/>
        <v>?</v>
      </c>
      <c r="I315" s="66" t="s">
        <v>176</v>
      </c>
      <c r="J315" s="67" t="s">
        <v>176</v>
      </c>
      <c r="K315" s="68" t="str">
        <f t="shared" si="91"/>
        <v>aaaawbbg</v>
      </c>
      <c r="L315" s="157" t="str">
        <f>IFERROR(VLOOKUP(B315,LOINC!A:B,2,0),"")</f>
        <v/>
      </c>
      <c r="M315" s="69" t="str">
        <f>IFERROR(VLOOKUP(B315,'Sequence nummers'!A:B,2,FALSE),"")</f>
        <v/>
      </c>
      <c r="N315" s="69" t="s">
        <v>2803</v>
      </c>
      <c r="Q315" s="62" t="s">
        <v>176</v>
      </c>
      <c r="R315" s="62" t="str">
        <f t="shared" si="83"/>
        <v>NVT</v>
      </c>
      <c r="S315" s="62" t="str">
        <f t="shared" si="92"/>
        <v>String</v>
      </c>
      <c r="T315" s="62" t="s">
        <v>2835</v>
      </c>
      <c r="U315" s="69" t="s">
        <v>366</v>
      </c>
      <c r="V315" s="62" t="s">
        <v>1244</v>
      </c>
      <c r="W315" s="62" t="s">
        <v>1244</v>
      </c>
      <c r="AB315" s="71" t="str">
        <f t="shared" si="86"/>
        <v>n.v.t.</v>
      </c>
    </row>
    <row r="316" spans="1:28" x14ac:dyDescent="0.45">
      <c r="A316" s="137" t="s">
        <v>3587</v>
      </c>
      <c r="B316" s="73" t="s">
        <v>3587</v>
      </c>
      <c r="C316" s="73" t="str">
        <f t="shared" si="87"/>
        <v>UZG040</v>
      </c>
      <c r="D316" s="73"/>
      <c r="E316" s="73" t="str">
        <f t="shared" si="88"/>
        <v/>
      </c>
      <c r="F316" s="73" t="str">
        <f t="shared" si="89"/>
        <v/>
      </c>
      <c r="G316" s="66" t="s">
        <v>2801</v>
      </c>
      <c r="H316" s="66" t="str">
        <f t="shared" si="90"/>
        <v>?</v>
      </c>
      <c r="I316" s="66" t="s">
        <v>176</v>
      </c>
      <c r="J316" s="67" t="s">
        <v>176</v>
      </c>
      <c r="K316" s="68" t="str">
        <f t="shared" si="91"/>
        <v>aaaawbbh</v>
      </c>
      <c r="L316" s="157" t="str">
        <f>IFERROR(VLOOKUP(B316,LOINC!A:B,2,0),"")</f>
        <v/>
      </c>
      <c r="M316" s="69" t="str">
        <f>IFERROR(VLOOKUP(B316,'Sequence nummers'!A:B,2,FALSE),"")</f>
        <v/>
      </c>
      <c r="N316" s="69" t="s">
        <v>2803</v>
      </c>
      <c r="Q316" s="62" t="s">
        <v>176</v>
      </c>
      <c r="R316" s="62" t="str">
        <f t="shared" si="83"/>
        <v>NVT</v>
      </c>
      <c r="S316" s="62" t="str">
        <f t="shared" si="92"/>
        <v>String</v>
      </c>
      <c r="T316" s="62" t="s">
        <v>2835</v>
      </c>
      <c r="U316" s="69" t="s">
        <v>366</v>
      </c>
      <c r="V316" s="62" t="s">
        <v>1244</v>
      </c>
      <c r="W316" s="62" t="s">
        <v>1244</v>
      </c>
      <c r="AB316" s="71" t="str">
        <f t="shared" si="86"/>
        <v>n.v.t.</v>
      </c>
    </row>
    <row r="317" spans="1:28" x14ac:dyDescent="0.45">
      <c r="A317" s="137" t="s">
        <v>3589</v>
      </c>
      <c r="B317" s="73" t="s">
        <v>3589</v>
      </c>
      <c r="C317" s="73" t="str">
        <f t="shared" si="87"/>
        <v>UZG041</v>
      </c>
      <c r="D317" s="73"/>
      <c r="E317" s="73" t="str">
        <f t="shared" si="88"/>
        <v/>
      </c>
      <c r="F317" s="73" t="str">
        <f t="shared" si="89"/>
        <v/>
      </c>
      <c r="G317" s="66" t="s">
        <v>2801</v>
      </c>
      <c r="H317" s="66" t="str">
        <f t="shared" si="90"/>
        <v>?</v>
      </c>
      <c r="I317" s="66" t="s">
        <v>176</v>
      </c>
      <c r="J317" s="67" t="s">
        <v>176</v>
      </c>
      <c r="K317" s="68" t="str">
        <f t="shared" si="91"/>
        <v>aaaawbbi</v>
      </c>
      <c r="L317" s="157" t="str">
        <f>IFERROR(VLOOKUP(B317,LOINC!A:B,2,0),"")</f>
        <v/>
      </c>
      <c r="M317" s="69" t="str">
        <f>IFERROR(VLOOKUP(B317,'Sequence nummers'!A:B,2,FALSE),"")</f>
        <v/>
      </c>
      <c r="N317" s="69" t="s">
        <v>2803</v>
      </c>
      <c r="Q317" s="62" t="s">
        <v>176</v>
      </c>
      <c r="R317" s="62" t="str">
        <f t="shared" si="83"/>
        <v>NVT</v>
      </c>
      <c r="S317" s="62" t="str">
        <f t="shared" si="92"/>
        <v>String</v>
      </c>
      <c r="T317" s="62" t="s">
        <v>2835</v>
      </c>
      <c r="U317" s="69" t="s">
        <v>366</v>
      </c>
      <c r="V317" s="62" t="s">
        <v>1244</v>
      </c>
      <c r="W317" s="62" t="s">
        <v>1244</v>
      </c>
      <c r="AB317" s="71" t="str">
        <f t="shared" si="86"/>
        <v>n.v.t.</v>
      </c>
    </row>
    <row r="318" spans="1:28" x14ac:dyDescent="0.45">
      <c r="A318" s="137" t="s">
        <v>3592</v>
      </c>
      <c r="B318" s="73" t="s">
        <v>3592</v>
      </c>
      <c r="C318" s="73" t="str">
        <f t="shared" si="87"/>
        <v>UZG042</v>
      </c>
      <c r="D318" s="73"/>
      <c r="E318" s="73" t="str">
        <f t="shared" si="88"/>
        <v/>
      </c>
      <c r="F318" s="73" t="str">
        <f t="shared" si="89"/>
        <v/>
      </c>
      <c r="G318" s="66" t="s">
        <v>2801</v>
      </c>
      <c r="H318" s="66" t="str">
        <f t="shared" si="90"/>
        <v>?</v>
      </c>
      <c r="I318" s="66" t="s">
        <v>176</v>
      </c>
      <c r="J318" s="67" t="s">
        <v>176</v>
      </c>
      <c r="K318" s="68" t="str">
        <f t="shared" si="91"/>
        <v>aaaawbbj</v>
      </c>
      <c r="L318" s="157" t="str">
        <f>IFERROR(VLOOKUP(B318,LOINC!A:B,2,0),"")</f>
        <v/>
      </c>
      <c r="M318" s="69" t="str">
        <f>IFERROR(VLOOKUP(B318,'Sequence nummers'!A:B,2,FALSE),"")</f>
        <v/>
      </c>
      <c r="N318" s="69" t="s">
        <v>2803</v>
      </c>
      <c r="Q318" s="62" t="s">
        <v>176</v>
      </c>
      <c r="R318" s="62" t="str">
        <f t="shared" si="83"/>
        <v>NVT</v>
      </c>
      <c r="S318" s="62" t="str">
        <f t="shared" si="92"/>
        <v>String</v>
      </c>
      <c r="T318" s="62" t="s">
        <v>2835</v>
      </c>
      <c r="U318" s="69" t="s">
        <v>366</v>
      </c>
      <c r="V318" s="62" t="s">
        <v>1244</v>
      </c>
      <c r="W318" s="62" t="s">
        <v>1244</v>
      </c>
      <c r="AB318" s="71" t="str">
        <f t="shared" si="86"/>
        <v>n.v.t.</v>
      </c>
    </row>
    <row r="319" spans="1:28" x14ac:dyDescent="0.45">
      <c r="A319" s="137" t="s">
        <v>3594</v>
      </c>
      <c r="B319" s="73" t="s">
        <v>3594</v>
      </c>
      <c r="C319" s="73" t="str">
        <f t="shared" si="87"/>
        <v>UZG043</v>
      </c>
      <c r="D319" s="73"/>
      <c r="E319" s="73" t="str">
        <f t="shared" si="88"/>
        <v/>
      </c>
      <c r="F319" s="73" t="str">
        <f t="shared" si="89"/>
        <v/>
      </c>
      <c r="G319" s="66" t="s">
        <v>2801</v>
      </c>
      <c r="H319" s="66" t="str">
        <f t="shared" si="90"/>
        <v>?</v>
      </c>
      <c r="I319" s="66" t="s">
        <v>176</v>
      </c>
      <c r="J319" s="67" t="s">
        <v>176</v>
      </c>
      <c r="K319" s="68" t="str">
        <f t="shared" si="91"/>
        <v>aaaawbbk</v>
      </c>
      <c r="L319" s="157" t="str">
        <f>IFERROR(VLOOKUP(B319,LOINC!A:B,2,0),"")</f>
        <v/>
      </c>
      <c r="M319" s="69" t="str">
        <f>IFERROR(VLOOKUP(B319,'Sequence nummers'!A:B,2,FALSE),"")</f>
        <v/>
      </c>
      <c r="N319" s="69" t="s">
        <v>2803</v>
      </c>
      <c r="Q319" s="62" t="s">
        <v>176</v>
      </c>
      <c r="R319" s="62" t="str">
        <f t="shared" si="83"/>
        <v>NVT</v>
      </c>
      <c r="S319" s="62" t="str">
        <f t="shared" si="92"/>
        <v>String</v>
      </c>
      <c r="T319" s="62" t="s">
        <v>2835</v>
      </c>
      <c r="U319" s="69" t="s">
        <v>366</v>
      </c>
      <c r="V319" s="62" t="s">
        <v>1244</v>
      </c>
      <c r="W319" s="62" t="s">
        <v>1244</v>
      </c>
      <c r="AB319" s="71" t="str">
        <f t="shared" si="86"/>
        <v>n.v.t.</v>
      </c>
    </row>
    <row r="320" spans="1:28" x14ac:dyDescent="0.45">
      <c r="A320" s="137" t="s">
        <v>3596</v>
      </c>
      <c r="B320" s="73" t="s">
        <v>3596</v>
      </c>
      <c r="C320" s="73" t="str">
        <f t="shared" si="87"/>
        <v>Andere antigenen</v>
      </c>
      <c r="D320" s="73"/>
      <c r="E320" s="73" t="str">
        <f t="shared" si="88"/>
        <v/>
      </c>
      <c r="F320" s="73" t="str">
        <f t="shared" si="89"/>
        <v/>
      </c>
      <c r="G320" s="66" t="s">
        <v>2801</v>
      </c>
      <c r="H320" s="66" t="str">
        <f t="shared" si="90"/>
        <v>?</v>
      </c>
      <c r="I320" s="66" t="s">
        <v>176</v>
      </c>
      <c r="J320" s="67" t="s">
        <v>176</v>
      </c>
      <c r="K320" s="68" t="str">
        <f t="shared" si="91"/>
        <v>aaaawbbl</v>
      </c>
      <c r="L320" s="157" t="str">
        <f>IFERROR(VLOOKUP(B320,LOINC!A:B,2,0),"")</f>
        <v/>
      </c>
      <c r="M320" s="69" t="str">
        <f>IFERROR(VLOOKUP(B320,'Sequence nummers'!A:B,2,FALSE),"")</f>
        <v/>
      </c>
      <c r="N320" s="69" t="s">
        <v>2803</v>
      </c>
      <c r="Q320" s="62" t="s">
        <v>176</v>
      </c>
      <c r="R320" s="62" t="str">
        <f t="shared" si="83"/>
        <v>NVT</v>
      </c>
      <c r="S320" s="62" t="str">
        <f t="shared" si="92"/>
        <v>String</v>
      </c>
      <c r="T320" s="62" t="s">
        <v>2835</v>
      </c>
      <c r="U320" s="69" t="s">
        <v>366</v>
      </c>
      <c r="V320" s="62" t="s">
        <v>1244</v>
      </c>
      <c r="W320" s="62" t="s">
        <v>1244</v>
      </c>
      <c r="AB320" s="71" t="str">
        <f t="shared" si="86"/>
        <v>n.v.t.</v>
      </c>
    </row>
    <row r="321" spans="1:28" x14ac:dyDescent="0.45">
      <c r="A321" s="110" t="s">
        <v>3598</v>
      </c>
      <c r="B321" s="73" t="s">
        <v>3598</v>
      </c>
      <c r="C321" s="73" t="str">
        <f t="shared" si="87"/>
        <v>UZG093</v>
      </c>
      <c r="D321" s="73"/>
      <c r="E321" s="73" t="str">
        <f t="shared" si="88"/>
        <v/>
      </c>
      <c r="F321" s="73" t="str">
        <f t="shared" si="89"/>
        <v/>
      </c>
      <c r="G321" s="66" t="s">
        <v>2801</v>
      </c>
      <c r="H321" s="66" t="str">
        <f t="shared" si="90"/>
        <v>?</v>
      </c>
      <c r="I321" s="66" t="s">
        <v>176</v>
      </c>
      <c r="J321" s="67" t="s">
        <v>176</v>
      </c>
      <c r="K321" s="68" t="str">
        <f t="shared" si="91"/>
        <v>aaaawbbm</v>
      </c>
      <c r="L321" s="157" t="str">
        <f>IFERROR(VLOOKUP(B321,LOINC!A:B,2,0),"")</f>
        <v/>
      </c>
      <c r="M321" s="69" t="str">
        <f>IFERROR(VLOOKUP(B321,'Sequence nummers'!A:B,2,FALSE),"")</f>
        <v/>
      </c>
      <c r="N321" s="69" t="s">
        <v>2803</v>
      </c>
      <c r="Q321" s="62" t="s">
        <v>176</v>
      </c>
      <c r="R321" s="62" t="s">
        <v>176</v>
      </c>
      <c r="S321" s="62" t="str">
        <f t="shared" si="92"/>
        <v>String</v>
      </c>
      <c r="T321" s="62" t="s">
        <v>2835</v>
      </c>
      <c r="U321" s="69" t="s">
        <v>366</v>
      </c>
      <c r="V321" s="62" t="s">
        <v>1244</v>
      </c>
      <c r="W321" s="62" t="s">
        <v>1244</v>
      </c>
      <c r="AB321" s="71" t="str">
        <f t="shared" si="86"/>
        <v>n.v.t.</v>
      </c>
    </row>
    <row r="322" spans="1:28" x14ac:dyDescent="0.45">
      <c r="A322" s="137" t="s">
        <v>3601</v>
      </c>
      <c r="B322" s="73" t="s">
        <v>3601</v>
      </c>
      <c r="C322" s="73" t="str">
        <f t="shared" si="87"/>
        <v>Inf.AG: StamcelTX</v>
      </c>
      <c r="D322" s="73"/>
      <c r="E322" s="73" t="str">
        <f t="shared" si="88"/>
        <v/>
      </c>
      <c r="F322" s="73" t="str">
        <f t="shared" si="89"/>
        <v/>
      </c>
      <c r="G322" s="66" t="s">
        <v>2801</v>
      </c>
      <c r="H322" s="66" t="str">
        <f t="shared" si="90"/>
        <v>?</v>
      </c>
      <c r="I322" s="66" t="s">
        <v>176</v>
      </c>
      <c r="J322" s="66" t="s">
        <v>176</v>
      </c>
      <c r="K322" s="68" t="str">
        <f t="shared" si="91"/>
        <v>aaaawbbn</v>
      </c>
      <c r="L322" s="157" t="str">
        <f>IFERROR(VLOOKUP(B322,LOINC!A:B,2,0),"")</f>
        <v/>
      </c>
      <c r="M322" s="69" t="str">
        <f>IFERROR(VLOOKUP(B322,'Sequence nummers'!A:B,2,FALSE),"")</f>
        <v/>
      </c>
      <c r="N322" s="69" t="s">
        <v>2803</v>
      </c>
      <c r="Q322" s="62" t="s">
        <v>176</v>
      </c>
      <c r="R322" s="62" t="s">
        <v>176</v>
      </c>
      <c r="S322" s="62" t="str">
        <f t="shared" si="92"/>
        <v>String</v>
      </c>
      <c r="T322" s="62" t="s">
        <v>2835</v>
      </c>
      <c r="U322" s="69" t="s">
        <v>366</v>
      </c>
      <c r="V322" s="62" t="s">
        <v>1244</v>
      </c>
      <c r="W322" s="62" t="s">
        <v>1244</v>
      </c>
      <c r="AB322" s="71" t="str">
        <f t="shared" si="86"/>
        <v>n.v.t.</v>
      </c>
    </row>
    <row r="323" spans="1:28" x14ac:dyDescent="0.45">
      <c r="A323" s="110" t="s">
        <v>3604</v>
      </c>
      <c r="B323" s="73" t="s">
        <v>3604</v>
      </c>
      <c r="C323" s="73" t="str">
        <f t="shared" si="87"/>
        <v>Inf.AG: Hemoglob.pat</v>
      </c>
      <c r="D323" s="73"/>
      <c r="E323" s="73" t="str">
        <f t="shared" si="88"/>
        <v/>
      </c>
      <c r="F323" s="73" t="str">
        <f t="shared" si="89"/>
        <v/>
      </c>
      <c r="G323" s="66" t="s">
        <v>2801</v>
      </c>
      <c r="H323" s="66" t="str">
        <f t="shared" si="90"/>
        <v>?</v>
      </c>
      <c r="I323" s="66" t="s">
        <v>176</v>
      </c>
      <c r="J323" s="66" t="s">
        <v>176</v>
      </c>
      <c r="K323" s="68" t="str">
        <f t="shared" si="91"/>
        <v>aaaawbbo</v>
      </c>
      <c r="L323" s="157" t="str">
        <f>IFERROR(VLOOKUP(B323,LOINC!A:B,2,0),"")</f>
        <v/>
      </c>
      <c r="M323" s="69" t="str">
        <f>IFERROR(VLOOKUP(B323,'Sequence nummers'!A:B,2,FALSE),"")</f>
        <v/>
      </c>
      <c r="N323" s="69" t="s">
        <v>2803</v>
      </c>
      <c r="Q323" s="62" t="s">
        <v>176</v>
      </c>
      <c r="R323" s="62" t="s">
        <v>176</v>
      </c>
      <c r="S323" s="62" t="str">
        <f t="shared" si="92"/>
        <v>String</v>
      </c>
      <c r="T323" s="62" t="s">
        <v>2835</v>
      </c>
      <c r="U323" s="69" t="s">
        <v>366</v>
      </c>
      <c r="V323" s="62" t="s">
        <v>1244</v>
      </c>
      <c r="W323" s="62" t="s">
        <v>1244</v>
      </c>
      <c r="AB323" s="71" t="str">
        <f t="shared" si="86"/>
        <v>n.v.t.</v>
      </c>
    </row>
    <row r="324" spans="1:28" x14ac:dyDescent="0.45">
      <c r="A324" s="110" t="s">
        <v>3607</v>
      </c>
      <c r="B324" s="73" t="s">
        <v>3607</v>
      </c>
      <c r="C324" s="73" t="str">
        <f t="shared" si="87"/>
        <v>Inf.AG: Interfer.med</v>
      </c>
      <c r="D324" s="73"/>
      <c r="E324" s="73" t="str">
        <f t="shared" si="88"/>
        <v/>
      </c>
      <c r="F324" s="73" t="str">
        <f t="shared" si="89"/>
        <v/>
      </c>
      <c r="G324" s="66" t="s">
        <v>2801</v>
      </c>
      <c r="H324" s="66" t="str">
        <f t="shared" si="90"/>
        <v>?</v>
      </c>
      <c r="I324" s="66" t="s">
        <v>176</v>
      </c>
      <c r="J324" s="66" t="s">
        <v>176</v>
      </c>
      <c r="K324" s="68" t="str">
        <f t="shared" si="91"/>
        <v>aaaawbbp</v>
      </c>
      <c r="L324" s="157" t="str">
        <f>IFERROR(VLOOKUP(B324,LOINC!A:B,2,0),"")</f>
        <v/>
      </c>
      <c r="M324" s="69" t="str">
        <f>IFERROR(VLOOKUP(B324,'Sequence nummers'!A:B,2,FALSE),"")</f>
        <v/>
      </c>
      <c r="N324" s="69" t="s">
        <v>2803</v>
      </c>
      <c r="Q324" s="62" t="s">
        <v>176</v>
      </c>
      <c r="R324" s="62" t="s">
        <v>176</v>
      </c>
      <c r="S324" s="62" t="str">
        <f t="shared" si="92"/>
        <v>String</v>
      </c>
      <c r="T324" s="62" t="s">
        <v>2835</v>
      </c>
      <c r="U324" s="69" t="s">
        <v>366</v>
      </c>
      <c r="V324" s="62" t="s">
        <v>1244</v>
      </c>
      <c r="W324" s="62" t="s">
        <v>1244</v>
      </c>
      <c r="AB324" s="71" t="str">
        <f t="shared" si="86"/>
        <v>n.v.t.</v>
      </c>
    </row>
    <row r="325" spans="1:28" x14ac:dyDescent="0.45">
      <c r="A325" s="110" t="s">
        <v>3610</v>
      </c>
      <c r="B325" s="73" t="s">
        <v>3610</v>
      </c>
      <c r="C325" s="73" t="str">
        <f t="shared" si="87"/>
        <v>Inf.AG: Andere</v>
      </c>
      <c r="D325" s="73"/>
      <c r="E325" s="73" t="str">
        <f t="shared" si="88"/>
        <v/>
      </c>
      <c r="F325" s="73" t="str">
        <f t="shared" si="89"/>
        <v/>
      </c>
      <c r="G325" s="66" t="s">
        <v>2801</v>
      </c>
      <c r="H325" s="66" t="str">
        <f t="shared" si="90"/>
        <v>?</v>
      </c>
      <c r="I325" s="66" t="s">
        <v>176</v>
      </c>
      <c r="J325" s="66" t="s">
        <v>176</v>
      </c>
      <c r="K325" s="68" t="str">
        <f t="shared" si="91"/>
        <v>aaaawbbq</v>
      </c>
      <c r="L325" s="157" t="str">
        <f>IFERROR(VLOOKUP(B325,LOINC!A:B,2,0),"")</f>
        <v/>
      </c>
      <c r="M325" s="69" t="str">
        <f>IFERROR(VLOOKUP(B325,'Sequence nummers'!A:B,2,FALSE),"")</f>
        <v/>
      </c>
      <c r="N325" s="69" t="s">
        <v>2803</v>
      </c>
      <c r="Q325" s="62" t="s">
        <v>176</v>
      </c>
      <c r="R325" s="62" t="s">
        <v>176</v>
      </c>
      <c r="S325" s="62" t="str">
        <f t="shared" si="92"/>
        <v>String</v>
      </c>
      <c r="T325" s="62" t="s">
        <v>2835</v>
      </c>
      <c r="U325" s="69" t="s">
        <v>366</v>
      </c>
      <c r="V325" s="62" t="s">
        <v>1244</v>
      </c>
      <c r="W325" s="62" t="s">
        <v>1244</v>
      </c>
      <c r="AB325" s="71" t="str">
        <f t="shared" si="86"/>
        <v>n.v.t.</v>
      </c>
    </row>
    <row r="326" spans="1:28" x14ac:dyDescent="0.45">
      <c r="A326" s="110" t="s">
        <v>3613</v>
      </c>
      <c r="B326" s="73" t="s">
        <v>3613</v>
      </c>
      <c r="C326" s="73" t="str">
        <f t="shared" si="87"/>
        <v>Inf.OAS: Na anti-D</v>
      </c>
      <c r="D326" s="73"/>
      <c r="E326" s="73" t="str">
        <f t="shared" si="88"/>
        <v/>
      </c>
      <c r="F326" s="73" t="str">
        <f t="shared" si="89"/>
        <v/>
      </c>
      <c r="G326" s="66" t="s">
        <v>2801</v>
      </c>
      <c r="H326" s="66" t="str">
        <f t="shared" si="90"/>
        <v>?</v>
      </c>
      <c r="I326" s="66" t="s">
        <v>176</v>
      </c>
      <c r="J326" s="66" t="s">
        <v>176</v>
      </c>
      <c r="K326" s="68" t="str">
        <f t="shared" si="91"/>
        <v>aaaawbbr</v>
      </c>
      <c r="L326" s="157" t="str">
        <f>IFERROR(VLOOKUP(B326,LOINC!A:B,2,0),"")</f>
        <v/>
      </c>
      <c r="M326" s="69" t="str">
        <f>IFERROR(VLOOKUP(B326,'Sequence nummers'!A:B,2,FALSE),"")</f>
        <v/>
      </c>
      <c r="N326" s="69" t="s">
        <v>2803</v>
      </c>
      <c r="Q326" s="62" t="s">
        <v>176</v>
      </c>
      <c r="R326" s="62" t="s">
        <v>176</v>
      </c>
      <c r="S326" s="62" t="str">
        <f t="shared" si="92"/>
        <v>String</v>
      </c>
      <c r="T326" s="62" t="s">
        <v>2835</v>
      </c>
      <c r="U326" s="69" t="s">
        <v>366</v>
      </c>
      <c r="V326" s="62" t="s">
        <v>1244</v>
      </c>
      <c r="W326" s="62" t="s">
        <v>1244</v>
      </c>
      <c r="AB326" s="71" t="str">
        <f t="shared" si="86"/>
        <v>n.v.t.</v>
      </c>
    </row>
    <row r="327" spans="1:28" x14ac:dyDescent="0.45">
      <c r="A327" s="137" t="s">
        <v>3672</v>
      </c>
      <c r="B327" s="73" t="s">
        <v>3672</v>
      </c>
      <c r="C327" s="73" t="str">
        <f t="shared" si="87"/>
        <v>DummyEad</v>
      </c>
      <c r="D327" s="73"/>
      <c r="E327" s="73" t="str">
        <f t="shared" si="88"/>
        <v/>
      </c>
      <c r="F327" s="73" t="str">
        <f t="shared" si="89"/>
        <v/>
      </c>
      <c r="G327" s="66" t="s">
        <v>2801</v>
      </c>
      <c r="H327" s="66" t="str">
        <f t="shared" si="90"/>
        <v>?</v>
      </c>
      <c r="I327" s="66" t="s">
        <v>176</v>
      </c>
      <c r="J327" s="67" t="s">
        <v>176</v>
      </c>
      <c r="K327" s="68" t="str">
        <f t="shared" si="91"/>
        <v>aaaawcaa</v>
      </c>
      <c r="L327" s="157" t="str">
        <f>IFERROR(VLOOKUP(B327,LOINC!A:B,2,0),"")</f>
        <v/>
      </c>
      <c r="M327" s="69" t="str">
        <f>IFERROR(VLOOKUP(B327,'Sequence nummers'!A:B,2,FALSE),"")</f>
        <v/>
      </c>
      <c r="N327" s="69" t="s">
        <v>2803</v>
      </c>
      <c r="Q327" s="62" t="s">
        <v>176</v>
      </c>
      <c r="R327" s="62" t="str">
        <f t="shared" ref="R327:R339" si="93">IF(Q327="NVT","NVT","")</f>
        <v>NVT</v>
      </c>
      <c r="S327" s="62" t="str">
        <f t="shared" si="92"/>
        <v>String</v>
      </c>
      <c r="T327" s="62" t="s">
        <v>2835</v>
      </c>
      <c r="U327" s="69" t="s">
        <v>366</v>
      </c>
      <c r="V327" s="62" t="s">
        <v>1244</v>
      </c>
      <c r="W327" s="62" t="s">
        <v>1244</v>
      </c>
      <c r="AB327" s="71" t="str">
        <f t="shared" ref="AB327:AB339" si="94">IF(AA327= "","n.v.t.","")</f>
        <v>n.v.t.</v>
      </c>
    </row>
    <row r="328" spans="1:28" x14ac:dyDescent="0.45">
      <c r="A328" s="137" t="s">
        <v>3675</v>
      </c>
      <c r="B328" s="73" t="s">
        <v>3676</v>
      </c>
      <c r="C328" s="73" t="str">
        <f t="shared" ref="C328:C339" si="95">VLOOKUP($B328,Bepalingen,2,FALSE)</f>
        <v>dummy_8244</v>
      </c>
      <c r="D328" s="73"/>
      <c r="E328" s="73" t="str">
        <f t="shared" ref="E328:E339" si="96">IF($G328="JA",VLOOKUP(B328,Bepalingen,3,FALSE),"")</f>
        <v/>
      </c>
      <c r="F328" s="73" t="str">
        <f t="shared" ref="F328:F339" si="97">IF($G328="JA",VLOOKUP(B328,BepalingenFR,3,FALSE),"")</f>
        <v/>
      </c>
      <c r="G328" s="66" t="s">
        <v>2801</v>
      </c>
      <c r="H328" s="66" t="str">
        <f t="shared" ref="H328:H339" si="98">VLOOKUP(B328,Bepalingen,8,FALSE)</f>
        <v>?</v>
      </c>
      <c r="I328" s="66" t="s">
        <v>176</v>
      </c>
      <c r="J328" s="67" t="s">
        <v>176</v>
      </c>
      <c r="K328" s="68" t="str">
        <f t="shared" ref="K328:K339" si="99">VLOOKUP($B328,Bepalingen,10,FALSE)</f>
        <v>aaaawcaaa</v>
      </c>
      <c r="L328" s="157" t="str">
        <f>IFERROR(VLOOKUP(B328,LOINC!A:B,2,0),"")</f>
        <v/>
      </c>
      <c r="M328" s="69" t="str">
        <f>IFERROR(VLOOKUP(B328,'Sequence nummers'!A:B,2,FALSE),"")</f>
        <v/>
      </c>
      <c r="N328" s="69" t="s">
        <v>2803</v>
      </c>
      <c r="Q328" s="62" t="s">
        <v>176</v>
      </c>
      <c r="R328" s="62" t="str">
        <f t="shared" si="93"/>
        <v>NVT</v>
      </c>
      <c r="S328" s="62" t="str">
        <f t="shared" ref="S328:S339" si="100">VLOOKUP($B328,Bepalingen,4,FALSE)</f>
        <v>Keuzelijst</v>
      </c>
      <c r="T328" s="62" t="s">
        <v>2835</v>
      </c>
      <c r="U328" s="69" t="s">
        <v>366</v>
      </c>
      <c r="V328" s="62" t="s">
        <v>1244</v>
      </c>
      <c r="W328" s="62" t="s">
        <v>1244</v>
      </c>
      <c r="AB328" s="71" t="str">
        <f t="shared" si="94"/>
        <v>n.v.t.</v>
      </c>
    </row>
    <row r="329" spans="1:28" x14ac:dyDescent="0.45">
      <c r="A329" s="137" t="s">
        <v>3679</v>
      </c>
      <c r="B329" s="73" t="s">
        <v>3679</v>
      </c>
      <c r="C329" s="73" t="str">
        <f t="shared" si="95"/>
        <v>SES1</v>
      </c>
      <c r="D329" s="73"/>
      <c r="E329" s="73" t="str">
        <f t="shared" si="96"/>
        <v/>
      </c>
      <c r="F329" s="73" t="str">
        <f t="shared" si="97"/>
        <v/>
      </c>
      <c r="G329" s="66" t="s">
        <v>2801</v>
      </c>
      <c r="H329" s="66" t="str">
        <f t="shared" si="98"/>
        <v>?</v>
      </c>
      <c r="I329" s="66" t="s">
        <v>176</v>
      </c>
      <c r="J329" s="67" t="s">
        <v>176</v>
      </c>
      <c r="K329" s="68" t="str">
        <f t="shared" si="99"/>
        <v>aaaawcab</v>
      </c>
      <c r="L329" s="157" t="str">
        <f>IFERROR(VLOOKUP(B329,LOINC!A:B,2,0),"")</f>
        <v/>
      </c>
      <c r="M329" s="69" t="str">
        <f>IFERROR(VLOOKUP(B329,'Sequence nummers'!A:B,2,FALSE),"")</f>
        <v/>
      </c>
      <c r="N329" s="69" t="s">
        <v>2803</v>
      </c>
      <c r="Q329" s="62" t="s">
        <v>176</v>
      </c>
      <c r="R329" s="62" t="str">
        <f t="shared" si="93"/>
        <v>NVT</v>
      </c>
      <c r="S329" s="62" t="str">
        <f t="shared" si="100"/>
        <v>String</v>
      </c>
      <c r="T329" s="62" t="s">
        <v>2738</v>
      </c>
      <c r="U329" s="69" t="s">
        <v>366</v>
      </c>
      <c r="V329" s="62" t="s">
        <v>1244</v>
      </c>
      <c r="W329" s="62" t="s">
        <v>1244</v>
      </c>
      <c r="AB329" s="71" t="str">
        <f t="shared" si="94"/>
        <v>n.v.t.</v>
      </c>
    </row>
    <row r="330" spans="1:28" x14ac:dyDescent="0.45">
      <c r="A330" s="137" t="s">
        <v>3681</v>
      </c>
      <c r="B330" s="73" t="s">
        <v>3681</v>
      </c>
      <c r="C330" s="73" t="str">
        <f t="shared" si="95"/>
        <v>SES2</v>
      </c>
      <c r="D330" s="73"/>
      <c r="E330" s="73" t="str">
        <f t="shared" si="96"/>
        <v/>
      </c>
      <c r="F330" s="73" t="str">
        <f t="shared" si="97"/>
        <v/>
      </c>
      <c r="G330" s="66" t="s">
        <v>2801</v>
      </c>
      <c r="H330" s="66" t="str">
        <f t="shared" si="98"/>
        <v>?</v>
      </c>
      <c r="I330" s="66" t="s">
        <v>176</v>
      </c>
      <c r="J330" s="67" t="s">
        <v>176</v>
      </c>
      <c r="K330" s="68" t="str">
        <f t="shared" si="99"/>
        <v>aaaawcac</v>
      </c>
      <c r="L330" s="157" t="str">
        <f>IFERROR(VLOOKUP(B330,LOINC!A:B,2,0),"")</f>
        <v/>
      </c>
      <c r="M330" s="69" t="str">
        <f>IFERROR(VLOOKUP(B330,'Sequence nummers'!A:B,2,FALSE),"")</f>
        <v/>
      </c>
      <c r="N330" s="69" t="s">
        <v>2803</v>
      </c>
      <c r="Q330" s="62" t="s">
        <v>176</v>
      </c>
      <c r="R330" s="62" t="str">
        <f t="shared" si="93"/>
        <v>NVT</v>
      </c>
      <c r="S330" s="62" t="str">
        <f t="shared" si="100"/>
        <v>String</v>
      </c>
      <c r="T330" s="62" t="s">
        <v>2738</v>
      </c>
      <c r="U330" s="69" t="s">
        <v>366</v>
      </c>
      <c r="V330" s="62" t="s">
        <v>1244</v>
      </c>
      <c r="W330" s="62" t="s">
        <v>1244</v>
      </c>
      <c r="AB330" s="71" t="str">
        <f t="shared" si="94"/>
        <v>n.v.t.</v>
      </c>
    </row>
    <row r="331" spans="1:28" x14ac:dyDescent="0.45">
      <c r="A331" s="137" t="s">
        <v>3683</v>
      </c>
      <c r="B331" s="73" t="s">
        <v>3683</v>
      </c>
      <c r="C331" s="73" t="str">
        <f t="shared" si="95"/>
        <v>SES3</v>
      </c>
      <c r="D331" s="73"/>
      <c r="E331" s="73" t="str">
        <f t="shared" si="96"/>
        <v/>
      </c>
      <c r="F331" s="73" t="str">
        <f t="shared" si="97"/>
        <v/>
      </c>
      <c r="G331" s="66" t="s">
        <v>2801</v>
      </c>
      <c r="H331" s="66" t="str">
        <f t="shared" si="98"/>
        <v>?</v>
      </c>
      <c r="I331" s="66" t="s">
        <v>176</v>
      </c>
      <c r="J331" s="67" t="s">
        <v>176</v>
      </c>
      <c r="K331" s="68" t="str">
        <f t="shared" si="99"/>
        <v>aaaawcad</v>
      </c>
      <c r="L331" s="157" t="str">
        <f>IFERROR(VLOOKUP(B331,LOINC!A:B,2,0),"")</f>
        <v/>
      </c>
      <c r="M331" s="69" t="str">
        <f>IFERROR(VLOOKUP(B331,'Sequence nummers'!A:B,2,FALSE),"")</f>
        <v/>
      </c>
      <c r="N331" s="69" t="s">
        <v>2803</v>
      </c>
      <c r="Q331" s="62" t="s">
        <v>176</v>
      </c>
      <c r="R331" s="62" t="str">
        <f t="shared" si="93"/>
        <v>NVT</v>
      </c>
      <c r="S331" s="62" t="str">
        <f t="shared" si="100"/>
        <v>String</v>
      </c>
      <c r="T331" s="62" t="s">
        <v>2738</v>
      </c>
      <c r="U331" s="69" t="s">
        <v>366</v>
      </c>
      <c r="V331" s="62" t="s">
        <v>1244</v>
      </c>
      <c r="W331" s="62" t="s">
        <v>1244</v>
      </c>
      <c r="AB331" s="71" t="str">
        <f t="shared" si="94"/>
        <v>n.v.t.</v>
      </c>
    </row>
    <row r="332" spans="1:28" x14ac:dyDescent="0.45">
      <c r="A332" s="137" t="s">
        <v>3685</v>
      </c>
      <c r="B332" s="73" t="s">
        <v>3685</v>
      </c>
      <c r="C332" s="73" t="str">
        <f t="shared" si="95"/>
        <v>SES4</v>
      </c>
      <c r="D332" s="73"/>
      <c r="E332" s="73" t="str">
        <f t="shared" si="96"/>
        <v/>
      </c>
      <c r="F332" s="73" t="str">
        <f t="shared" si="97"/>
        <v/>
      </c>
      <c r="G332" s="66" t="s">
        <v>2801</v>
      </c>
      <c r="H332" s="66" t="str">
        <f t="shared" si="98"/>
        <v>?</v>
      </c>
      <c r="I332" s="66" t="s">
        <v>176</v>
      </c>
      <c r="J332" s="67" t="s">
        <v>176</v>
      </c>
      <c r="K332" s="68" t="str">
        <f t="shared" si="99"/>
        <v>aaaawcae</v>
      </c>
      <c r="L332" s="157" t="str">
        <f>IFERROR(VLOOKUP(B332,LOINC!A:B,2,0),"")</f>
        <v/>
      </c>
      <c r="M332" s="69" t="str">
        <f>IFERROR(VLOOKUP(B332,'Sequence nummers'!A:B,2,FALSE),"")</f>
        <v/>
      </c>
      <c r="N332" s="69" t="s">
        <v>2803</v>
      </c>
      <c r="Q332" s="62" t="s">
        <v>176</v>
      </c>
      <c r="R332" s="62" t="str">
        <f t="shared" si="93"/>
        <v>NVT</v>
      </c>
      <c r="S332" s="62" t="str">
        <f t="shared" si="100"/>
        <v>String</v>
      </c>
      <c r="T332" s="62" t="s">
        <v>2738</v>
      </c>
      <c r="U332" s="69" t="s">
        <v>366</v>
      </c>
      <c r="V332" s="62" t="s">
        <v>1244</v>
      </c>
      <c r="W332" s="62" t="s">
        <v>1244</v>
      </c>
      <c r="AB332" s="71" t="str">
        <f t="shared" si="94"/>
        <v>n.v.t.</v>
      </c>
    </row>
    <row r="333" spans="1:28" x14ac:dyDescent="0.45">
      <c r="A333" s="137" t="s">
        <v>3687</v>
      </c>
      <c r="B333" s="73" t="s">
        <v>3687</v>
      </c>
      <c r="C333" s="73" t="str">
        <f t="shared" si="95"/>
        <v>SES5</v>
      </c>
      <c r="D333" s="73"/>
      <c r="E333" s="73" t="str">
        <f t="shared" si="96"/>
        <v/>
      </c>
      <c r="F333" s="73" t="str">
        <f t="shared" si="97"/>
        <v/>
      </c>
      <c r="G333" s="66" t="s">
        <v>2801</v>
      </c>
      <c r="H333" s="66" t="str">
        <f t="shared" si="98"/>
        <v>?</v>
      </c>
      <c r="I333" s="66" t="s">
        <v>176</v>
      </c>
      <c r="J333" s="67" t="s">
        <v>176</v>
      </c>
      <c r="K333" s="68" t="str">
        <f t="shared" si="99"/>
        <v>aaaawcaf</v>
      </c>
      <c r="L333" s="157" t="str">
        <f>IFERROR(VLOOKUP(B333,LOINC!A:B,2,0),"")</f>
        <v/>
      </c>
      <c r="M333" s="69" t="str">
        <f>IFERROR(VLOOKUP(B333,'Sequence nummers'!A:B,2,FALSE),"")</f>
        <v/>
      </c>
      <c r="N333" s="69" t="s">
        <v>2803</v>
      </c>
      <c r="Q333" s="62" t="s">
        <v>176</v>
      </c>
      <c r="R333" s="62" t="str">
        <f t="shared" si="93"/>
        <v>NVT</v>
      </c>
      <c r="S333" s="62" t="str">
        <f t="shared" si="100"/>
        <v>String</v>
      </c>
      <c r="T333" s="62" t="s">
        <v>2738</v>
      </c>
      <c r="U333" s="69" t="s">
        <v>366</v>
      </c>
      <c r="V333" s="62" t="s">
        <v>1244</v>
      </c>
      <c r="W333" s="62" t="s">
        <v>1244</v>
      </c>
      <c r="AB333" s="71" t="str">
        <f t="shared" si="94"/>
        <v>n.v.t.</v>
      </c>
    </row>
    <row r="334" spans="1:28" x14ac:dyDescent="0.45">
      <c r="A334" s="137" t="s">
        <v>3689</v>
      </c>
      <c r="B334" s="73" t="s">
        <v>3689</v>
      </c>
      <c r="C334" s="73" t="str">
        <f t="shared" si="95"/>
        <v>SES6</v>
      </c>
      <c r="D334" s="73"/>
      <c r="E334" s="73" t="str">
        <f t="shared" si="96"/>
        <v/>
      </c>
      <c r="F334" s="73" t="str">
        <f t="shared" si="97"/>
        <v/>
      </c>
      <c r="G334" s="66" t="s">
        <v>2801</v>
      </c>
      <c r="H334" s="66" t="str">
        <f t="shared" si="98"/>
        <v>?</v>
      </c>
      <c r="I334" s="66" t="s">
        <v>176</v>
      </c>
      <c r="J334" s="67" t="s">
        <v>176</v>
      </c>
      <c r="K334" s="68" t="str">
        <f t="shared" si="99"/>
        <v>aaaawcag</v>
      </c>
      <c r="L334" s="157" t="str">
        <f>IFERROR(VLOOKUP(B334,LOINC!A:B,2,0),"")</f>
        <v/>
      </c>
      <c r="M334" s="69" t="str">
        <f>IFERROR(VLOOKUP(B334,'Sequence nummers'!A:B,2,FALSE),"")</f>
        <v/>
      </c>
      <c r="N334" s="69" t="s">
        <v>2803</v>
      </c>
      <c r="Q334" s="62" t="s">
        <v>176</v>
      </c>
      <c r="R334" s="62" t="str">
        <f t="shared" si="93"/>
        <v>NVT</v>
      </c>
      <c r="S334" s="62" t="str">
        <f t="shared" si="100"/>
        <v>String</v>
      </c>
      <c r="T334" s="62" t="s">
        <v>2738</v>
      </c>
      <c r="U334" s="69" t="s">
        <v>366</v>
      </c>
      <c r="V334" s="62" t="s">
        <v>1244</v>
      </c>
      <c r="W334" s="62" t="s">
        <v>1244</v>
      </c>
      <c r="AB334" s="71" t="str">
        <f t="shared" si="94"/>
        <v>n.v.t.</v>
      </c>
    </row>
    <row r="335" spans="1:28" x14ac:dyDescent="0.45">
      <c r="A335" s="137" t="s">
        <v>3691</v>
      </c>
      <c r="B335" s="73" t="s">
        <v>3691</v>
      </c>
      <c r="C335" s="73" t="str">
        <f t="shared" si="95"/>
        <v>SES7</v>
      </c>
      <c r="D335" s="73"/>
      <c r="E335" s="73" t="str">
        <f t="shared" si="96"/>
        <v/>
      </c>
      <c r="F335" s="73" t="str">
        <f t="shared" si="97"/>
        <v/>
      </c>
      <c r="G335" s="66" t="s">
        <v>2801</v>
      </c>
      <c r="H335" s="66" t="str">
        <f t="shared" si="98"/>
        <v>?</v>
      </c>
      <c r="I335" s="66" t="s">
        <v>176</v>
      </c>
      <c r="J335" s="67" t="s">
        <v>176</v>
      </c>
      <c r="K335" s="68" t="str">
        <f t="shared" si="99"/>
        <v>aaaawcah</v>
      </c>
      <c r="L335" s="157" t="str">
        <f>IFERROR(VLOOKUP(B335,LOINC!A:B,2,0),"")</f>
        <v/>
      </c>
      <c r="M335" s="69" t="str">
        <f>IFERROR(VLOOKUP(B335,'Sequence nummers'!A:B,2,FALSE),"")</f>
        <v/>
      </c>
      <c r="N335" s="69" t="s">
        <v>2803</v>
      </c>
      <c r="Q335" s="62" t="s">
        <v>176</v>
      </c>
      <c r="R335" s="62" t="str">
        <f t="shared" si="93"/>
        <v>NVT</v>
      </c>
      <c r="S335" s="62" t="str">
        <f t="shared" si="100"/>
        <v>String</v>
      </c>
      <c r="T335" s="62" t="s">
        <v>2738</v>
      </c>
      <c r="U335" s="69" t="s">
        <v>366</v>
      </c>
      <c r="V335" s="62" t="s">
        <v>1244</v>
      </c>
      <c r="W335" s="62" t="s">
        <v>1244</v>
      </c>
      <c r="AB335" s="71" t="str">
        <f t="shared" si="94"/>
        <v>n.v.t.</v>
      </c>
    </row>
    <row r="336" spans="1:28" x14ac:dyDescent="0.45">
      <c r="A336" s="137" t="s">
        <v>3693</v>
      </c>
      <c r="B336" s="73" t="s">
        <v>3693</v>
      </c>
      <c r="C336" s="73" t="str">
        <f t="shared" si="95"/>
        <v>SES8</v>
      </c>
      <c r="D336" s="73"/>
      <c r="E336" s="73" t="str">
        <f t="shared" si="96"/>
        <v/>
      </c>
      <c r="F336" s="73" t="str">
        <f t="shared" si="97"/>
        <v/>
      </c>
      <c r="G336" s="66" t="s">
        <v>2801</v>
      </c>
      <c r="H336" s="66" t="str">
        <f t="shared" si="98"/>
        <v>?</v>
      </c>
      <c r="I336" s="66" t="s">
        <v>176</v>
      </c>
      <c r="J336" s="67" t="s">
        <v>176</v>
      </c>
      <c r="K336" s="68" t="str">
        <f t="shared" si="99"/>
        <v>aaaawcai</v>
      </c>
      <c r="L336" s="157" t="str">
        <f>IFERROR(VLOOKUP(B336,LOINC!A:B,2,0),"")</f>
        <v/>
      </c>
      <c r="M336" s="69" t="str">
        <f>IFERROR(VLOOKUP(B336,'Sequence nummers'!A:B,2,FALSE),"")</f>
        <v/>
      </c>
      <c r="N336" s="69" t="s">
        <v>2803</v>
      </c>
      <c r="Q336" s="62" t="s">
        <v>176</v>
      </c>
      <c r="R336" s="62" t="str">
        <f t="shared" si="93"/>
        <v>NVT</v>
      </c>
      <c r="S336" s="62" t="str">
        <f t="shared" si="100"/>
        <v>String</v>
      </c>
      <c r="T336" s="62" t="s">
        <v>2738</v>
      </c>
      <c r="U336" s="69" t="s">
        <v>366</v>
      </c>
      <c r="V336" s="62" t="s">
        <v>1244</v>
      </c>
      <c r="W336" s="62" t="s">
        <v>1244</v>
      </c>
      <c r="AB336" s="71" t="str">
        <f t="shared" si="94"/>
        <v>n.v.t.</v>
      </c>
    </row>
    <row r="337" spans="1:28" x14ac:dyDescent="0.45">
      <c r="A337" s="137" t="s">
        <v>3696</v>
      </c>
      <c r="B337" s="73" t="s">
        <v>3696</v>
      </c>
      <c r="C337" s="73" t="str">
        <f t="shared" si="95"/>
        <v>SES9</v>
      </c>
      <c r="D337" s="73"/>
      <c r="E337" s="73" t="str">
        <f t="shared" si="96"/>
        <v/>
      </c>
      <c r="F337" s="73" t="str">
        <f t="shared" si="97"/>
        <v/>
      </c>
      <c r="G337" s="66" t="s">
        <v>2801</v>
      </c>
      <c r="H337" s="66" t="str">
        <f t="shared" si="98"/>
        <v>?</v>
      </c>
      <c r="I337" s="66" t="s">
        <v>176</v>
      </c>
      <c r="J337" s="67" t="s">
        <v>176</v>
      </c>
      <c r="K337" s="68" t="str">
        <f t="shared" si="99"/>
        <v>aaaawcaj</v>
      </c>
      <c r="L337" s="157" t="str">
        <f>IFERROR(VLOOKUP(B337,LOINC!A:B,2,0),"")</f>
        <v/>
      </c>
      <c r="M337" s="69" t="str">
        <f>IFERROR(VLOOKUP(B337,'Sequence nummers'!A:B,2,FALSE),"")</f>
        <v/>
      </c>
      <c r="N337" s="69" t="s">
        <v>2803</v>
      </c>
      <c r="Q337" s="62" t="s">
        <v>176</v>
      </c>
      <c r="R337" s="62" t="str">
        <f t="shared" si="93"/>
        <v>NVT</v>
      </c>
      <c r="S337" s="62" t="str">
        <f t="shared" si="100"/>
        <v>String</v>
      </c>
      <c r="T337" s="62" t="s">
        <v>2738</v>
      </c>
      <c r="U337" s="69" t="s">
        <v>366</v>
      </c>
      <c r="V337" s="62" t="s">
        <v>1244</v>
      </c>
      <c r="W337" s="62" t="s">
        <v>1244</v>
      </c>
      <c r="AB337" s="71" t="str">
        <f t="shared" si="94"/>
        <v>n.v.t.</v>
      </c>
    </row>
    <row r="338" spans="1:28" x14ac:dyDescent="0.45">
      <c r="A338" s="137" t="s">
        <v>3698</v>
      </c>
      <c r="B338" s="73" t="s">
        <v>3698</v>
      </c>
      <c r="C338" s="73" t="str">
        <f t="shared" si="95"/>
        <v>SES10</v>
      </c>
      <c r="D338" s="73"/>
      <c r="E338" s="73" t="str">
        <f t="shared" si="96"/>
        <v/>
      </c>
      <c r="F338" s="73" t="str">
        <f t="shared" si="97"/>
        <v/>
      </c>
      <c r="G338" s="66" t="s">
        <v>2801</v>
      </c>
      <c r="H338" s="66" t="str">
        <f t="shared" si="98"/>
        <v>?</v>
      </c>
      <c r="I338" s="66" t="s">
        <v>176</v>
      </c>
      <c r="J338" s="67" t="s">
        <v>176</v>
      </c>
      <c r="K338" s="68" t="str">
        <f t="shared" si="99"/>
        <v>aaaawcak</v>
      </c>
      <c r="L338" s="157" t="str">
        <f>IFERROR(VLOOKUP(B338,LOINC!A:B,2,0),"")</f>
        <v/>
      </c>
      <c r="M338" s="69" t="str">
        <f>IFERROR(VLOOKUP(B338,'Sequence nummers'!A:B,2,FALSE),"")</f>
        <v/>
      </c>
      <c r="N338" s="69" t="s">
        <v>2803</v>
      </c>
      <c r="Q338" s="62" t="s">
        <v>176</v>
      </c>
      <c r="R338" s="62" t="str">
        <f t="shared" si="93"/>
        <v>NVT</v>
      </c>
      <c r="S338" s="62" t="str">
        <f t="shared" si="100"/>
        <v>String</v>
      </c>
      <c r="T338" s="62" t="s">
        <v>2738</v>
      </c>
      <c r="U338" s="69" t="s">
        <v>366</v>
      </c>
      <c r="V338" s="62" t="s">
        <v>1244</v>
      </c>
      <c r="W338" s="62" t="s">
        <v>1244</v>
      </c>
      <c r="AB338" s="71" t="str">
        <f t="shared" si="94"/>
        <v>n.v.t.</v>
      </c>
    </row>
    <row r="339" spans="1:28" x14ac:dyDescent="0.45">
      <c r="A339" s="137" t="s">
        <v>3700</v>
      </c>
      <c r="B339" s="73" t="s">
        <v>3700</v>
      </c>
      <c r="C339" s="73" t="str">
        <f t="shared" si="95"/>
        <v>DummyVolbloed</v>
      </c>
      <c r="D339" s="73"/>
      <c r="E339" s="73" t="str">
        <f t="shared" si="96"/>
        <v/>
      </c>
      <c r="F339" s="73" t="str">
        <f t="shared" si="97"/>
        <v/>
      </c>
      <c r="G339" s="66" t="s">
        <v>2801</v>
      </c>
      <c r="H339" s="66" t="str">
        <f t="shared" si="98"/>
        <v>?</v>
      </c>
      <c r="I339" s="66" t="s">
        <v>176</v>
      </c>
      <c r="J339" s="67" t="s">
        <v>176</v>
      </c>
      <c r="K339" s="68" t="str">
        <f t="shared" si="99"/>
        <v>aaaawcal</v>
      </c>
      <c r="L339" s="157" t="str">
        <f>IFERROR(VLOOKUP(B339,LOINC!A:B,2,0),"")</f>
        <v/>
      </c>
      <c r="M339" s="69" t="str">
        <f>IFERROR(VLOOKUP(B339,'Sequence nummers'!A:B,2,FALSE),"")</f>
        <v/>
      </c>
      <c r="N339" s="69" t="s">
        <v>2803</v>
      </c>
      <c r="Q339" s="62" t="s">
        <v>176</v>
      </c>
      <c r="R339" s="62" t="str">
        <f t="shared" si="93"/>
        <v>NVT</v>
      </c>
      <c r="S339" s="62" t="str">
        <f t="shared" si="100"/>
        <v>String</v>
      </c>
      <c r="T339" s="62" t="s">
        <v>2835</v>
      </c>
      <c r="U339" s="69" t="s">
        <v>366</v>
      </c>
      <c r="V339" s="62" t="s">
        <v>1244</v>
      </c>
      <c r="W339" s="62" t="s">
        <v>1244</v>
      </c>
      <c r="AB339" s="71" t="str">
        <f t="shared" si="94"/>
        <v>n.v.t.</v>
      </c>
    </row>
    <row r="340" spans="1:28" x14ac:dyDescent="0.45">
      <c r="A340" s="63"/>
      <c r="B340" s="63"/>
      <c r="C340" s="63"/>
      <c r="D340" s="63"/>
      <c r="E340" s="63" t="s">
        <v>3703</v>
      </c>
      <c r="F340" s="64"/>
      <c r="G340" s="64" t="s">
        <v>2798</v>
      </c>
      <c r="H340" s="64"/>
      <c r="I340" s="64"/>
      <c r="J340" s="64"/>
      <c r="K340" s="64"/>
      <c r="L340" s="64"/>
      <c r="M340" s="64"/>
      <c r="N340" s="64"/>
      <c r="O340" s="64"/>
      <c r="P340" s="64"/>
      <c r="Q340" s="64"/>
      <c r="R340" s="64"/>
      <c r="S340" s="64"/>
      <c r="T340" s="64"/>
      <c r="U340" s="64"/>
      <c r="V340" s="64"/>
      <c r="W340" s="64"/>
      <c r="X340" s="64"/>
      <c r="Y340" s="64"/>
      <c r="Z340" s="64"/>
      <c r="AA340" s="64"/>
      <c r="AB340" s="64"/>
    </row>
    <row r="341" spans="1:28" x14ac:dyDescent="0.45">
      <c r="A341" s="72" t="s">
        <v>3704</v>
      </c>
      <c r="B341" s="23" t="s">
        <v>3704</v>
      </c>
      <c r="C341" s="73" t="str">
        <f t="shared" ref="C341:C349" si="101">VLOOKUP($B341,Bepalingen,2,FALSE)</f>
        <v>DummyUZA</v>
      </c>
      <c r="D341" s="73"/>
      <c r="E341" s="73" t="str">
        <f t="shared" ref="E341:E349" si="102">IF($G341="JA",VLOOKUP(B341,Bepalingen,3,FALSE),"")</f>
        <v/>
      </c>
      <c r="F341" s="73" t="str">
        <f t="shared" ref="F341:F349" si="103">IF($G341="JA",VLOOKUP(B341,BepalingenFR,3,FALSE),"")</f>
        <v/>
      </c>
      <c r="G341" s="69" t="s">
        <v>3706</v>
      </c>
      <c r="H341" s="66" t="s">
        <v>8851</v>
      </c>
      <c r="I341" s="69" t="s">
        <v>2846</v>
      </c>
      <c r="J341" s="67" t="s">
        <v>176</v>
      </c>
      <c r="K341" s="68" t="str">
        <f t="shared" ref="K341:K349" si="104">VLOOKUP($B341,Bepalingen,10,FALSE)</f>
        <v>aaaayaaa</v>
      </c>
      <c r="L341" s="157">
        <f>IFERROR(VLOOKUP(B341,LOINC!A:B,2,0),"")</f>
        <v>7027</v>
      </c>
      <c r="M341" s="69">
        <f>IFERROR(VLOOKUP(B341,'Sequence nummers'!A:B,2,FALSE),"")</f>
        <v>2200010</v>
      </c>
      <c r="N341" s="69" t="s">
        <v>2803</v>
      </c>
      <c r="Q341" s="62" t="s">
        <v>176</v>
      </c>
      <c r="R341" s="62" t="str">
        <f t="shared" ref="R341:R348" si="105">IF(Q341="NVT","NVT","")</f>
        <v>NVT</v>
      </c>
      <c r="S341" s="62" t="str">
        <f t="shared" ref="S341:S349" si="106">VLOOKUP($B341,Bepalingen,4,FALSE)</f>
        <v>String</v>
      </c>
      <c r="T341" s="62" t="s">
        <v>2835</v>
      </c>
      <c r="U341" s="69" t="s">
        <v>366</v>
      </c>
      <c r="V341" s="62" t="s">
        <v>1244</v>
      </c>
      <c r="W341" s="62" t="s">
        <v>1244</v>
      </c>
      <c r="AB341" s="71" t="str">
        <f>IF(AA341= "","n.v.t.","")</f>
        <v>n.v.t.</v>
      </c>
    </row>
    <row r="342" spans="1:28" x14ac:dyDescent="0.45">
      <c r="A342" s="72" t="s">
        <v>3708</v>
      </c>
      <c r="B342" s="23" t="s">
        <v>3708</v>
      </c>
      <c r="C342" s="73" t="str">
        <f t="shared" si="101"/>
        <v>REFID</v>
      </c>
      <c r="E342" s="73" t="str">
        <f t="shared" si="102"/>
        <v/>
      </c>
      <c r="F342" s="73" t="str">
        <f t="shared" si="103"/>
        <v/>
      </c>
      <c r="G342" s="69" t="s">
        <v>2801</v>
      </c>
      <c r="H342" s="66" t="str">
        <f t="shared" ref="H342:H349" si="107">VLOOKUP(B342,Bepalingen,8,FALSE)</f>
        <v>?</v>
      </c>
      <c r="I342" s="66" t="s">
        <v>176</v>
      </c>
      <c r="J342" s="69" t="s">
        <v>176</v>
      </c>
      <c r="K342" s="68" t="str">
        <f t="shared" si="104"/>
        <v>aaaayaab</v>
      </c>
      <c r="L342" s="157" t="str">
        <f>IFERROR(VLOOKUP(B342,LOINC!A:B,2,0),"")</f>
        <v/>
      </c>
      <c r="M342" s="69" t="str">
        <f>IFERROR(VLOOKUP(B342,'Sequence nummers'!A:B,2,FALSE),"")</f>
        <v/>
      </c>
      <c r="N342" s="69" t="s">
        <v>2803</v>
      </c>
      <c r="Q342" s="62" t="s">
        <v>176</v>
      </c>
      <c r="R342" s="62" t="str">
        <f t="shared" si="105"/>
        <v>NVT</v>
      </c>
      <c r="S342" s="62" t="str">
        <f t="shared" si="106"/>
        <v>Keuzelijst</v>
      </c>
      <c r="T342" s="62" t="s">
        <v>2835</v>
      </c>
      <c r="U342" s="69" t="s">
        <v>366</v>
      </c>
      <c r="V342" s="62" t="s">
        <v>1244</v>
      </c>
      <c r="W342" s="62" t="s">
        <v>1244</v>
      </c>
      <c r="X342" s="70" t="s">
        <v>370</v>
      </c>
      <c r="AB342" s="71" t="str">
        <f>IF(AA342= "","n.v.t.","")</f>
        <v>n.v.t.</v>
      </c>
    </row>
    <row r="343" spans="1:28" x14ac:dyDescent="0.45">
      <c r="A343" s="72" t="s">
        <v>3711</v>
      </c>
      <c r="B343" s="23" t="s">
        <v>3711</v>
      </c>
      <c r="C343" s="73" t="str">
        <f t="shared" si="101"/>
        <v>NIResultaat</v>
      </c>
      <c r="E343" s="73" t="str">
        <f t="shared" si="102"/>
        <v/>
      </c>
      <c r="F343" s="73" t="str">
        <f t="shared" si="103"/>
        <v/>
      </c>
      <c r="G343" s="69" t="s">
        <v>2801</v>
      </c>
      <c r="H343" s="66" t="str">
        <f t="shared" si="107"/>
        <v>?</v>
      </c>
      <c r="I343" s="66" t="s">
        <v>176</v>
      </c>
      <c r="J343" s="69" t="s">
        <v>176</v>
      </c>
      <c r="K343" s="68" t="str">
        <f t="shared" si="104"/>
        <v>aaaayaac</v>
      </c>
      <c r="L343" s="157" t="str">
        <f>IFERROR(VLOOKUP(B343,LOINC!A:B,2,0),"")</f>
        <v/>
      </c>
      <c r="M343" s="69" t="str">
        <f>IFERROR(VLOOKUP(B343,'Sequence nummers'!A:B,2,FALSE),"")</f>
        <v/>
      </c>
      <c r="N343" s="69" t="s">
        <v>2803</v>
      </c>
      <c r="Q343" s="62" t="s">
        <v>176</v>
      </c>
      <c r="R343" s="62" t="str">
        <f t="shared" si="105"/>
        <v>NVT</v>
      </c>
      <c r="S343" s="62" t="str">
        <f t="shared" si="106"/>
        <v>Keuzelijst</v>
      </c>
      <c r="T343" s="62" t="s">
        <v>2835</v>
      </c>
      <c r="U343" s="69" t="s">
        <v>366</v>
      </c>
      <c r="V343" s="62" t="s">
        <v>1244</v>
      </c>
      <c r="W343" s="62" t="s">
        <v>1244</v>
      </c>
      <c r="X343" s="70" t="s">
        <v>370</v>
      </c>
      <c r="AB343" s="71" t="str">
        <f>IF(AA343= "","n.v.t.","")</f>
        <v>n.v.t.</v>
      </c>
    </row>
    <row r="344" spans="1:28" x14ac:dyDescent="0.45">
      <c r="A344" s="72" t="s">
        <v>3714</v>
      </c>
      <c r="B344" s="23" t="s">
        <v>3714</v>
      </c>
      <c r="C344" s="73" t="str">
        <f t="shared" si="101"/>
        <v>DummyOA_TS</v>
      </c>
      <c r="E344" s="73" t="str">
        <f t="shared" si="102"/>
        <v/>
      </c>
      <c r="F344" s="73" t="str">
        <f t="shared" si="103"/>
        <v/>
      </c>
      <c r="G344" s="69" t="s">
        <v>2801</v>
      </c>
      <c r="H344" s="66" t="str">
        <f t="shared" si="107"/>
        <v>?</v>
      </c>
      <c r="I344" s="66" t="s">
        <v>176</v>
      </c>
      <c r="J344" s="69" t="s">
        <v>176</v>
      </c>
      <c r="K344" s="68" t="str">
        <f t="shared" si="104"/>
        <v>aaaayaada</v>
      </c>
      <c r="L344" s="157" t="str">
        <f>IFERROR(VLOOKUP(B344,LOINC!A:B,2,0),"")</f>
        <v/>
      </c>
      <c r="M344" s="69" t="str">
        <f>IFERROR(VLOOKUP(B344,'Sequence nummers'!A:B,2,FALSE),"")</f>
        <v/>
      </c>
      <c r="N344" s="69" t="s">
        <v>2803</v>
      </c>
      <c r="Q344" s="62" t="s">
        <v>176</v>
      </c>
      <c r="R344" s="62" t="str">
        <f t="shared" si="105"/>
        <v>NVT</v>
      </c>
      <c r="S344" s="62" t="str">
        <f t="shared" si="106"/>
        <v>Keuzelijst</v>
      </c>
      <c r="T344" s="62" t="s">
        <v>2835</v>
      </c>
      <c r="U344" s="69" t="s">
        <v>366</v>
      </c>
      <c r="V344" s="62" t="s">
        <v>1244</v>
      </c>
      <c r="W344" s="62" t="s">
        <v>1244</v>
      </c>
      <c r="AB344" s="71" t="s">
        <v>2753</v>
      </c>
    </row>
    <row r="345" spans="1:28" x14ac:dyDescent="0.45">
      <c r="A345" s="72" t="s">
        <v>3717</v>
      </c>
      <c r="B345" s="23" t="s">
        <v>3717</v>
      </c>
      <c r="C345" s="73" t="str">
        <f t="shared" si="101"/>
        <v>DummyTS</v>
      </c>
      <c r="E345" s="73" t="str">
        <f t="shared" si="102"/>
        <v>Status Type and Screen</v>
      </c>
      <c r="F345" s="73" t="str">
        <f t="shared" si="103"/>
        <v>Status Type and Screen</v>
      </c>
      <c r="G345" s="69" t="s">
        <v>2798</v>
      </c>
      <c r="H345" s="66" t="s">
        <v>8851</v>
      </c>
      <c r="I345" s="69" t="s">
        <v>2846</v>
      </c>
      <c r="J345" s="69" t="s">
        <v>176</v>
      </c>
      <c r="K345" s="68" t="str">
        <f t="shared" si="104"/>
        <v>aaaayaad</v>
      </c>
      <c r="L345" s="157" t="str">
        <f>IFERROR(VLOOKUP(B345,LOINC!A:B,2,0),"")</f>
        <v>55197-8</v>
      </c>
      <c r="M345" s="69">
        <f>IFERROR(VLOOKUP(B345,'Sequence nummers'!A:B,2,FALSE),"")</f>
        <v>2200020</v>
      </c>
      <c r="N345" s="69" t="s">
        <v>2803</v>
      </c>
      <c r="Q345" s="62" t="s">
        <v>176</v>
      </c>
      <c r="R345" s="62" t="str">
        <f t="shared" si="105"/>
        <v>NVT</v>
      </c>
      <c r="S345" s="62" t="str">
        <f t="shared" si="106"/>
        <v>Keuzelijst</v>
      </c>
      <c r="T345" s="62" t="s">
        <v>2835</v>
      </c>
      <c r="U345" s="69" t="s">
        <v>366</v>
      </c>
      <c r="V345" s="62" t="s">
        <v>1244</v>
      </c>
      <c r="W345" s="62" t="s">
        <v>1244</v>
      </c>
      <c r="AB345" s="71" t="str">
        <f>IF(AA345= "","n.v.t.","")</f>
        <v>n.v.t.</v>
      </c>
    </row>
    <row r="346" spans="1:28" x14ac:dyDescent="0.45">
      <c r="A346" s="72" t="s">
        <v>9323</v>
      </c>
      <c r="B346" s="23" t="s">
        <v>9323</v>
      </c>
      <c r="C346" s="73" t="s">
        <v>9323</v>
      </c>
      <c r="E346" s="73" t="s">
        <v>9324</v>
      </c>
      <c r="F346" s="73" t="s">
        <v>9324</v>
      </c>
      <c r="G346" s="69" t="s">
        <v>2798</v>
      </c>
      <c r="H346" s="66" t="s">
        <v>8851</v>
      </c>
      <c r="I346" s="69" t="s">
        <v>2846</v>
      </c>
      <c r="J346" s="69" t="s">
        <v>176</v>
      </c>
      <c r="K346" s="68" t="s">
        <v>7992</v>
      </c>
      <c r="L346" s="157">
        <v>88888</v>
      </c>
      <c r="M346" s="69">
        <v>2200030</v>
      </c>
      <c r="N346" s="69" t="s">
        <v>2803</v>
      </c>
      <c r="Q346" s="62" t="s">
        <v>176</v>
      </c>
      <c r="R346" s="62" t="str">
        <f t="shared" si="105"/>
        <v>NVT</v>
      </c>
      <c r="S346" s="62" t="s">
        <v>1357</v>
      </c>
      <c r="T346" s="62" t="s">
        <v>2835</v>
      </c>
      <c r="U346" s="69" t="s">
        <v>366</v>
      </c>
      <c r="V346" s="62" t="s">
        <v>1244</v>
      </c>
      <c r="W346" s="62" t="s">
        <v>1244</v>
      </c>
      <c r="AA346" s="71">
        <v>555155</v>
      </c>
      <c r="AB346" s="71">
        <v>1</v>
      </c>
    </row>
    <row r="347" spans="1:28" x14ac:dyDescent="0.45">
      <c r="B347" s="23" t="s">
        <v>8598</v>
      </c>
      <c r="C347" s="73" t="str">
        <f t="shared" si="101"/>
        <v>Ref Nr</v>
      </c>
      <c r="E347" s="73" t="str">
        <f t="shared" si="102"/>
        <v/>
      </c>
      <c r="F347" s="73" t="str">
        <f t="shared" si="103"/>
        <v/>
      </c>
      <c r="G347" s="69" t="s">
        <v>2801</v>
      </c>
      <c r="H347" s="66" t="str">
        <f t="shared" si="107"/>
        <v>?</v>
      </c>
      <c r="I347" s="69" t="s">
        <v>176</v>
      </c>
      <c r="J347" s="69" t="s">
        <v>176</v>
      </c>
      <c r="K347" s="68" t="str">
        <f t="shared" si="104"/>
        <v>aaaayaaf</v>
      </c>
      <c r="L347" s="157" t="str">
        <f>IFERROR(VLOOKUP(B347,LOINC!A:B,2,0),"")</f>
        <v/>
      </c>
      <c r="M347" s="69" t="str">
        <f>IFERROR(VLOOKUP(B347,'Sequence nummers'!A:B,2,FALSE),"")</f>
        <v/>
      </c>
      <c r="N347" s="69" t="s">
        <v>2803</v>
      </c>
      <c r="Q347" s="62" t="s">
        <v>176</v>
      </c>
      <c r="R347" s="62" t="str">
        <f t="shared" si="105"/>
        <v>NVT</v>
      </c>
      <c r="S347" s="62" t="str">
        <f t="shared" si="106"/>
        <v>String</v>
      </c>
      <c r="T347" s="62" t="s">
        <v>182</v>
      </c>
      <c r="U347" s="62" t="s">
        <v>366</v>
      </c>
      <c r="V347" s="62" t="s">
        <v>1244</v>
      </c>
      <c r="W347" s="62" t="s">
        <v>1244</v>
      </c>
      <c r="X347" s="70" t="s">
        <v>370</v>
      </c>
      <c r="AB347" s="71" t="s">
        <v>2753</v>
      </c>
    </row>
    <row r="348" spans="1:28" x14ac:dyDescent="0.45">
      <c r="B348" s="23" t="s">
        <v>8599</v>
      </c>
      <c r="C348" s="73" t="str">
        <f t="shared" si="101"/>
        <v>Deadline</v>
      </c>
      <c r="E348" s="73" t="str">
        <f t="shared" si="102"/>
        <v/>
      </c>
      <c r="F348" s="73" t="str">
        <f t="shared" si="103"/>
        <v/>
      </c>
      <c r="G348" s="69" t="s">
        <v>2801</v>
      </c>
      <c r="H348" s="66" t="str">
        <f t="shared" si="107"/>
        <v>?</v>
      </c>
      <c r="I348" s="69" t="s">
        <v>176</v>
      </c>
      <c r="J348" s="69" t="s">
        <v>176</v>
      </c>
      <c r="K348" s="68" t="str">
        <f t="shared" si="104"/>
        <v>aaaayaag</v>
      </c>
      <c r="L348" s="157" t="str">
        <f>IFERROR(VLOOKUP(B348,LOINC!A:B,2,0),"")</f>
        <v/>
      </c>
      <c r="M348" s="69" t="str">
        <f>IFERROR(VLOOKUP(B348,'Sequence nummers'!A:B,2,FALSE),"")</f>
        <v/>
      </c>
      <c r="N348" s="69" t="s">
        <v>2803</v>
      </c>
      <c r="Q348" s="62" t="s">
        <v>176</v>
      </c>
      <c r="R348" s="62" t="str">
        <f t="shared" si="105"/>
        <v>NVT</v>
      </c>
      <c r="S348" s="62" t="str">
        <f t="shared" si="106"/>
        <v>String</v>
      </c>
      <c r="T348" s="62" t="s">
        <v>182</v>
      </c>
      <c r="U348" s="62" t="s">
        <v>366</v>
      </c>
      <c r="V348" s="62" t="s">
        <v>1244</v>
      </c>
      <c r="W348" s="62" t="s">
        <v>1244</v>
      </c>
      <c r="X348" s="70" t="s">
        <v>370</v>
      </c>
      <c r="AB348" s="71" t="s">
        <v>2753</v>
      </c>
    </row>
    <row r="349" spans="1:28" x14ac:dyDescent="0.45">
      <c r="B349" s="23" t="s">
        <v>8625</v>
      </c>
      <c r="C349" s="73" t="str">
        <f t="shared" si="101"/>
        <v>DummyUZB</v>
      </c>
      <c r="E349" s="73" t="str">
        <f t="shared" si="102"/>
        <v/>
      </c>
      <c r="F349" s="73" t="str">
        <f t="shared" si="103"/>
        <v/>
      </c>
      <c r="G349" s="69" t="s">
        <v>2801</v>
      </c>
      <c r="H349" s="66" t="str">
        <f t="shared" si="107"/>
        <v>?</v>
      </c>
      <c r="I349" s="69" t="s">
        <v>2831</v>
      </c>
      <c r="J349" s="69" t="s">
        <v>176</v>
      </c>
      <c r="K349" s="68" t="str">
        <f t="shared" si="104"/>
        <v>aaaayaah</v>
      </c>
      <c r="L349" s="157" t="str">
        <f>IFERROR(VLOOKUP(B349,LOINC!A:B,2,0),"")</f>
        <v/>
      </c>
      <c r="M349" s="69" t="str">
        <f>IFERROR(VLOOKUP(B349,'Sequence nummers'!A:B,2,FALSE),"")</f>
        <v/>
      </c>
      <c r="N349" s="69" t="s">
        <v>2803</v>
      </c>
      <c r="Q349" s="62" t="s">
        <v>176</v>
      </c>
      <c r="R349" s="62" t="s">
        <v>176</v>
      </c>
      <c r="S349" s="62" t="str">
        <f t="shared" si="106"/>
        <v>String</v>
      </c>
      <c r="T349" s="62" t="s">
        <v>2835</v>
      </c>
      <c r="U349" s="62" t="s">
        <v>366</v>
      </c>
      <c r="V349" s="62" t="s">
        <v>1244</v>
      </c>
      <c r="W349" s="62" t="s">
        <v>1244</v>
      </c>
      <c r="AB349" s="71" t="s">
        <v>2753</v>
      </c>
    </row>
    <row r="350" spans="1:28" x14ac:dyDescent="0.45">
      <c r="B350" s="61"/>
      <c r="C350" s="73"/>
      <c r="D350" s="61"/>
      <c r="E350" s="73"/>
      <c r="F350" s="73" t="str">
        <f>IF($G350="JA",IF(ISTEXT(VLOOKUP(B350,#REF!,2,0)),VLOOKUP(B350,#REF!,2,0)," "),"")</f>
        <v/>
      </c>
      <c r="G350" s="61"/>
      <c r="H350" s="61"/>
      <c r="I350" s="61"/>
      <c r="J350" s="61"/>
      <c r="K350" s="61"/>
      <c r="L350" s="157" t="str">
        <f>IFERROR(VLOOKUP(B350,LOINC!A:B,2,0),"")</f>
        <v/>
      </c>
      <c r="M350" s="69" t="str">
        <f>IFERROR(VLOOKUP(B350,'Sequence nummers'!A:B,2,FALSE),"")</f>
        <v/>
      </c>
    </row>
    <row r="351" spans="1:28" x14ac:dyDescent="0.45">
      <c r="C351" s="73"/>
      <c r="E351" s="73"/>
      <c r="F351" s="73" t="str">
        <f>IF($G351="JA",IF(ISTEXT(VLOOKUP(B351,#REF!,2,0)),VLOOKUP(B351,#REF!,2,0)," "),"")</f>
        <v/>
      </c>
      <c r="L351" s="157" t="str">
        <f>IFERROR(VLOOKUP(B351,LOINC!A:B,2,0),"")</f>
        <v/>
      </c>
      <c r="M351" s="69" t="str">
        <f>IFERROR(VLOOKUP(B351,'Sequence nummers'!A:B,2,FALSE),"")</f>
        <v/>
      </c>
    </row>
    <row r="352" spans="1:28" x14ac:dyDescent="0.45">
      <c r="C352" s="73"/>
      <c r="E352" s="73"/>
      <c r="F352" s="73" t="str">
        <f>IF($G352="JA",IF(ISTEXT(VLOOKUP(B352,#REF!,2,0)),VLOOKUP(B352,#REF!,2,0)," "),"")</f>
        <v/>
      </c>
      <c r="L352" s="157" t="str">
        <f>IFERROR(VLOOKUP(B352,LOINC!A:B,2,0),"")</f>
        <v/>
      </c>
      <c r="M352" s="69" t="str">
        <f>IFERROR(VLOOKUP(B352,'Sequence nummers'!A:B,2,FALSE),"")</f>
        <v/>
      </c>
    </row>
    <row r="353" spans="3:13" x14ac:dyDescent="0.45">
      <c r="C353" s="73"/>
      <c r="E353" s="73"/>
      <c r="F353" s="73" t="str">
        <f>IF($G353="JA",IF(ISTEXT(VLOOKUP(B353,#REF!,2,0)),VLOOKUP(B353,#REF!,2,0)," "),"")</f>
        <v/>
      </c>
      <c r="L353" s="157" t="str">
        <f>IFERROR(VLOOKUP(B353,LOINC!A:B,2,0),"")</f>
        <v/>
      </c>
      <c r="M353" s="69" t="str">
        <f>IFERROR(VLOOKUP(B353,'Sequence nummers'!A:B,2,FALSE),"")</f>
        <v/>
      </c>
    </row>
    <row r="354" spans="3:13" x14ac:dyDescent="0.45">
      <c r="C354" s="73"/>
      <c r="E354" s="73"/>
      <c r="F354" s="73" t="str">
        <f>IF($G354="JA",IF(ISTEXT(VLOOKUP(B354,#REF!,2,0)),VLOOKUP(B354,#REF!,2,0)," "),"")</f>
        <v/>
      </c>
      <c r="L354" s="157" t="str">
        <f>IFERROR(VLOOKUP(B354,LOINC!A:B,2,0),"")</f>
        <v/>
      </c>
      <c r="M354" s="69" t="str">
        <f>IFERROR(VLOOKUP(B354,'Sequence nummers'!A:B,2,FALSE),"")</f>
        <v/>
      </c>
    </row>
    <row r="355" spans="3:13" x14ac:dyDescent="0.45">
      <c r="C355" s="73"/>
      <c r="E355" s="73"/>
      <c r="F355" s="73" t="str">
        <f>IF($G355="JA",IF(ISTEXT(VLOOKUP(B355,#REF!,2,0)),VLOOKUP(B355,#REF!,2,0)," "),"")</f>
        <v/>
      </c>
      <c r="L355" s="157" t="str">
        <f>IFERROR(VLOOKUP(B355,LOINC!A:B,2,0),"")</f>
        <v/>
      </c>
      <c r="M355" s="69" t="str">
        <f>IFERROR(VLOOKUP(B355,'Sequence nummers'!A:B,2,FALSE),"")</f>
        <v/>
      </c>
    </row>
    <row r="356" spans="3:13" x14ac:dyDescent="0.45">
      <c r="C356" s="73"/>
      <c r="E356" s="73"/>
      <c r="F356" s="73" t="str">
        <f>IF($G356="JA",IF(ISTEXT(VLOOKUP(B356,#REF!,2,0)),VLOOKUP(B356,#REF!,2,0)," "),"")</f>
        <v/>
      </c>
      <c r="L356" s="157" t="str">
        <f>IFERROR(VLOOKUP(B356,LOINC!A:B,2,0),"")</f>
        <v/>
      </c>
      <c r="M356" s="69" t="str">
        <f>IFERROR(VLOOKUP(B356,'Sequence nummers'!A:B,2,FALSE),"")</f>
        <v/>
      </c>
    </row>
    <row r="357" spans="3:13" x14ac:dyDescent="0.45">
      <c r="F357" s="73" t="str">
        <f>IF($G357="JA",IF(ISTEXT(VLOOKUP(B357,#REF!,2,0)),VLOOKUP(B357,#REF!,2,0)," "),"")</f>
        <v/>
      </c>
      <c r="L357" s="157" t="str">
        <f>IFERROR(VLOOKUP(B357,LOINC!A:B,2,0),"")</f>
        <v/>
      </c>
      <c r="M357" s="69" t="str">
        <f>IFERROR(VLOOKUP(B357,'Sequence nummers'!A:B,2,FALSE),"")</f>
        <v/>
      </c>
    </row>
    <row r="358" spans="3:13" x14ac:dyDescent="0.45">
      <c r="F358" s="73" t="str">
        <f>IF($G358="JA",IF(ISTEXT(VLOOKUP(B358,#REF!,2,0)),VLOOKUP(B358,#REF!,2,0)," "),"")</f>
        <v/>
      </c>
      <c r="L358" s="157" t="str">
        <f>IFERROR(VLOOKUP(B358,LOINC!A:B,2,0),"")</f>
        <v/>
      </c>
      <c r="M358" s="69" t="str">
        <f>IFERROR(VLOOKUP(B358,'Sequence nummers'!A:B,2,FALSE),"")</f>
        <v/>
      </c>
    </row>
    <row r="359" spans="3:13" x14ac:dyDescent="0.45">
      <c r="F359" s="73" t="str">
        <f>IF($G359="JA",IF(ISTEXT(VLOOKUP(B359,#REF!,2,0)),VLOOKUP(B359,#REF!,2,0)," "),"")</f>
        <v/>
      </c>
      <c r="L359" s="157" t="str">
        <f>IFERROR(VLOOKUP(B359,LOINC!A:B,2,0),"")</f>
        <v/>
      </c>
      <c r="M359" s="69" t="str">
        <f>IFERROR(VLOOKUP(B359,'Sequence nummers'!A:B,2,FALSE),"")</f>
        <v/>
      </c>
    </row>
    <row r="360" spans="3:13" x14ac:dyDescent="0.45">
      <c r="F360" s="73" t="str">
        <f>IF($G360="JA",IF(ISTEXT(VLOOKUP(B360,#REF!,2,0)),VLOOKUP(B360,#REF!,2,0)," "),"")</f>
        <v/>
      </c>
      <c r="L360" s="157" t="str">
        <f>IFERROR(VLOOKUP(B360,LOINC!A:B,2,0),"")</f>
        <v/>
      </c>
      <c r="M360" s="69" t="str">
        <f>IFERROR(VLOOKUP(B360,'Sequence nummers'!A:B,2,FALSE),"")</f>
        <v/>
      </c>
    </row>
    <row r="361" spans="3:13" x14ac:dyDescent="0.45">
      <c r="F361" s="73" t="str">
        <f>IF($G361="JA",IF(ISTEXT(VLOOKUP(B361,#REF!,2,0)),VLOOKUP(B361,#REF!,2,0)," "),"")</f>
        <v/>
      </c>
      <c r="L361" s="157" t="str">
        <f>IFERROR(VLOOKUP(B361,LOINC!A:B,2,0),"")</f>
        <v/>
      </c>
      <c r="M361" s="69" t="str">
        <f>IFERROR(VLOOKUP(B361,'Sequence nummers'!A:B,2,FALSE),"")</f>
        <v/>
      </c>
    </row>
    <row r="362" spans="3:13" x14ac:dyDescent="0.45">
      <c r="F362" s="73" t="str">
        <f>IF($G362="JA",IF(ISTEXT(VLOOKUP(B362,#REF!,2,0)),VLOOKUP(B362,#REF!,2,0)," "),"")</f>
        <v/>
      </c>
      <c r="L362" s="157" t="str">
        <f>IFERROR(VLOOKUP(B362,LOINC!A:B,2,0),"")</f>
        <v/>
      </c>
      <c r="M362" s="69" t="str">
        <f>IFERROR(VLOOKUP(B362,'Sequence nummers'!A:B,2,FALSE),"")</f>
        <v/>
      </c>
    </row>
    <row r="363" spans="3:13" x14ac:dyDescent="0.45">
      <c r="F363" s="73" t="str">
        <f>IF($G363="JA",IF(ISTEXT(VLOOKUP(B363,#REF!,2,0)),VLOOKUP(B363,#REF!,2,0)," "),"")</f>
        <v/>
      </c>
      <c r="L363" s="157" t="str">
        <f>IFERROR(VLOOKUP(B363,LOINC!A:B,2,0),"")</f>
        <v/>
      </c>
      <c r="M363" s="69" t="str">
        <f>IFERROR(VLOOKUP(B363,'Sequence nummers'!A:B,2,FALSE),"")</f>
        <v/>
      </c>
    </row>
    <row r="364" spans="3:13" x14ac:dyDescent="0.45">
      <c r="F364" s="73" t="str">
        <f>IF($G364="JA",IF(ISTEXT(VLOOKUP(B364,#REF!,2,0)),VLOOKUP(B364,#REF!,2,0)," "),"")</f>
        <v/>
      </c>
      <c r="L364" s="157" t="str">
        <f>IFERROR(VLOOKUP(B364,LOINC!A:B,2,0),"")</f>
        <v/>
      </c>
      <c r="M364" s="69" t="str">
        <f>IFERROR(VLOOKUP(B364,'Sequence nummers'!A:B,2,FALSE),"")</f>
        <v/>
      </c>
    </row>
    <row r="365" spans="3:13" x14ac:dyDescent="0.45">
      <c r="F365" s="73" t="str">
        <f>IF($G365="JA",IF(ISTEXT(VLOOKUP(B365,#REF!,2,0)),VLOOKUP(B365,#REF!,2,0)," "),"")</f>
        <v/>
      </c>
      <c r="L365" s="157" t="str">
        <f>IFERROR(VLOOKUP(B365,LOINC!A:B,2,0),"")</f>
        <v/>
      </c>
      <c r="M365" s="69" t="str">
        <f>IFERROR(VLOOKUP(B365,'Sequence nummers'!A:B,2,FALSE),"")</f>
        <v/>
      </c>
    </row>
    <row r="366" spans="3:13" x14ac:dyDescent="0.45">
      <c r="F366" s="73" t="str">
        <f>IF($G366="JA",IF(ISTEXT(VLOOKUP(B366,#REF!,2,0)),VLOOKUP(B366,#REF!,2,0)," "),"")</f>
        <v/>
      </c>
      <c r="L366" s="157" t="str">
        <f>IFERROR(VLOOKUP(B366,LOINC!A:B,2,0),"")</f>
        <v/>
      </c>
      <c r="M366" s="69" t="str">
        <f>IFERROR(VLOOKUP(B366,'Sequence nummers'!A:B,2,FALSE),"")</f>
        <v/>
      </c>
    </row>
    <row r="367" spans="3:13" x14ac:dyDescent="0.45">
      <c r="F367" s="73" t="str">
        <f>IF($G367="JA",IF(ISTEXT(VLOOKUP(B367,#REF!,2,0)),VLOOKUP(B367,#REF!,2,0)," "),"")</f>
        <v/>
      </c>
      <c r="L367" s="157" t="str">
        <f>IFERROR(VLOOKUP(B367,LOINC!A:B,2,0),"")</f>
        <v/>
      </c>
      <c r="M367" s="69" t="str">
        <f>IFERROR(VLOOKUP(B367,'Sequence nummers'!A:B,2,FALSE),"")</f>
        <v/>
      </c>
    </row>
    <row r="368" spans="3:13" x14ac:dyDescent="0.45">
      <c r="F368" s="73" t="str">
        <f>IF($G368="JA",IF(ISTEXT(VLOOKUP(B368,#REF!,2,0)),VLOOKUP(B368,#REF!,2,0)," "),"")</f>
        <v/>
      </c>
      <c r="L368" s="157" t="str">
        <f>IFERROR(VLOOKUP(B368,LOINC!A:B,2,0),"")</f>
        <v/>
      </c>
      <c r="M368" s="69" t="str">
        <f>IFERROR(VLOOKUP(B368,'Sequence nummers'!A:B,2,FALSE),"")</f>
        <v/>
      </c>
    </row>
    <row r="369" spans="6:13" x14ac:dyDescent="0.45">
      <c r="F369" s="73" t="str">
        <f>IF($G369="JA",IF(ISTEXT(VLOOKUP(B369,#REF!,2,0)),VLOOKUP(B369,#REF!,2,0)," "),"")</f>
        <v/>
      </c>
      <c r="L369" s="157" t="str">
        <f>IFERROR(VLOOKUP(B369,LOINC!A:B,2,0),"")</f>
        <v/>
      </c>
      <c r="M369" s="69" t="str">
        <f>IFERROR(VLOOKUP(B369,'Sequence nummers'!A:B,2,FALSE),"")</f>
        <v/>
      </c>
    </row>
    <row r="370" spans="6:13" x14ac:dyDescent="0.45">
      <c r="F370" s="73" t="str">
        <f>IF($G370="JA",IF(ISTEXT(VLOOKUP(B370,#REF!,2,0)),VLOOKUP(B370,#REF!,2,0)," "),"")</f>
        <v/>
      </c>
      <c r="L370" s="157" t="str">
        <f>IFERROR(VLOOKUP(B370,LOINC!A:B,2,0),"")</f>
        <v/>
      </c>
      <c r="M370" s="69" t="str">
        <f>IFERROR(VLOOKUP(B370,'Sequence nummers'!A:B,2,FALSE),"")</f>
        <v/>
      </c>
    </row>
    <row r="371" spans="6:13" x14ac:dyDescent="0.45">
      <c r="F371" s="73" t="str">
        <f>IF($G371="JA",IF(ISTEXT(VLOOKUP(B371,#REF!,2,0)),VLOOKUP(B371,#REF!,2,0)," "),"")</f>
        <v/>
      </c>
      <c r="L371" s="157" t="str">
        <f>IFERROR(VLOOKUP(B371,LOINC!A:B,2,0),"")</f>
        <v/>
      </c>
      <c r="M371" s="69" t="str">
        <f>IFERROR(VLOOKUP(B371,'Sequence nummers'!A:B,2,FALSE),"")</f>
        <v/>
      </c>
    </row>
    <row r="372" spans="6:13" x14ac:dyDescent="0.45">
      <c r="F372" s="73" t="str">
        <f>IF($G372="JA",IF(ISTEXT(VLOOKUP(B372,#REF!,2,0)),VLOOKUP(B372,#REF!,2,0)," "),"")</f>
        <v/>
      </c>
      <c r="L372" s="157" t="str">
        <f>IFERROR(VLOOKUP(B372,LOINC!A:B,2,0),"")</f>
        <v/>
      </c>
      <c r="M372" s="69" t="str">
        <f>IFERROR(VLOOKUP(B372,'Sequence nummers'!A:B,2,FALSE),"")</f>
        <v/>
      </c>
    </row>
    <row r="373" spans="6:13" x14ac:dyDescent="0.45">
      <c r="F373" s="73" t="str">
        <f>IF($G373="JA",IF(ISTEXT(VLOOKUP(B373,#REF!,2,0)),VLOOKUP(B373,#REF!,2,0)," "),"")</f>
        <v/>
      </c>
      <c r="L373" s="157" t="str">
        <f>IFERROR(VLOOKUP(B373,LOINC!A:B,2,0),"")</f>
        <v/>
      </c>
      <c r="M373" s="69" t="str">
        <f>IFERROR(VLOOKUP(B373,'Sequence nummers'!A:B,2,FALSE),"")</f>
        <v/>
      </c>
    </row>
    <row r="374" spans="6:13" x14ac:dyDescent="0.45">
      <c r="F374" s="73" t="str">
        <f>IF($G374="JA",IF(ISTEXT(VLOOKUP(B374,#REF!,2,0)),VLOOKUP(B374,#REF!,2,0)," "),"")</f>
        <v/>
      </c>
      <c r="L374" s="157" t="str">
        <f>IFERROR(VLOOKUP(B374,LOINC!A:B,2,0),"")</f>
        <v/>
      </c>
      <c r="M374" s="69" t="str">
        <f>IFERROR(VLOOKUP(B374,'Sequence nummers'!A:B,2,FALSE),"")</f>
        <v/>
      </c>
    </row>
    <row r="375" spans="6:13" x14ac:dyDescent="0.45">
      <c r="F375" s="73" t="str">
        <f>IF($G375="JA",IF(ISTEXT(VLOOKUP(B375,#REF!,2,0)),VLOOKUP(B375,#REF!,2,0)," "),"")</f>
        <v/>
      </c>
      <c r="L375" s="157" t="str">
        <f>IFERROR(VLOOKUP(B375,LOINC!A:B,2,0),"")</f>
        <v/>
      </c>
      <c r="M375" s="69" t="str">
        <f>IFERROR(VLOOKUP(B375,'Sequence nummers'!A:B,2,FALSE),"")</f>
        <v/>
      </c>
    </row>
    <row r="376" spans="6:13" x14ac:dyDescent="0.45">
      <c r="F376" s="73" t="str">
        <f>IF($G376="JA",IF(ISTEXT(VLOOKUP(B376,#REF!,2,0)),VLOOKUP(B376,#REF!,2,0)," "),"")</f>
        <v/>
      </c>
      <c r="L376" s="157" t="str">
        <f>IFERROR(VLOOKUP(B376,LOINC!A:B,2,0),"")</f>
        <v/>
      </c>
      <c r="M376" s="69" t="str">
        <f>IFERROR(VLOOKUP(B376,'Sequence nummers'!A:B,2,FALSE),"")</f>
        <v/>
      </c>
    </row>
    <row r="377" spans="6:13" x14ac:dyDescent="0.45">
      <c r="F377" s="73" t="str">
        <f>IF($G377="JA",IF(ISTEXT(VLOOKUP(B377,#REF!,2,0)),VLOOKUP(B377,#REF!,2,0)," "),"")</f>
        <v/>
      </c>
      <c r="L377" s="157" t="str">
        <f>IFERROR(VLOOKUP(B377,LOINC!A:B,2,0),"")</f>
        <v/>
      </c>
      <c r="M377" s="69" t="str">
        <f>IFERROR(VLOOKUP(B377,'Sequence nummers'!A:B,2,FALSE),"")</f>
        <v/>
      </c>
    </row>
    <row r="378" spans="6:13" x14ac:dyDescent="0.45">
      <c r="F378" s="73" t="str">
        <f>IF($G378="JA",IF(ISTEXT(VLOOKUP(B378,#REF!,2,0)),VLOOKUP(B378,#REF!,2,0)," "),"")</f>
        <v/>
      </c>
      <c r="L378" s="157" t="str">
        <f>IFERROR(VLOOKUP(B378,LOINC!A:B,2,0),"")</f>
        <v/>
      </c>
      <c r="M378" s="69" t="str">
        <f>IFERROR(VLOOKUP(B378,'Sequence nummers'!A:B,2,FALSE),"")</f>
        <v/>
      </c>
    </row>
    <row r="379" spans="6:13" x14ac:dyDescent="0.45">
      <c r="F379" s="73" t="str">
        <f>IF($G379="JA",IF(ISTEXT(VLOOKUP(B379,#REF!,2,0)),VLOOKUP(B379,#REF!,2,0)," "),"")</f>
        <v/>
      </c>
      <c r="L379" s="157" t="str">
        <f>IFERROR(VLOOKUP(B379,LOINC!A:B,2,0),"")</f>
        <v/>
      </c>
      <c r="M379" s="69" t="str">
        <f>IFERROR(VLOOKUP(B379,'Sequence nummers'!A:B,2,FALSE),"")</f>
        <v/>
      </c>
    </row>
    <row r="380" spans="6:13" x14ac:dyDescent="0.45">
      <c r="F380" s="73" t="str">
        <f>IF($G380="JA",IF(ISTEXT(VLOOKUP(B380,#REF!,2,0)),VLOOKUP(B380,#REF!,2,0)," "),"")</f>
        <v/>
      </c>
      <c r="L380" s="157" t="str">
        <f>IFERROR(VLOOKUP(B380,LOINC!A:B,2,0),"")</f>
        <v/>
      </c>
      <c r="M380" s="69" t="str">
        <f>IFERROR(VLOOKUP(B380,'Sequence nummers'!A:B,2,FALSE),"")</f>
        <v/>
      </c>
    </row>
    <row r="381" spans="6:13" x14ac:dyDescent="0.45">
      <c r="F381" s="73" t="str">
        <f>IF($G381="JA",IF(ISTEXT(VLOOKUP(B381,#REF!,2,0)),VLOOKUP(B381,#REF!,2,0)," "),"")</f>
        <v/>
      </c>
      <c r="L381" s="157" t="str">
        <f>IFERROR(VLOOKUP(B381,LOINC!A:B,2,0),"")</f>
        <v/>
      </c>
      <c r="M381" s="69" t="str">
        <f>IFERROR(VLOOKUP(B381,'Sequence nummers'!A:B,2,FALSE),"")</f>
        <v/>
      </c>
    </row>
    <row r="382" spans="6:13" x14ac:dyDescent="0.45">
      <c r="F382" s="73" t="str">
        <f>IF($G382="JA",IF(ISTEXT(VLOOKUP(B382,#REF!,2,0)),VLOOKUP(B382,#REF!,2,0)," "),"")</f>
        <v/>
      </c>
      <c r="L382" s="157" t="str">
        <f>IFERROR(VLOOKUP(B382,LOINC!A:B,2,0),"")</f>
        <v/>
      </c>
      <c r="M382" s="69" t="str">
        <f>IFERROR(VLOOKUP(B382,'Sequence nummers'!A:B,2,FALSE),"")</f>
        <v/>
      </c>
    </row>
    <row r="383" spans="6:13" x14ac:dyDescent="0.45">
      <c r="F383" s="73" t="str">
        <f>IF($G383="JA",IF(ISTEXT(VLOOKUP(B383,#REF!,2,0)),VLOOKUP(B383,#REF!,2,0)," "),"")</f>
        <v/>
      </c>
      <c r="L383" s="157" t="str">
        <f>IFERROR(VLOOKUP(B383,LOINC!A:B,2,0),"")</f>
        <v/>
      </c>
      <c r="M383" s="69" t="str">
        <f>IFERROR(VLOOKUP(B383,'Sequence nummers'!A:B,2,FALSE),"")</f>
        <v/>
      </c>
    </row>
    <row r="384" spans="6:13" x14ac:dyDescent="0.45">
      <c r="F384" s="73" t="str">
        <f>IF($G384="JA",IF(ISTEXT(VLOOKUP(B384,#REF!,2,0)),VLOOKUP(B384,#REF!,2,0)," "),"")</f>
        <v/>
      </c>
      <c r="L384" s="157" t="str">
        <f>IFERROR(VLOOKUP(B384,LOINC!A:B,2,0),"")</f>
        <v/>
      </c>
      <c r="M384" s="69" t="str">
        <f>IFERROR(VLOOKUP(B384,'Sequence nummers'!A:B,2,FALSE),"")</f>
        <v/>
      </c>
    </row>
    <row r="385" spans="6:13" x14ac:dyDescent="0.45">
      <c r="F385" s="73" t="str">
        <f>IF($G385="JA",IF(ISTEXT(VLOOKUP(B385,#REF!,2,0)),VLOOKUP(B385,#REF!,2,0)," "),"")</f>
        <v/>
      </c>
      <c r="L385" s="157" t="str">
        <f>IFERROR(VLOOKUP(B385,LOINC!A:B,2,0),"")</f>
        <v/>
      </c>
      <c r="M385" s="69" t="str">
        <f>IFERROR(VLOOKUP(B385,'Sequence nummers'!A:B,2,FALSE),"")</f>
        <v/>
      </c>
    </row>
    <row r="386" spans="6:13" x14ac:dyDescent="0.45">
      <c r="F386" s="73" t="str">
        <f>IF($G386="JA",IF(ISTEXT(VLOOKUP(B386,#REF!,2,0)),VLOOKUP(B386,#REF!,2,0)," "),"")</f>
        <v/>
      </c>
      <c r="L386" s="157" t="str">
        <f>IFERROR(VLOOKUP(B386,LOINC!A:B,2,0),"")</f>
        <v/>
      </c>
      <c r="M386" s="69" t="str">
        <f>IFERROR(VLOOKUP(B386,'Sequence nummers'!A:B,2,FALSE),"")</f>
        <v/>
      </c>
    </row>
    <row r="387" spans="6:13" x14ac:dyDescent="0.45">
      <c r="F387" s="73" t="str">
        <f>IF($G387="JA",IF(ISTEXT(VLOOKUP(B387,#REF!,2,0)),VLOOKUP(B387,#REF!,2,0)," "),"")</f>
        <v/>
      </c>
      <c r="L387" s="157" t="str">
        <f>IFERROR(VLOOKUP(B387,LOINC!A:B,2,0),"")</f>
        <v/>
      </c>
      <c r="M387" s="69" t="str">
        <f>IFERROR(VLOOKUP(B387,'Sequence nummers'!A:B,2,FALSE),"")</f>
        <v/>
      </c>
    </row>
    <row r="388" spans="6:13" x14ac:dyDescent="0.45">
      <c r="F388" s="73" t="str">
        <f>IF($G388="JA",IF(ISTEXT(VLOOKUP(B388,#REF!,2,0)),VLOOKUP(B388,#REF!,2,0)," "),"")</f>
        <v/>
      </c>
      <c r="L388" s="157" t="str">
        <f>IFERROR(VLOOKUP(B388,LOINC!A:B,2,0),"")</f>
        <v/>
      </c>
      <c r="M388" s="69" t="str">
        <f>IFERROR(VLOOKUP(B388,'Sequence nummers'!A:B,2,FALSE),"")</f>
        <v/>
      </c>
    </row>
    <row r="389" spans="6:13" x14ac:dyDescent="0.45">
      <c r="F389" s="73" t="str">
        <f>IF($G389="JA",IF(ISTEXT(VLOOKUP(B389,#REF!,2,0)),VLOOKUP(B389,#REF!,2,0)," "),"")</f>
        <v/>
      </c>
      <c r="L389" s="157" t="str">
        <f>IFERROR(VLOOKUP(B389,LOINC!A:B,2,0),"")</f>
        <v/>
      </c>
      <c r="M389" s="69" t="str">
        <f>IFERROR(VLOOKUP(B389,'Sequence nummers'!A:B,2,FALSE),"")</f>
        <v/>
      </c>
    </row>
    <row r="390" spans="6:13" x14ac:dyDescent="0.45">
      <c r="F390" s="73" t="str">
        <f>IF($G390="JA",IF(ISTEXT(VLOOKUP(B390,#REF!,2,0)),VLOOKUP(B390,#REF!,2,0)," "),"")</f>
        <v/>
      </c>
      <c r="L390" s="157" t="str">
        <f>IFERROR(VLOOKUP(B390,LOINC!A:B,2,0),"")</f>
        <v/>
      </c>
      <c r="M390" s="69" t="str">
        <f>IFERROR(VLOOKUP(B390,'Sequence nummers'!A:B,2,FALSE),"")</f>
        <v/>
      </c>
    </row>
    <row r="391" spans="6:13" x14ac:dyDescent="0.45">
      <c r="L391" s="157" t="str">
        <f>IFERROR(VLOOKUP(B391,LOINC!A:B,2,0),"")</f>
        <v/>
      </c>
      <c r="M391" s="69" t="str">
        <f>IFERROR(VLOOKUP(B391,'Sequence nummers'!A:B,2,FALSE),"")</f>
        <v/>
      </c>
    </row>
    <row r="392" spans="6:13" x14ac:dyDescent="0.45">
      <c r="L392" s="157" t="str">
        <f>IFERROR(VLOOKUP(B392,LOINC!A:B,2,0),"")</f>
        <v/>
      </c>
    </row>
  </sheetData>
  <sheetProtection algorithmName="SHA-512" hashValue="GBWUiQndAw+MzEva6GtCpSExU+WRCPo7vkCGfQkcwnhFP5KX5oN99Ysfov1UGnxLwzEKPE8Qfx6Wnq7FSmn6Tg==" saltValue="1FzE7qHF4ZMv7/YJ3ycimg==" spinCount="100000" sheet="1" objects="1" scenarios="1"/>
  <autoFilter ref="A10:AC349" xr:uid="{00000000-0009-0000-0000-000005000000}"/>
  <mergeCells count="9">
    <mergeCell ref="C9:E9"/>
    <mergeCell ref="A7:AB7"/>
    <mergeCell ref="A8:AB8"/>
    <mergeCell ref="A1:AB1"/>
    <mergeCell ref="A2:AB2"/>
    <mergeCell ref="A3:AB3"/>
    <mergeCell ref="A4:AB4"/>
    <mergeCell ref="A5:AB5"/>
    <mergeCell ref="A6:AB6"/>
  </mergeCells>
  <conditionalFormatting sqref="B351:B1048576 B210:B219 B1:B8 B221:B236 B91:B108 B86:B89 B71:B79 B81:B84 B110:B208 B241:B245 B264:B339 B247:B253 B255:B261 B341:B345 B10:B69 B347:B349">
    <cfRule type="duplicateValues" dxfId="77" priority="87"/>
  </conditionalFormatting>
  <conditionalFormatting sqref="J54:J55">
    <cfRule type="duplicateValues" dxfId="76" priority="86"/>
  </conditionalFormatting>
  <conditionalFormatting sqref="J57">
    <cfRule type="duplicateValues" dxfId="75" priority="85"/>
  </conditionalFormatting>
  <conditionalFormatting sqref="A12">
    <cfRule type="duplicateValues" dxfId="74" priority="84"/>
  </conditionalFormatting>
  <conditionalFormatting sqref="A13">
    <cfRule type="duplicateValues" dxfId="73" priority="83"/>
  </conditionalFormatting>
  <conditionalFormatting sqref="A14">
    <cfRule type="duplicateValues" dxfId="72" priority="82"/>
  </conditionalFormatting>
  <conditionalFormatting sqref="A15">
    <cfRule type="duplicateValues" dxfId="71" priority="81"/>
  </conditionalFormatting>
  <conditionalFormatting sqref="A23">
    <cfRule type="duplicateValues" dxfId="70" priority="80"/>
  </conditionalFormatting>
  <conditionalFormatting sqref="A247:A253">
    <cfRule type="duplicateValues" dxfId="69" priority="78"/>
  </conditionalFormatting>
  <conditionalFormatting sqref="A327:A339">
    <cfRule type="duplicateValues" dxfId="68" priority="77"/>
  </conditionalFormatting>
  <conditionalFormatting sqref="J59">
    <cfRule type="duplicateValues" dxfId="67" priority="76"/>
  </conditionalFormatting>
  <conditionalFormatting sqref="J61">
    <cfRule type="duplicateValues" dxfId="66" priority="75"/>
  </conditionalFormatting>
  <conditionalFormatting sqref="J63">
    <cfRule type="duplicateValues" dxfId="65" priority="74"/>
  </conditionalFormatting>
  <conditionalFormatting sqref="J65">
    <cfRule type="duplicateValues" dxfId="64" priority="73"/>
  </conditionalFormatting>
  <conditionalFormatting sqref="J67">
    <cfRule type="duplicateValues" dxfId="63" priority="72"/>
  </conditionalFormatting>
  <conditionalFormatting sqref="J69">
    <cfRule type="duplicateValues" dxfId="62" priority="71"/>
  </conditionalFormatting>
  <conditionalFormatting sqref="J72">
    <cfRule type="duplicateValues" dxfId="61" priority="70"/>
  </conditionalFormatting>
  <conditionalFormatting sqref="J74:J75">
    <cfRule type="duplicateValues" dxfId="60" priority="69"/>
  </conditionalFormatting>
  <conditionalFormatting sqref="J77">
    <cfRule type="duplicateValues" dxfId="59" priority="68"/>
  </conditionalFormatting>
  <conditionalFormatting sqref="J79">
    <cfRule type="duplicateValues" dxfId="58" priority="67"/>
  </conditionalFormatting>
  <conditionalFormatting sqref="J82">
    <cfRule type="duplicateValues" dxfId="57" priority="66"/>
  </conditionalFormatting>
  <conditionalFormatting sqref="J84">
    <cfRule type="duplicateValues" dxfId="56" priority="65"/>
  </conditionalFormatting>
  <conditionalFormatting sqref="J87">
    <cfRule type="duplicateValues" dxfId="55" priority="64"/>
  </conditionalFormatting>
  <conditionalFormatting sqref="J89">
    <cfRule type="duplicateValues" dxfId="54" priority="63"/>
  </conditionalFormatting>
  <conditionalFormatting sqref="J92">
    <cfRule type="duplicateValues" dxfId="53" priority="62"/>
  </conditionalFormatting>
  <conditionalFormatting sqref="J94">
    <cfRule type="duplicateValues" dxfId="52" priority="61"/>
  </conditionalFormatting>
  <conditionalFormatting sqref="J96">
    <cfRule type="duplicateValues" dxfId="51" priority="60"/>
  </conditionalFormatting>
  <conditionalFormatting sqref="J98">
    <cfRule type="duplicateValues" dxfId="50" priority="59"/>
  </conditionalFormatting>
  <conditionalFormatting sqref="J100">
    <cfRule type="duplicateValues" dxfId="49" priority="58"/>
  </conditionalFormatting>
  <conditionalFormatting sqref="J102">
    <cfRule type="duplicateValues" dxfId="48" priority="57"/>
  </conditionalFormatting>
  <conditionalFormatting sqref="J104">
    <cfRule type="duplicateValues" dxfId="47" priority="56"/>
  </conditionalFormatting>
  <conditionalFormatting sqref="J106">
    <cfRule type="duplicateValues" dxfId="46" priority="55"/>
  </conditionalFormatting>
  <conditionalFormatting sqref="J108">
    <cfRule type="duplicateValues" dxfId="45" priority="54"/>
  </conditionalFormatting>
  <conditionalFormatting sqref="J111">
    <cfRule type="duplicateValues" dxfId="44" priority="53"/>
  </conditionalFormatting>
  <conditionalFormatting sqref="J113">
    <cfRule type="duplicateValues" dxfId="43" priority="52"/>
  </conditionalFormatting>
  <conditionalFormatting sqref="J115">
    <cfRule type="duplicateValues" dxfId="42" priority="51"/>
  </conditionalFormatting>
  <conditionalFormatting sqref="J117">
    <cfRule type="duplicateValues" dxfId="41" priority="50"/>
  </conditionalFormatting>
  <conditionalFormatting sqref="J119">
    <cfRule type="duplicateValues" dxfId="40" priority="49"/>
  </conditionalFormatting>
  <conditionalFormatting sqref="J121">
    <cfRule type="duplicateValues" dxfId="39" priority="48"/>
  </conditionalFormatting>
  <conditionalFormatting sqref="J123">
    <cfRule type="duplicateValues" dxfId="38" priority="47"/>
  </conditionalFormatting>
  <conditionalFormatting sqref="J125">
    <cfRule type="duplicateValues" dxfId="37" priority="46"/>
  </conditionalFormatting>
  <conditionalFormatting sqref="J127">
    <cfRule type="duplicateValues" dxfId="36" priority="45"/>
  </conditionalFormatting>
  <conditionalFormatting sqref="J129">
    <cfRule type="duplicateValues" dxfId="35" priority="44"/>
  </conditionalFormatting>
  <conditionalFormatting sqref="J131">
    <cfRule type="duplicateValues" dxfId="34" priority="43"/>
  </conditionalFormatting>
  <conditionalFormatting sqref="J133">
    <cfRule type="duplicateValues" dxfId="33" priority="42"/>
  </conditionalFormatting>
  <conditionalFormatting sqref="J135">
    <cfRule type="duplicateValues" dxfId="32" priority="41"/>
  </conditionalFormatting>
  <conditionalFormatting sqref="J137">
    <cfRule type="duplicateValues" dxfId="31" priority="40"/>
  </conditionalFormatting>
  <conditionalFormatting sqref="J139">
    <cfRule type="duplicateValues" dxfId="30" priority="39"/>
  </conditionalFormatting>
  <conditionalFormatting sqref="J141">
    <cfRule type="duplicateValues" dxfId="29" priority="38"/>
  </conditionalFormatting>
  <conditionalFormatting sqref="J143">
    <cfRule type="duplicateValues" dxfId="28" priority="37"/>
  </conditionalFormatting>
  <conditionalFormatting sqref="J145">
    <cfRule type="duplicateValues" dxfId="27" priority="36"/>
  </conditionalFormatting>
  <conditionalFormatting sqref="J147">
    <cfRule type="duplicateValues" dxfId="26" priority="35"/>
  </conditionalFormatting>
  <conditionalFormatting sqref="J149">
    <cfRule type="duplicateValues" dxfId="25" priority="34"/>
  </conditionalFormatting>
  <conditionalFormatting sqref="B237">
    <cfRule type="duplicateValues" dxfId="24" priority="89"/>
  </conditionalFormatting>
  <conditionalFormatting sqref="B238:B240">
    <cfRule type="duplicateValues" dxfId="23" priority="32"/>
  </conditionalFormatting>
  <conditionalFormatting sqref="A187">
    <cfRule type="duplicateValues" dxfId="22" priority="31"/>
  </conditionalFormatting>
  <conditionalFormatting sqref="A264:A326">
    <cfRule type="duplicateValues" dxfId="21" priority="91"/>
  </conditionalFormatting>
  <conditionalFormatting sqref="A152:A169">
    <cfRule type="duplicateValues" dxfId="20" priority="109"/>
  </conditionalFormatting>
  <conditionalFormatting sqref="B153 B155 B157 B159 B161 B163 B165 B167 B169">
    <cfRule type="duplicateValues" dxfId="19" priority="110"/>
  </conditionalFormatting>
  <conditionalFormatting sqref="B90">
    <cfRule type="duplicateValues" dxfId="18" priority="26"/>
  </conditionalFormatting>
  <conditionalFormatting sqref="J90">
    <cfRule type="duplicateValues" dxfId="17" priority="25"/>
  </conditionalFormatting>
  <conditionalFormatting sqref="B85">
    <cfRule type="duplicateValues" dxfId="16" priority="23"/>
  </conditionalFormatting>
  <conditionalFormatting sqref="J85">
    <cfRule type="duplicateValues" dxfId="15" priority="22"/>
  </conditionalFormatting>
  <conditionalFormatting sqref="B70">
    <cfRule type="duplicateValues" dxfId="14" priority="20"/>
  </conditionalFormatting>
  <conditionalFormatting sqref="J70">
    <cfRule type="duplicateValues" dxfId="13" priority="19"/>
  </conditionalFormatting>
  <conditionalFormatting sqref="B80">
    <cfRule type="duplicateValues" dxfId="12" priority="17"/>
  </conditionalFormatting>
  <conditionalFormatting sqref="J80">
    <cfRule type="duplicateValues" dxfId="11" priority="16"/>
  </conditionalFormatting>
  <conditionalFormatting sqref="A347:A1048576 A1:A345">
    <cfRule type="duplicateValues" dxfId="10" priority="14"/>
  </conditionalFormatting>
  <conditionalFormatting sqref="J109">
    <cfRule type="duplicateValues" dxfId="9" priority="13"/>
  </conditionalFormatting>
  <conditionalFormatting sqref="K351:K1048576 K1:K10 K341:K345 K264:K339 K255:K262 K247:K253 K227:K230 K207:K225 K183:K205 K171:K181 K53:K169 K12:K51 K347:K349 K232:K245">
    <cfRule type="duplicateValues" dxfId="8" priority="126"/>
  </conditionalFormatting>
  <conditionalFormatting sqref="B346">
    <cfRule type="duplicateValues" dxfId="7" priority="2"/>
  </conditionalFormatting>
  <conditionalFormatting sqref="A346">
    <cfRule type="duplicateValues" dxfId="6" priority="1"/>
  </conditionalFormatting>
  <conditionalFormatting sqref="K346">
    <cfRule type="duplicateValues" dxfId="5" priority="3"/>
  </conditionalFormatting>
  <dataValidations count="5">
    <dataValidation type="list" allowBlank="1" showInputMessage="1" showErrorMessage="1" sqref="T12:T37 T39:T51 T183:T205 T232:T240" xr:uid="{00000000-0002-0000-0500-000000000000}">
      <formula1>"Berekening,Import,Manueel,Import/manueel"</formula1>
    </dataValidation>
    <dataValidation type="list" allowBlank="1" showInputMessage="1" showErrorMessage="1" sqref="T241:T245" xr:uid="{00000000-0002-0000-0500-000001000000}">
      <formula1>"Berekening,Import,Manueel,Import/manueel,"</formula1>
    </dataValidation>
    <dataValidation type="list" allowBlank="1" showInputMessage="1" showErrorMessage="1" sqref="T264:T339 T227:T230 T247:T253 T171:T181 T38 T207:T225 T53:T169 T255:T262 T341:T346" xr:uid="{00000000-0002-0000-0500-000002000000}">
      <formula1>"Berekening,Import,Manueel"</formula1>
    </dataValidation>
    <dataValidation type="list" allowBlank="1" showInputMessage="1" showErrorMessage="1" sqref="S12:S51 S53:S169 S171:S181 S183:S205 S207:S225 S227:S230 S341:S349 S247:S253 S255:S262 S264:S339 S232:S245" xr:uid="{00000000-0002-0000-0500-000003000000}">
      <formula1>"Keuzelijst,Numeriek,String"</formula1>
    </dataValidation>
    <dataValidation type="list" allowBlank="1" showInputMessage="1" showErrorMessage="1" sqref="W32 V236 V247:W253 V183:V185 V171:W181 V341:W346 V38 W228:W230 W232 V233 V227:V230 V264:W339 W234:W237 V53:V169 V188:W205 V255:W262 V238:W245" xr:uid="{00000000-0002-0000-0500-000004000000}">
      <formula1>"KB,LT,Automatisch"</formula1>
    </dataValidation>
  </dataValidations>
  <pageMargins left="0.31496062992125984" right="0.31496062992125984" top="0.55118110236220474" bottom="0.55118110236220474" header="0.31496062992125984" footer="0.31496062992125984"/>
  <pageSetup paperSize="9" scale="69" orientation="landscape" horizontalDpi="300" verticalDpi="300" r:id="rId1"/>
  <headerFooter>
    <oddHeader>&amp;L&amp;"Segoe UI,Standaard"&amp;8Documentnr.:
GEG-00356&amp;C&amp;"Segoe UI,Vet"&amp;10&amp;UMastertabel LKB&amp;R&amp;"Segoe UI,Standaard"&amp;8Werkblad:
&amp;A</oddHeader>
    <oddFooter xml:space="preserve">&amp;L&amp;"Segoe UI,Standaard"&amp;8Datum laatste wijziging werkblad: 2023 09 05 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00CE7-2CDA-4036-ADE8-7E0BA7AEC1AD}">
  <sheetPr>
    <tabColor rgb="FFFF0000"/>
  </sheetPr>
  <dimension ref="A2:E25"/>
  <sheetViews>
    <sheetView workbookViewId="0">
      <selection activeCell="I26" sqref="I26"/>
    </sheetView>
  </sheetViews>
  <sheetFormatPr defaultRowHeight="14.5" x14ac:dyDescent="0.35"/>
  <sheetData>
    <row r="2" spans="1:5" x14ac:dyDescent="0.35">
      <c r="A2" t="s">
        <v>9297</v>
      </c>
    </row>
    <row r="3" spans="1:5" x14ac:dyDescent="0.35">
      <c r="C3" t="s">
        <v>9298</v>
      </c>
    </row>
    <row r="4" spans="1:5" x14ac:dyDescent="0.35">
      <c r="C4" s="183" t="s">
        <v>9314</v>
      </c>
    </row>
    <row r="5" spans="1:5" x14ac:dyDescent="0.35">
      <c r="A5" t="s">
        <v>9299</v>
      </c>
    </row>
    <row r="6" spans="1:5" x14ac:dyDescent="0.35">
      <c r="B6" t="s">
        <v>9300</v>
      </c>
    </row>
    <row r="7" spans="1:5" x14ac:dyDescent="0.35">
      <c r="C7" t="s">
        <v>9310</v>
      </c>
    </row>
    <row r="8" spans="1:5" x14ac:dyDescent="0.35">
      <c r="E8" t="s">
        <v>9319</v>
      </c>
    </row>
    <row r="9" spans="1:5" x14ac:dyDescent="0.35">
      <c r="E9" t="s">
        <v>9320</v>
      </c>
    </row>
    <row r="10" spans="1:5" x14ac:dyDescent="0.35">
      <c r="E10" t="s">
        <v>9301</v>
      </c>
    </row>
    <row r="11" spans="1:5" x14ac:dyDescent="0.35">
      <c r="E11" t="s">
        <v>9321</v>
      </c>
    </row>
    <row r="12" spans="1:5" x14ac:dyDescent="0.35">
      <c r="E12" t="s">
        <v>9322</v>
      </c>
    </row>
    <row r="13" spans="1:5" x14ac:dyDescent="0.35">
      <c r="C13" t="s">
        <v>9306</v>
      </c>
    </row>
    <row r="14" spans="1:5" x14ac:dyDescent="0.35">
      <c r="E14" t="s">
        <v>9302</v>
      </c>
    </row>
    <row r="15" spans="1:5" x14ac:dyDescent="0.35">
      <c r="E15" t="s">
        <v>9303</v>
      </c>
    </row>
    <row r="16" spans="1:5" x14ac:dyDescent="0.35">
      <c r="E16" t="s">
        <v>9304</v>
      </c>
    </row>
    <row r="17" spans="2:5" x14ac:dyDescent="0.35">
      <c r="E17" t="s">
        <v>9305</v>
      </c>
    </row>
    <row r="18" spans="2:5" x14ac:dyDescent="0.35">
      <c r="E18" t="s">
        <v>9309</v>
      </c>
    </row>
    <row r="19" spans="2:5" x14ac:dyDescent="0.35">
      <c r="C19" t="s">
        <v>9307</v>
      </c>
    </row>
    <row r="20" spans="2:5" x14ac:dyDescent="0.35">
      <c r="E20" t="s">
        <v>9308</v>
      </c>
    </row>
    <row r="23" spans="2:5" x14ac:dyDescent="0.35">
      <c r="C23" t="s">
        <v>9311</v>
      </c>
    </row>
    <row r="24" spans="2:5" x14ac:dyDescent="0.35">
      <c r="B24" t="s">
        <v>9312</v>
      </c>
    </row>
    <row r="25" spans="2:5" x14ac:dyDescent="0.35">
      <c r="C25" t="s">
        <v>9313</v>
      </c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5"/>
  <dimension ref="A1:C29"/>
  <sheetViews>
    <sheetView showGridLines="0" view="pageLayout" topLeftCell="A19" zoomScaleNormal="90" workbookViewId="0">
      <selection activeCell="B41" sqref="B41"/>
    </sheetView>
  </sheetViews>
  <sheetFormatPr defaultRowHeight="14.5" x14ac:dyDescent="0.35"/>
  <cols>
    <col min="1" max="1" width="13.75" style="20" bestFit="1" customWidth="1"/>
    <col min="2" max="2" width="33.33203125" bestFit="1" customWidth="1"/>
    <col min="3" max="3" width="12.08203125" bestFit="1" customWidth="1"/>
  </cols>
  <sheetData>
    <row r="1" spans="1:3" x14ac:dyDescent="0.35">
      <c r="A1" s="94" t="s">
        <v>3949</v>
      </c>
      <c r="B1" s="94" t="s">
        <v>3950</v>
      </c>
    </row>
    <row r="2" spans="1:3" x14ac:dyDescent="0.35">
      <c r="A2" s="95"/>
      <c r="B2" s="96" t="s">
        <v>3951</v>
      </c>
      <c r="C2" s="97"/>
    </row>
    <row r="3" spans="1:3" x14ac:dyDescent="0.35">
      <c r="A3" s="98" t="s">
        <v>3952</v>
      </c>
      <c r="B3" s="99" t="s">
        <v>3953</v>
      </c>
    </row>
    <row r="4" spans="1:3" x14ac:dyDescent="0.35">
      <c r="A4" s="98" t="s">
        <v>3954</v>
      </c>
      <c r="B4" s="99" t="s">
        <v>3955</v>
      </c>
    </row>
    <row r="5" spans="1:3" x14ac:dyDescent="0.35">
      <c r="A5" s="98" t="s">
        <v>3956</v>
      </c>
      <c r="B5" s="99" t="s">
        <v>3957</v>
      </c>
    </row>
    <row r="6" spans="1:3" x14ac:dyDescent="0.35">
      <c r="A6" s="98" t="s">
        <v>3958</v>
      </c>
      <c r="B6" s="99" t="s">
        <v>3959</v>
      </c>
    </row>
    <row r="7" spans="1:3" x14ac:dyDescent="0.35">
      <c r="A7" s="98" t="s">
        <v>3960</v>
      </c>
      <c r="B7" s="99" t="s">
        <v>3961</v>
      </c>
    </row>
    <row r="8" spans="1:3" x14ac:dyDescent="0.35">
      <c r="A8" s="98" t="s">
        <v>3962</v>
      </c>
      <c r="B8" s="99" t="s">
        <v>3963</v>
      </c>
    </row>
    <row r="9" spans="1:3" x14ac:dyDescent="0.35">
      <c r="A9" s="98" t="s">
        <v>3964</v>
      </c>
      <c r="B9" s="99" t="s">
        <v>3965</v>
      </c>
    </row>
    <row r="10" spans="1:3" x14ac:dyDescent="0.35">
      <c r="A10" s="98" t="s">
        <v>3966</v>
      </c>
      <c r="B10" s="99" t="s">
        <v>3967</v>
      </c>
    </row>
    <row r="11" spans="1:3" x14ac:dyDescent="0.35">
      <c r="A11" s="98" t="s">
        <v>3968</v>
      </c>
      <c r="B11" s="99" t="s">
        <v>3969</v>
      </c>
    </row>
    <row r="12" spans="1:3" x14ac:dyDescent="0.35">
      <c r="A12" s="98" t="s">
        <v>3970</v>
      </c>
      <c r="B12" s="99" t="s">
        <v>3971</v>
      </c>
    </row>
    <row r="13" spans="1:3" x14ac:dyDescent="0.35">
      <c r="A13" s="100"/>
      <c r="B13" s="101" t="s">
        <v>3972</v>
      </c>
    </row>
    <row r="14" spans="1:3" x14ac:dyDescent="0.35">
      <c r="A14" s="102" t="s">
        <v>3973</v>
      </c>
      <c r="B14" s="103" t="s">
        <v>3974</v>
      </c>
    </row>
    <row r="15" spans="1:3" x14ac:dyDescent="0.35">
      <c r="A15" s="102" t="s">
        <v>3975</v>
      </c>
      <c r="B15" s="103" t="s">
        <v>3976</v>
      </c>
    </row>
    <row r="16" spans="1:3" x14ac:dyDescent="0.35">
      <c r="A16" s="102" t="s">
        <v>3977</v>
      </c>
      <c r="B16" s="103" t="s">
        <v>3978</v>
      </c>
    </row>
    <row r="17" spans="1:2" x14ac:dyDescent="0.35">
      <c r="A17" s="102" t="s">
        <v>3979</v>
      </c>
      <c r="B17" s="103" t="s">
        <v>3980</v>
      </c>
    </row>
    <row r="18" spans="1:2" x14ac:dyDescent="0.35">
      <c r="A18" s="102" t="s">
        <v>3981</v>
      </c>
      <c r="B18" s="103" t="s">
        <v>3982</v>
      </c>
    </row>
    <row r="19" spans="1:2" x14ac:dyDescent="0.35">
      <c r="A19" s="102" t="s">
        <v>3983</v>
      </c>
      <c r="B19" s="103" t="s">
        <v>3984</v>
      </c>
    </row>
    <row r="20" spans="1:2" x14ac:dyDescent="0.35">
      <c r="A20" s="102" t="s">
        <v>3985</v>
      </c>
      <c r="B20" s="103" t="s">
        <v>3986</v>
      </c>
    </row>
    <row r="21" spans="1:2" x14ac:dyDescent="0.35">
      <c r="A21" s="102" t="s">
        <v>3987</v>
      </c>
      <c r="B21" s="103" t="s">
        <v>3988</v>
      </c>
    </row>
    <row r="22" spans="1:2" x14ac:dyDescent="0.35">
      <c r="A22" s="102"/>
      <c r="B22" s="104" t="s">
        <v>3989</v>
      </c>
    </row>
    <row r="23" spans="1:2" x14ac:dyDescent="0.35">
      <c r="A23" s="102" t="s">
        <v>3990</v>
      </c>
      <c r="B23" s="105" t="s">
        <v>3991</v>
      </c>
    </row>
    <row r="24" spans="1:2" x14ac:dyDescent="0.35">
      <c r="A24" s="102" t="s">
        <v>3992</v>
      </c>
      <c r="B24" s="105" t="s">
        <v>3993</v>
      </c>
    </row>
    <row r="25" spans="1:2" x14ac:dyDescent="0.35">
      <c r="A25" s="102" t="s">
        <v>3994</v>
      </c>
      <c r="B25" s="105" t="s">
        <v>3995</v>
      </c>
    </row>
    <row r="26" spans="1:2" x14ac:dyDescent="0.35">
      <c r="A26" s="106"/>
      <c r="B26" s="107" t="s">
        <v>3996</v>
      </c>
    </row>
    <row r="27" spans="1:2" x14ac:dyDescent="0.35">
      <c r="A27" s="102" t="s">
        <v>3997</v>
      </c>
      <c r="B27" s="108" t="s">
        <v>3998</v>
      </c>
    </row>
    <row r="28" spans="1:2" x14ac:dyDescent="0.35">
      <c r="A28" s="102" t="s">
        <v>3999</v>
      </c>
      <c r="B28" s="108" t="s">
        <v>4000</v>
      </c>
    </row>
    <row r="29" spans="1:2" x14ac:dyDescent="0.35">
      <c r="A29" s="102" t="s">
        <v>4001</v>
      </c>
      <c r="B29" s="108" t="s">
        <v>4002</v>
      </c>
    </row>
  </sheetData>
  <sheetProtection algorithmName="SHA-512" hashValue="wQwu4j96PuVe9Rm0j4qRv6PHaNFqMYE0rZjIw44J+hG1yAYUvSYxsDYCTxSJQCkjkvAZLT7iJvH9PPBOLA27CQ==" saltValue="+iUd3GdS6r31CSUN4GRkgg==" spinCount="100000" sheet="1" objects="1" scenarios="1"/>
  <pageMargins left="0.7" right="0.7" top="0.75" bottom="0.75" header="0.3" footer="0.3"/>
  <pageSetup paperSize="9" orientation="portrait" verticalDpi="1200" r:id="rId1"/>
  <headerFooter>
    <oddHeader>&amp;L&amp;"Segoe UI,Standaard"&amp;8Documentnr.:
GEG-00356&amp;C&amp;"Segoe UI,Vet"&amp;10&amp;UMastertabel LKB&amp;R&amp;"Segoe UI,Standaard"&amp;8Werkblad:
&amp;A</oddHeader>
    <oddFooter>&amp;L&amp;"Segoe UI,Standaard"&amp;8Datum laatste wijziging werkblad: 2017 03 28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6"/>
  <dimension ref="A1:DI251"/>
  <sheetViews>
    <sheetView view="pageLayout" topLeftCell="A2" zoomScale="80" zoomScaleNormal="100" zoomScalePageLayoutView="80" workbookViewId="0">
      <selection activeCell="F54" sqref="F54"/>
    </sheetView>
  </sheetViews>
  <sheetFormatPr defaultColWidth="9" defaultRowHeight="16" x14ac:dyDescent="0.35"/>
  <cols>
    <col min="1" max="1" width="15.33203125" style="144" bestFit="1" customWidth="1"/>
    <col min="2" max="2" width="15.33203125" style="144" customWidth="1"/>
    <col min="3" max="4" width="19.25" style="144" bestFit="1" customWidth="1"/>
    <col min="5" max="6" width="19.25" style="151" bestFit="1" customWidth="1"/>
    <col min="7" max="9" width="19.25" style="144" bestFit="1" customWidth="1"/>
    <col min="10" max="14" width="19.25" style="144" customWidth="1"/>
    <col min="15" max="16" width="18.33203125" style="144" customWidth="1"/>
    <col min="17" max="18" width="19.25" style="144" customWidth="1"/>
    <col min="19" max="19" width="19" style="144" customWidth="1"/>
    <col min="20" max="22" width="19.25" style="144" customWidth="1"/>
    <col min="23" max="24" width="19.25" style="152" customWidth="1"/>
    <col min="25" max="28" width="19.25" style="144" hidden="1" customWidth="1"/>
    <col min="29" max="34" width="19.25" style="144" customWidth="1"/>
    <col min="35" max="36" width="19.25" style="144" bestFit="1" customWidth="1"/>
    <col min="37" max="46" width="19.25" style="144" customWidth="1"/>
    <col min="47" max="50" width="19.25" style="151" customWidth="1"/>
    <col min="51" max="56" width="19.25" style="144" customWidth="1"/>
    <col min="57" max="60" width="0" style="144" hidden="1" customWidth="1"/>
    <col min="61" max="62" width="8.75" style="144" hidden="1" customWidth="1"/>
    <col min="63" max="64" width="10.25" style="144" hidden="1" customWidth="1"/>
    <col min="65" max="66" width="10.33203125" style="144" hidden="1" customWidth="1"/>
    <col min="67" max="67" width="18.75" style="144" bestFit="1" customWidth="1"/>
    <col min="68" max="68" width="15.08203125" style="144" bestFit="1" customWidth="1"/>
    <col min="69" max="69" width="9" style="144"/>
    <col min="70" max="70" width="16.33203125" style="144" bestFit="1" customWidth="1"/>
    <col min="71" max="71" width="12.33203125" style="144" bestFit="1" customWidth="1"/>
    <col min="72" max="72" width="14.25" style="144" bestFit="1" customWidth="1"/>
    <col min="73" max="74" width="19.25" style="144" bestFit="1" customWidth="1"/>
    <col min="75" max="75" width="13.33203125" style="144" bestFit="1" customWidth="1"/>
    <col min="76" max="76" width="16.33203125" style="144" bestFit="1" customWidth="1"/>
    <col min="77" max="77" width="19.25" style="144" bestFit="1" customWidth="1"/>
    <col min="78" max="78" width="46.25" style="144" customWidth="1"/>
    <col min="79" max="79" width="49.33203125" style="144" bestFit="1" customWidth="1"/>
    <col min="80" max="80" width="37.75" style="144" bestFit="1" customWidth="1"/>
    <col min="81" max="81" width="32.33203125" style="144" customWidth="1"/>
    <col min="82" max="83" width="12.33203125" style="144" bestFit="1" customWidth="1"/>
    <col min="84" max="84" width="26.33203125" style="144" bestFit="1" customWidth="1"/>
    <col min="85" max="85" width="18.33203125" style="144" bestFit="1" customWidth="1"/>
    <col min="86" max="86" width="17.25" style="144" bestFit="1" customWidth="1"/>
    <col min="87" max="87" width="19.25" style="144" bestFit="1" customWidth="1"/>
    <col min="88" max="88" width="21.33203125" style="144" bestFit="1" customWidth="1"/>
    <col min="89" max="89" width="19.25" style="144" bestFit="1" customWidth="1"/>
    <col min="90" max="90" width="12.33203125" style="144" bestFit="1" customWidth="1"/>
    <col min="91" max="91" width="19.25" style="144" bestFit="1" customWidth="1"/>
    <col min="92" max="92" width="13.75" style="144" bestFit="1" customWidth="1"/>
    <col min="93" max="93" width="34.75" style="144" bestFit="1" customWidth="1"/>
    <col min="94" max="94" width="39.25" style="144" bestFit="1" customWidth="1"/>
    <col min="95" max="95" width="24.25" style="144" bestFit="1" customWidth="1"/>
    <col min="96" max="96" width="12.33203125" style="144" bestFit="1" customWidth="1"/>
    <col min="97" max="97" width="19.25" style="144" bestFit="1" customWidth="1"/>
    <col min="98" max="98" width="19.25" style="144" customWidth="1"/>
    <col min="99" max="101" width="41.33203125" style="144" customWidth="1"/>
    <col min="102" max="102" width="20.75" style="144" bestFit="1" customWidth="1"/>
    <col min="103" max="104" width="19.25" style="144" bestFit="1" customWidth="1"/>
    <col min="105" max="105" width="9" style="144"/>
    <col min="106" max="106" width="23.33203125" style="144" bestFit="1" customWidth="1"/>
    <col min="107" max="107" width="12.08203125" style="144" bestFit="1" customWidth="1"/>
    <col min="108" max="108" width="51.33203125" style="144" bestFit="1" customWidth="1"/>
    <col min="109" max="109" width="12.33203125" style="144" bestFit="1" customWidth="1"/>
    <col min="110" max="110" width="17.33203125" style="144" bestFit="1" customWidth="1"/>
    <col min="111" max="112" width="23.33203125" style="144" bestFit="1" customWidth="1"/>
    <col min="113" max="113" width="14.25" style="144" bestFit="1" customWidth="1"/>
    <col min="114" max="16384" width="9" style="144"/>
  </cols>
  <sheetData>
    <row r="1" spans="1:113" s="149" customFormat="1" ht="33" hidden="1" customHeight="1" x14ac:dyDescent="0.35">
      <c r="A1" s="143" t="s">
        <v>402</v>
      </c>
      <c r="B1" s="144"/>
      <c r="C1" s="145" t="s">
        <v>7</v>
      </c>
      <c r="D1" s="145" t="s">
        <v>8</v>
      </c>
      <c r="E1" s="145" t="s">
        <v>183</v>
      </c>
      <c r="F1" s="145" t="s">
        <v>184</v>
      </c>
      <c r="G1" s="145" t="s">
        <v>9</v>
      </c>
      <c r="H1" s="145" t="s">
        <v>10</v>
      </c>
      <c r="I1" s="145" t="s">
        <v>186</v>
      </c>
      <c r="J1" s="145" t="s">
        <v>187</v>
      </c>
      <c r="K1" s="145" t="s">
        <v>11</v>
      </c>
      <c r="L1" s="145" t="s">
        <v>12</v>
      </c>
      <c r="M1" s="145" t="s">
        <v>188</v>
      </c>
      <c r="N1" s="145" t="s">
        <v>189</v>
      </c>
      <c r="O1" s="145" t="s">
        <v>13</v>
      </c>
      <c r="P1" s="145" t="s">
        <v>14</v>
      </c>
      <c r="Q1" s="145" t="s">
        <v>190</v>
      </c>
      <c r="R1" s="145" t="s">
        <v>191</v>
      </c>
      <c r="S1" s="145" t="s">
        <v>15</v>
      </c>
      <c r="T1" s="145" t="s">
        <v>16</v>
      </c>
      <c r="U1" s="145" t="s">
        <v>192</v>
      </c>
      <c r="V1" s="145" t="s">
        <v>193</v>
      </c>
      <c r="W1" s="146" t="s">
        <v>2270</v>
      </c>
      <c r="X1" s="146" t="s">
        <v>2271</v>
      </c>
      <c r="Y1" s="147" t="s">
        <v>160</v>
      </c>
      <c r="Z1" s="147" t="s">
        <v>413</v>
      </c>
      <c r="AA1" s="147" t="s">
        <v>414</v>
      </c>
      <c r="AB1" s="147" t="s">
        <v>194</v>
      </c>
      <c r="AC1" s="145" t="s">
        <v>27</v>
      </c>
      <c r="AD1" s="145" t="s">
        <v>28</v>
      </c>
      <c r="AE1" s="145" t="s">
        <v>195</v>
      </c>
      <c r="AF1" s="145" t="s">
        <v>196</v>
      </c>
      <c r="AG1" s="145" t="s">
        <v>29</v>
      </c>
      <c r="AH1" s="145" t="s">
        <v>30</v>
      </c>
      <c r="AI1" s="145" t="s">
        <v>343</v>
      </c>
      <c r="AJ1" s="145" t="s">
        <v>344</v>
      </c>
      <c r="AK1" s="145" t="s">
        <v>31</v>
      </c>
      <c r="AL1" s="145" t="s">
        <v>32</v>
      </c>
      <c r="AM1" s="145" t="s">
        <v>345</v>
      </c>
      <c r="AN1" s="145" t="s">
        <v>346</v>
      </c>
      <c r="AO1" s="145" t="s">
        <v>33</v>
      </c>
      <c r="AP1" s="145" t="s">
        <v>34</v>
      </c>
      <c r="AQ1" s="145" t="s">
        <v>35</v>
      </c>
      <c r="AR1" s="145" t="s">
        <v>36</v>
      </c>
      <c r="AS1" s="145" t="s">
        <v>37</v>
      </c>
      <c r="AT1" s="145" t="s">
        <v>38</v>
      </c>
      <c r="AU1" s="145" t="s">
        <v>17</v>
      </c>
      <c r="AV1" s="145" t="s">
        <v>18</v>
      </c>
      <c r="AW1" s="145" t="s">
        <v>19</v>
      </c>
      <c r="AX1" s="145" t="s">
        <v>20</v>
      </c>
      <c r="AY1" s="145" t="s">
        <v>21</v>
      </c>
      <c r="AZ1" s="145" t="s">
        <v>22</v>
      </c>
      <c r="BA1" s="145" t="s">
        <v>23</v>
      </c>
      <c r="BB1" s="145" t="s">
        <v>24</v>
      </c>
      <c r="BC1" s="145" t="s">
        <v>25</v>
      </c>
      <c r="BD1" s="145" t="s">
        <v>26</v>
      </c>
      <c r="BE1" s="148" t="s">
        <v>241</v>
      </c>
      <c r="BF1" s="148" t="s">
        <v>242</v>
      </c>
      <c r="BG1" s="148" t="s">
        <v>243</v>
      </c>
      <c r="BH1" s="148" t="s">
        <v>244</v>
      </c>
      <c r="BI1" s="148" t="s">
        <v>245</v>
      </c>
      <c r="BJ1" s="148" t="s">
        <v>246</v>
      </c>
      <c r="BK1" s="148" t="s">
        <v>247</v>
      </c>
      <c r="BL1" s="148" t="s">
        <v>248</v>
      </c>
      <c r="BM1" s="148" t="s">
        <v>249</v>
      </c>
      <c r="BN1" s="148" t="s">
        <v>250</v>
      </c>
    </row>
    <row r="2" spans="1:113" x14ac:dyDescent="0.35">
      <c r="A2" s="150" t="s">
        <v>418</v>
      </c>
      <c r="B2" s="153" t="s">
        <v>2717</v>
      </c>
      <c r="C2" s="153" t="s">
        <v>2294</v>
      </c>
      <c r="D2" s="153" t="s">
        <v>2295</v>
      </c>
      <c r="E2" s="153" t="s">
        <v>2296</v>
      </c>
      <c r="F2" s="153" t="s">
        <v>2297</v>
      </c>
      <c r="G2" s="153" t="s">
        <v>2298</v>
      </c>
      <c r="H2" s="153" t="s">
        <v>2299</v>
      </c>
      <c r="I2" s="153" t="s">
        <v>2300</v>
      </c>
      <c r="J2" s="153" t="s">
        <v>2301</v>
      </c>
      <c r="K2" s="153" t="s">
        <v>2302</v>
      </c>
      <c r="L2" s="153" t="s">
        <v>2303</v>
      </c>
      <c r="M2" s="153" t="s">
        <v>2304</v>
      </c>
      <c r="N2" s="153" t="s">
        <v>2305</v>
      </c>
      <c r="O2" s="153" t="s">
        <v>2306</v>
      </c>
      <c r="P2" s="153" t="s">
        <v>2307</v>
      </c>
      <c r="Q2" s="153" t="s">
        <v>2308</v>
      </c>
      <c r="R2" s="153" t="s">
        <v>2309</v>
      </c>
      <c r="S2" s="153" t="s">
        <v>2310</v>
      </c>
      <c r="T2" s="153" t="s">
        <v>2311</v>
      </c>
      <c r="U2" s="153" t="s">
        <v>2312</v>
      </c>
      <c r="V2" s="153" t="s">
        <v>2313</v>
      </c>
      <c r="W2" s="154" t="s">
        <v>2270</v>
      </c>
      <c r="X2" s="154" t="s">
        <v>2271</v>
      </c>
      <c r="Y2" s="153" t="s">
        <v>2314</v>
      </c>
      <c r="Z2" s="153" t="s">
        <v>2314</v>
      </c>
      <c r="AA2" s="153" t="s">
        <v>2314</v>
      </c>
      <c r="AB2" s="153" t="s">
        <v>2314</v>
      </c>
      <c r="AC2" s="153" t="s">
        <v>27</v>
      </c>
      <c r="AD2" s="153" t="s">
        <v>28</v>
      </c>
      <c r="AE2" s="153" t="s">
        <v>2315</v>
      </c>
      <c r="AF2" s="153" t="s">
        <v>2315</v>
      </c>
      <c r="AG2" s="153" t="s">
        <v>29</v>
      </c>
      <c r="AH2" s="153" t="s">
        <v>30</v>
      </c>
      <c r="AI2" s="153" t="s">
        <v>2316</v>
      </c>
      <c r="AJ2" s="153" t="s">
        <v>2316</v>
      </c>
      <c r="AK2" s="153" t="s">
        <v>31</v>
      </c>
      <c r="AL2" s="153" t="s">
        <v>32</v>
      </c>
      <c r="AM2" s="153" t="s">
        <v>2317</v>
      </c>
      <c r="AN2" s="153" t="s">
        <v>2317</v>
      </c>
      <c r="AO2" s="155" t="s">
        <v>2318</v>
      </c>
      <c r="AP2" s="155" t="s">
        <v>2319</v>
      </c>
      <c r="AQ2" s="155" t="s">
        <v>2320</v>
      </c>
      <c r="AR2" s="155" t="s">
        <v>2321</v>
      </c>
      <c r="AS2" s="153" t="s">
        <v>2322</v>
      </c>
      <c r="AT2" s="153" t="s">
        <v>2323</v>
      </c>
      <c r="AU2" s="153" t="s">
        <v>17</v>
      </c>
      <c r="AV2" s="153" t="s">
        <v>18</v>
      </c>
      <c r="AW2" s="153" t="s">
        <v>19</v>
      </c>
      <c r="AX2" s="153" t="s">
        <v>20</v>
      </c>
      <c r="AY2" s="153" t="s">
        <v>21</v>
      </c>
      <c r="AZ2" s="153" t="s">
        <v>22</v>
      </c>
      <c r="BA2" s="153" t="s">
        <v>23</v>
      </c>
      <c r="BB2" s="153" t="s">
        <v>24</v>
      </c>
      <c r="BC2" s="153" t="s">
        <v>25</v>
      </c>
      <c r="BD2" s="153" t="s">
        <v>26</v>
      </c>
      <c r="BE2" s="153" t="s">
        <v>241</v>
      </c>
      <c r="BF2" s="153" t="s">
        <v>241</v>
      </c>
      <c r="BG2" s="153" t="s">
        <v>2324</v>
      </c>
      <c r="BH2" s="153" t="s">
        <v>2324</v>
      </c>
      <c r="BI2" s="153" t="s">
        <v>2325</v>
      </c>
      <c r="BJ2" s="153" t="s">
        <v>2325</v>
      </c>
      <c r="BK2" s="153" t="s">
        <v>2326</v>
      </c>
      <c r="BL2" s="153" t="s">
        <v>2326</v>
      </c>
      <c r="BM2" s="153" t="s">
        <v>2327</v>
      </c>
      <c r="BN2" s="153" t="s">
        <v>2327</v>
      </c>
      <c r="BO2" s="153" t="s">
        <v>2539</v>
      </c>
      <c r="BP2" s="153" t="s">
        <v>314</v>
      </c>
      <c r="BQ2" s="153" t="s">
        <v>315</v>
      </c>
      <c r="BR2" s="153" t="s">
        <v>2542</v>
      </c>
      <c r="BS2" s="153" t="s">
        <v>396</v>
      </c>
      <c r="BT2" s="153" t="s">
        <v>1226</v>
      </c>
      <c r="BU2" s="153" t="s">
        <v>48</v>
      </c>
      <c r="BV2" s="153" t="s">
        <v>115</v>
      </c>
      <c r="BW2" s="153" t="s">
        <v>2553</v>
      </c>
      <c r="BX2" s="153" t="s">
        <v>2556</v>
      </c>
      <c r="BY2" s="115" t="s">
        <v>355</v>
      </c>
      <c r="BZ2" s="115" t="s">
        <v>2558</v>
      </c>
      <c r="CA2" s="115" t="s">
        <v>2591</v>
      </c>
      <c r="CB2" s="115" t="s">
        <v>171</v>
      </c>
      <c r="CC2" s="115" t="s">
        <v>170</v>
      </c>
      <c r="CD2" s="115" t="s">
        <v>239</v>
      </c>
      <c r="CE2" s="115" t="s">
        <v>238</v>
      </c>
      <c r="CF2" s="115" t="s">
        <v>2634</v>
      </c>
      <c r="CG2" s="115" t="s">
        <v>113</v>
      </c>
      <c r="CH2" s="115" t="s">
        <v>256</v>
      </c>
      <c r="CI2" s="115" t="s">
        <v>46</v>
      </c>
      <c r="CJ2" s="115" t="s">
        <v>163</v>
      </c>
      <c r="CK2" s="115" t="s">
        <v>2653</v>
      </c>
      <c r="CL2" s="115" t="s">
        <v>73</v>
      </c>
      <c r="CM2" s="115" t="s">
        <v>416</v>
      </c>
      <c r="CN2" s="115" t="s">
        <v>417</v>
      </c>
      <c r="CO2" s="115" t="s">
        <v>80</v>
      </c>
      <c r="CP2" s="115" t="s">
        <v>81</v>
      </c>
      <c r="CQ2" s="115" t="s">
        <v>82</v>
      </c>
      <c r="CR2" s="115" t="s">
        <v>133</v>
      </c>
      <c r="CS2" s="115" t="s">
        <v>134</v>
      </c>
      <c r="CT2" s="115" t="s">
        <v>2763</v>
      </c>
      <c r="CU2" s="115" t="s">
        <v>136</v>
      </c>
      <c r="CV2" s="115" t="s">
        <v>2770</v>
      </c>
      <c r="CW2" s="115" t="s">
        <v>2772</v>
      </c>
      <c r="CX2" s="115" t="s">
        <v>138</v>
      </c>
      <c r="CY2" s="115" t="s">
        <v>2696</v>
      </c>
      <c r="CZ2" s="115" t="s">
        <v>2693</v>
      </c>
      <c r="DA2" s="115" t="s">
        <v>284</v>
      </c>
      <c r="DB2" s="115" t="s">
        <v>286</v>
      </c>
      <c r="DC2" s="115" t="s">
        <v>1622</v>
      </c>
      <c r="DD2" s="115" t="s">
        <v>1624</v>
      </c>
      <c r="DE2" s="115" t="s">
        <v>1623</v>
      </c>
      <c r="DF2" s="115" t="s">
        <v>8067</v>
      </c>
      <c r="DG2" s="115" t="s">
        <v>8130</v>
      </c>
      <c r="DH2" s="115" t="s">
        <v>8133</v>
      </c>
      <c r="DI2" s="115" t="s">
        <v>8134</v>
      </c>
    </row>
    <row r="3" spans="1:113" x14ac:dyDescent="0.35">
      <c r="A3" s="278" t="s">
        <v>419</v>
      </c>
      <c r="B3" s="25" t="s">
        <v>2716</v>
      </c>
      <c r="C3" s="25" t="s">
        <v>2328</v>
      </c>
      <c r="D3" s="25" t="s">
        <v>2328</v>
      </c>
      <c r="E3" s="24" t="s">
        <v>431</v>
      </c>
      <c r="F3" s="24" t="s">
        <v>431</v>
      </c>
      <c r="G3" s="25" t="s">
        <v>2329</v>
      </c>
      <c r="H3" s="25" t="s">
        <v>2329</v>
      </c>
      <c r="I3" s="24" t="s">
        <v>439</v>
      </c>
      <c r="J3" s="24" t="s">
        <v>439</v>
      </c>
      <c r="K3" s="25" t="s">
        <v>503</v>
      </c>
      <c r="L3" s="25" t="s">
        <v>503</v>
      </c>
      <c r="M3" s="25" t="s">
        <v>11</v>
      </c>
      <c r="N3" s="25" t="s">
        <v>11</v>
      </c>
      <c r="O3" s="25" t="s">
        <v>2330</v>
      </c>
      <c r="P3" s="25" t="s">
        <v>2330</v>
      </c>
      <c r="Q3" s="24" t="s">
        <v>1192</v>
      </c>
      <c r="R3" s="24" t="s">
        <v>1192</v>
      </c>
      <c r="S3" s="25" t="s">
        <v>641</v>
      </c>
      <c r="T3" s="25" t="s">
        <v>641</v>
      </c>
      <c r="U3" s="25" t="s">
        <v>2331</v>
      </c>
      <c r="V3" s="25" t="s">
        <v>2331</v>
      </c>
      <c r="W3" s="116" t="s">
        <v>2332</v>
      </c>
      <c r="X3" s="116" t="s">
        <v>2332</v>
      </c>
      <c r="Y3" s="25"/>
      <c r="Z3" s="25"/>
      <c r="AA3" s="25"/>
      <c r="AB3" s="25"/>
      <c r="AC3" s="24" t="s">
        <v>1063</v>
      </c>
      <c r="AD3" s="24" t="s">
        <v>1063</v>
      </c>
      <c r="AE3" s="25" t="s">
        <v>2333</v>
      </c>
      <c r="AF3" s="25" t="s">
        <v>2333</v>
      </c>
      <c r="AG3" s="24" t="s">
        <v>1090</v>
      </c>
      <c r="AH3" s="24" t="s">
        <v>1090</v>
      </c>
      <c r="AI3" s="25" t="s">
        <v>181</v>
      </c>
      <c r="AJ3" s="25" t="s">
        <v>181</v>
      </c>
      <c r="AK3" s="24" t="s">
        <v>1099</v>
      </c>
      <c r="AL3" s="24" t="s">
        <v>1099</v>
      </c>
      <c r="AM3" s="25" t="s">
        <v>179</v>
      </c>
      <c r="AN3" s="25" t="s">
        <v>179</v>
      </c>
      <c r="AO3" s="25" t="s">
        <v>431</v>
      </c>
      <c r="AP3" s="25" t="s">
        <v>431</v>
      </c>
      <c r="AQ3" s="25" t="s">
        <v>441</v>
      </c>
      <c r="AR3" s="25" t="s">
        <v>441</v>
      </c>
      <c r="AS3" s="25" t="s">
        <v>1192</v>
      </c>
      <c r="AT3" s="25" t="s">
        <v>1192</v>
      </c>
      <c r="AU3" s="24" t="s">
        <v>686</v>
      </c>
      <c r="AV3" s="24" t="s">
        <v>686</v>
      </c>
      <c r="AW3" s="24" t="s">
        <v>731</v>
      </c>
      <c r="AX3" s="24" t="s">
        <v>731</v>
      </c>
      <c r="AY3" s="25" t="s">
        <v>504</v>
      </c>
      <c r="AZ3" s="25" t="s">
        <v>504</v>
      </c>
      <c r="BA3" s="25" t="s">
        <v>819</v>
      </c>
      <c r="BB3" s="25" t="s">
        <v>819</v>
      </c>
      <c r="BC3" s="25" t="s">
        <v>638</v>
      </c>
      <c r="BD3" s="25" t="s">
        <v>638</v>
      </c>
      <c r="BE3" s="25" t="s">
        <v>2334</v>
      </c>
      <c r="BF3" s="25" t="s">
        <v>2334</v>
      </c>
      <c r="BG3" s="25" t="s">
        <v>2334</v>
      </c>
      <c r="BH3" s="25" t="s">
        <v>2334</v>
      </c>
      <c r="BI3" s="25" t="s">
        <v>2334</v>
      </c>
      <c r="BJ3" s="25" t="s">
        <v>2334</v>
      </c>
      <c r="BK3" s="25" t="s">
        <v>2334</v>
      </c>
      <c r="BL3" s="25" t="s">
        <v>2334</v>
      </c>
      <c r="BM3" s="25" t="s">
        <v>2335</v>
      </c>
      <c r="BN3" s="25" t="s">
        <v>2335</v>
      </c>
      <c r="BO3" s="25" t="s">
        <v>420</v>
      </c>
      <c r="BP3" s="25" t="s">
        <v>390</v>
      </c>
      <c r="BQ3" s="25" t="s">
        <v>391</v>
      </c>
      <c r="BR3" s="25" t="s">
        <v>2543</v>
      </c>
      <c r="BS3" s="25" t="s">
        <v>2549</v>
      </c>
      <c r="BT3" s="25" t="s">
        <v>2550</v>
      </c>
      <c r="BU3" s="25" t="s">
        <v>420</v>
      </c>
      <c r="BV3" s="25" t="s">
        <v>420</v>
      </c>
      <c r="BW3" s="25" t="s">
        <v>2554</v>
      </c>
      <c r="BX3" s="25" t="s">
        <v>399</v>
      </c>
      <c r="BY3" s="27" t="s">
        <v>420</v>
      </c>
      <c r="BZ3" s="23" t="s">
        <v>2559</v>
      </c>
      <c r="CA3" s="23" t="s">
        <v>2559</v>
      </c>
      <c r="CB3" s="24" t="s">
        <v>2627</v>
      </c>
      <c r="CC3" s="23" t="s">
        <v>2628</v>
      </c>
      <c r="CD3" s="25" t="s">
        <v>2632</v>
      </c>
      <c r="CE3" s="25" t="s">
        <v>2632</v>
      </c>
      <c r="CF3" s="25" t="s">
        <v>421</v>
      </c>
      <c r="CG3" s="25" t="s">
        <v>367</v>
      </c>
      <c r="CH3" s="25" t="s">
        <v>367</v>
      </c>
      <c r="CI3" s="25" t="s">
        <v>420</v>
      </c>
      <c r="CJ3" s="25" t="s">
        <v>2649</v>
      </c>
      <c r="CK3" s="25">
        <v>0</v>
      </c>
      <c r="CL3" s="25" t="s">
        <v>420</v>
      </c>
      <c r="CM3" s="25" t="s">
        <v>462</v>
      </c>
      <c r="CN3" s="25" t="s">
        <v>472</v>
      </c>
      <c r="CO3" s="25" t="s">
        <v>2654</v>
      </c>
      <c r="CP3" s="25" t="s">
        <v>484</v>
      </c>
      <c r="CQ3" s="25" t="s">
        <v>494</v>
      </c>
      <c r="CR3" s="25" t="s">
        <v>420</v>
      </c>
      <c r="CS3" s="25" t="s">
        <v>420</v>
      </c>
      <c r="CT3" s="25" t="s">
        <v>420</v>
      </c>
      <c r="CU3" s="24" t="s">
        <v>420</v>
      </c>
      <c r="CV3" s="24" t="s">
        <v>420</v>
      </c>
      <c r="CW3" s="24" t="s">
        <v>420</v>
      </c>
      <c r="CX3" s="24" t="s">
        <v>420</v>
      </c>
      <c r="CY3" s="24" t="s">
        <v>420</v>
      </c>
      <c r="CZ3" s="24" t="s">
        <v>420</v>
      </c>
      <c r="DA3" s="25" t="s">
        <v>423</v>
      </c>
      <c r="DB3" s="25" t="s">
        <v>2698</v>
      </c>
      <c r="DC3" s="25" t="s">
        <v>480</v>
      </c>
      <c r="DD3" s="25" t="s">
        <v>2708</v>
      </c>
      <c r="DE3" s="25" t="s">
        <v>480</v>
      </c>
      <c r="DF3" s="25" t="s">
        <v>2798</v>
      </c>
      <c r="DG3" s="25" t="s">
        <v>8131</v>
      </c>
      <c r="DH3" s="25" t="s">
        <v>8131</v>
      </c>
      <c r="DI3" s="25">
        <v>0</v>
      </c>
    </row>
    <row r="4" spans="1:113" x14ac:dyDescent="0.35">
      <c r="A4" s="278"/>
      <c r="B4" s="25"/>
      <c r="C4" s="25" t="s">
        <v>2336</v>
      </c>
      <c r="D4" s="25" t="s">
        <v>2336</v>
      </c>
      <c r="E4" s="24" t="s">
        <v>432</v>
      </c>
      <c r="F4" s="24" t="s">
        <v>432</v>
      </c>
      <c r="G4" s="25" t="s">
        <v>2337</v>
      </c>
      <c r="H4" s="25" t="s">
        <v>2337</v>
      </c>
      <c r="I4" s="24" t="s">
        <v>2338</v>
      </c>
      <c r="J4" s="24" t="s">
        <v>2338</v>
      </c>
      <c r="K4" s="25" t="s">
        <v>513</v>
      </c>
      <c r="L4" s="25" t="s">
        <v>513</v>
      </c>
      <c r="M4" s="25" t="s">
        <v>12</v>
      </c>
      <c r="N4" s="25" t="s">
        <v>12</v>
      </c>
      <c r="O4" s="25" t="s">
        <v>2339</v>
      </c>
      <c r="P4" s="25" t="s">
        <v>2339</v>
      </c>
      <c r="Q4" s="24" t="s">
        <v>1193</v>
      </c>
      <c r="R4" s="24" t="s">
        <v>1193</v>
      </c>
      <c r="S4" s="25" t="s">
        <v>655</v>
      </c>
      <c r="T4" s="25" t="s">
        <v>655</v>
      </c>
      <c r="U4" s="25" t="s">
        <v>2340</v>
      </c>
      <c r="V4" s="25" t="s">
        <v>2340</v>
      </c>
      <c r="W4" s="116" t="s">
        <v>2341</v>
      </c>
      <c r="X4" s="116" t="s">
        <v>2341</v>
      </c>
      <c r="Y4" s="25"/>
      <c r="Z4" s="25"/>
      <c r="AA4" s="25"/>
      <c r="AB4" s="25"/>
      <c r="AC4" s="24" t="s">
        <v>1064</v>
      </c>
      <c r="AD4" s="24" t="s">
        <v>1064</v>
      </c>
      <c r="AE4" s="25" t="s">
        <v>2342</v>
      </c>
      <c r="AF4" s="25" t="s">
        <v>2342</v>
      </c>
      <c r="AG4" s="25" t="s">
        <v>1091</v>
      </c>
      <c r="AH4" s="25" t="s">
        <v>1091</v>
      </c>
      <c r="AI4" s="25" t="s">
        <v>2343</v>
      </c>
      <c r="AJ4" s="25" t="s">
        <v>2343</v>
      </c>
      <c r="AK4" s="24" t="s">
        <v>1100</v>
      </c>
      <c r="AL4" s="24" t="s">
        <v>1100</v>
      </c>
      <c r="AM4" s="25" t="s">
        <v>2343</v>
      </c>
      <c r="AN4" s="25" t="s">
        <v>2343</v>
      </c>
      <c r="AO4" s="25" t="s">
        <v>435</v>
      </c>
      <c r="AP4" s="25" t="s">
        <v>435</v>
      </c>
      <c r="AQ4" s="25" t="s">
        <v>1135</v>
      </c>
      <c r="AR4" s="25" t="s">
        <v>1135</v>
      </c>
      <c r="AS4" s="25" t="s">
        <v>1193</v>
      </c>
      <c r="AT4" s="25" t="s">
        <v>1193</v>
      </c>
      <c r="AU4" s="24" t="s">
        <v>687</v>
      </c>
      <c r="AV4" s="24" t="s">
        <v>687</v>
      </c>
      <c r="AW4" s="24" t="s">
        <v>732</v>
      </c>
      <c r="AX4" s="24" t="s">
        <v>732</v>
      </c>
      <c r="AY4" s="25" t="s">
        <v>505</v>
      </c>
      <c r="AZ4" s="25" t="s">
        <v>505</v>
      </c>
      <c r="BA4" s="25" t="s">
        <v>820</v>
      </c>
      <c r="BB4" s="25" t="s">
        <v>820</v>
      </c>
      <c r="BC4" s="25" t="s">
        <v>639</v>
      </c>
      <c r="BD4" s="25" t="s">
        <v>639</v>
      </c>
      <c r="BE4" s="25" t="s">
        <v>2344</v>
      </c>
      <c r="BF4" s="25" t="s">
        <v>2344</v>
      </c>
      <c r="BG4" s="25" t="s">
        <v>2344</v>
      </c>
      <c r="BH4" s="25" t="s">
        <v>2344</v>
      </c>
      <c r="BI4" s="25" t="s">
        <v>2344</v>
      </c>
      <c r="BJ4" s="25" t="s">
        <v>2344</v>
      </c>
      <c r="BK4" s="25" t="s">
        <v>2344</v>
      </c>
      <c r="BL4" s="25" t="s">
        <v>2344</v>
      </c>
      <c r="BM4" s="25" t="s">
        <v>2345</v>
      </c>
      <c r="BN4" s="25" t="s">
        <v>2345</v>
      </c>
      <c r="BO4" s="25" t="s">
        <v>421</v>
      </c>
      <c r="BP4" s="25" t="s">
        <v>2540</v>
      </c>
      <c r="BQ4" s="25" t="s">
        <v>392</v>
      </c>
      <c r="BR4" s="25" t="s">
        <v>2544</v>
      </c>
      <c r="BS4" s="25" t="s">
        <v>397</v>
      </c>
      <c r="BT4" s="25" t="s">
        <v>2551</v>
      </c>
      <c r="BU4" s="25" t="s">
        <v>421</v>
      </c>
      <c r="BV4" s="25" t="s">
        <v>421</v>
      </c>
      <c r="BW4" s="25" t="s">
        <v>2555</v>
      </c>
      <c r="BX4" s="25" t="s">
        <v>400</v>
      </c>
      <c r="BY4" s="27" t="s">
        <v>421</v>
      </c>
      <c r="BZ4" s="23" t="s">
        <v>501</v>
      </c>
      <c r="CA4" s="23" t="s">
        <v>501</v>
      </c>
      <c r="CB4" s="25" t="s">
        <v>2623</v>
      </c>
      <c r="CC4" s="23" t="s">
        <v>2629</v>
      </c>
      <c r="CD4" s="25" t="s">
        <v>421</v>
      </c>
      <c r="CE4" s="25" t="s">
        <v>421</v>
      </c>
      <c r="CF4" s="25" t="s">
        <v>428</v>
      </c>
      <c r="CG4" s="25" t="s">
        <v>415</v>
      </c>
      <c r="CH4" s="25" t="s">
        <v>415</v>
      </c>
      <c r="CI4" s="25" t="s">
        <v>421</v>
      </c>
      <c r="CJ4" s="25" t="s">
        <v>2650</v>
      </c>
      <c r="CK4" s="25">
        <v>1</v>
      </c>
      <c r="CL4" s="25" t="s">
        <v>421</v>
      </c>
      <c r="CM4" s="25" t="s">
        <v>463</v>
      </c>
      <c r="CN4" s="25" t="s">
        <v>473</v>
      </c>
      <c r="CO4" s="25" t="s">
        <v>2655</v>
      </c>
      <c r="CP4" s="25" t="s">
        <v>485</v>
      </c>
      <c r="CQ4" s="25" t="s">
        <v>2689</v>
      </c>
      <c r="CR4" s="25" t="s">
        <v>421</v>
      </c>
      <c r="CS4" s="25" t="s">
        <v>421</v>
      </c>
      <c r="CT4" s="25" t="s">
        <v>421</v>
      </c>
      <c r="CU4" s="24" t="s">
        <v>421</v>
      </c>
      <c r="CV4" s="24" t="s">
        <v>421</v>
      </c>
      <c r="CW4" s="24" t="s">
        <v>421</v>
      </c>
      <c r="CX4" s="24" t="s">
        <v>421</v>
      </c>
      <c r="CY4" s="24" t="s">
        <v>421</v>
      </c>
      <c r="CZ4" s="24" t="s">
        <v>421</v>
      </c>
      <c r="DA4" s="25" t="s">
        <v>424</v>
      </c>
      <c r="DB4" s="25" t="s">
        <v>2699</v>
      </c>
      <c r="DC4" s="25" t="s">
        <v>481</v>
      </c>
      <c r="DD4" s="25" t="s">
        <v>2709</v>
      </c>
      <c r="DE4" s="25" t="s">
        <v>481</v>
      </c>
      <c r="DF4" s="25" t="s">
        <v>2801</v>
      </c>
      <c r="DG4" s="25" t="s">
        <v>8132</v>
      </c>
      <c r="DH4" s="25" t="s">
        <v>8132</v>
      </c>
      <c r="DI4" s="25">
        <v>1</v>
      </c>
    </row>
    <row r="5" spans="1:113" x14ac:dyDescent="0.35">
      <c r="A5" s="278"/>
      <c r="B5" s="25"/>
      <c r="C5" s="25" t="s">
        <v>2346</v>
      </c>
      <c r="D5" s="25" t="s">
        <v>2346</v>
      </c>
      <c r="E5" s="24" t="s">
        <v>1116</v>
      </c>
      <c r="F5" s="24" t="s">
        <v>1116</v>
      </c>
      <c r="G5" s="25" t="s">
        <v>2347</v>
      </c>
      <c r="H5" s="25" t="s">
        <v>2347</v>
      </c>
      <c r="I5" s="24" t="s">
        <v>440</v>
      </c>
      <c r="J5" s="24" t="s">
        <v>440</v>
      </c>
      <c r="K5" s="25" t="s">
        <v>522</v>
      </c>
      <c r="L5" s="25" t="s">
        <v>522</v>
      </c>
      <c r="M5" s="25" t="s">
        <v>2348</v>
      </c>
      <c r="N5" s="25" t="s">
        <v>2348</v>
      </c>
      <c r="O5" s="25" t="s">
        <v>2349</v>
      </c>
      <c r="P5" s="25" t="s">
        <v>2349</v>
      </c>
      <c r="Q5" s="24" t="s">
        <v>2350</v>
      </c>
      <c r="R5" s="24" t="s">
        <v>2350</v>
      </c>
      <c r="S5" s="25" t="s">
        <v>658</v>
      </c>
      <c r="T5" s="25" t="s">
        <v>658</v>
      </c>
      <c r="U5" s="25" t="s">
        <v>2351</v>
      </c>
      <c r="V5" s="25" t="s">
        <v>2351</v>
      </c>
      <c r="W5" s="116" t="s">
        <v>2352</v>
      </c>
      <c r="X5" s="116" t="s">
        <v>2352</v>
      </c>
      <c r="Y5" s="25"/>
      <c r="Z5" s="25"/>
      <c r="AA5" s="25"/>
      <c r="AB5" s="25"/>
      <c r="AC5" s="24" t="s">
        <v>1065</v>
      </c>
      <c r="AD5" s="24" t="s">
        <v>1065</v>
      </c>
      <c r="AE5" s="25" t="s">
        <v>2353</v>
      </c>
      <c r="AF5" s="25" t="s">
        <v>2353</v>
      </c>
      <c r="AG5" s="25" t="s">
        <v>1092</v>
      </c>
      <c r="AH5" s="25" t="s">
        <v>1092</v>
      </c>
      <c r="AI5" s="117" t="s">
        <v>501</v>
      </c>
      <c r="AJ5" s="117" t="s">
        <v>501</v>
      </c>
      <c r="AK5" s="24" t="s">
        <v>1101</v>
      </c>
      <c r="AL5" s="24" t="s">
        <v>1101</v>
      </c>
      <c r="AM5" s="117" t="s">
        <v>501</v>
      </c>
      <c r="AN5" s="117" t="s">
        <v>501</v>
      </c>
      <c r="AO5" s="25" t="s">
        <v>436</v>
      </c>
      <c r="AP5" s="25" t="s">
        <v>436</v>
      </c>
      <c r="AQ5" s="25" t="s">
        <v>1136</v>
      </c>
      <c r="AR5" s="25" t="s">
        <v>1136</v>
      </c>
      <c r="AS5" s="25" t="s">
        <v>1194</v>
      </c>
      <c r="AT5" s="25" t="s">
        <v>1194</v>
      </c>
      <c r="AU5" s="24" t="s">
        <v>688</v>
      </c>
      <c r="AV5" s="24" t="s">
        <v>688</v>
      </c>
      <c r="AW5" s="24" t="s">
        <v>733</v>
      </c>
      <c r="AX5" s="24" t="s">
        <v>733</v>
      </c>
      <c r="AY5" s="25" t="s">
        <v>506</v>
      </c>
      <c r="AZ5" s="25" t="s">
        <v>506</v>
      </c>
      <c r="BA5" s="25" t="s">
        <v>821</v>
      </c>
      <c r="BB5" s="25" t="s">
        <v>821</v>
      </c>
      <c r="BC5" s="25" t="s">
        <v>640</v>
      </c>
      <c r="BD5" s="25" t="s">
        <v>640</v>
      </c>
      <c r="BE5" s="25" t="s">
        <v>2354</v>
      </c>
      <c r="BF5" s="25" t="s">
        <v>2354</v>
      </c>
      <c r="BG5" s="25" t="s">
        <v>2354</v>
      </c>
      <c r="BH5" s="25" t="s">
        <v>2354</v>
      </c>
      <c r="BI5" s="25" t="s">
        <v>2354</v>
      </c>
      <c r="BJ5" s="25" t="s">
        <v>2354</v>
      </c>
      <c r="BK5" s="25" t="s">
        <v>2354</v>
      </c>
      <c r="BL5" s="25" t="s">
        <v>2354</v>
      </c>
      <c r="BM5" s="25"/>
      <c r="BN5" s="25"/>
      <c r="BO5" s="25" t="s">
        <v>501</v>
      </c>
      <c r="BP5" s="25" t="s">
        <v>2541</v>
      </c>
      <c r="BQ5" s="25" t="s">
        <v>393</v>
      </c>
      <c r="BR5" s="25" t="s">
        <v>2545</v>
      </c>
      <c r="BS5" s="25" t="s">
        <v>398</v>
      </c>
      <c r="BT5" s="25"/>
      <c r="BU5" s="25" t="s">
        <v>2633</v>
      </c>
      <c r="BV5" s="25" t="s">
        <v>2633</v>
      </c>
      <c r="BW5" s="25"/>
      <c r="BX5" s="25" t="s">
        <v>177</v>
      </c>
      <c r="BY5" s="27" t="s">
        <v>501</v>
      </c>
      <c r="BZ5" s="23" t="s">
        <v>2560</v>
      </c>
      <c r="CA5" s="23" t="s">
        <v>2592</v>
      </c>
      <c r="CB5" s="25" t="s">
        <v>2624</v>
      </c>
      <c r="CC5" s="23" t="s">
        <v>2630</v>
      </c>
      <c r="CD5" s="25" t="s">
        <v>2633</v>
      </c>
      <c r="CE5" s="25" t="s">
        <v>2633</v>
      </c>
      <c r="CF5" s="25" t="s">
        <v>429</v>
      </c>
      <c r="CG5" s="25" t="s">
        <v>2637</v>
      </c>
      <c r="CH5" s="25"/>
      <c r="CI5" s="25" t="s">
        <v>501</v>
      </c>
      <c r="CJ5" s="25" t="s">
        <v>2651</v>
      </c>
      <c r="CK5" s="25">
        <v>2</v>
      </c>
      <c r="CL5" s="25" t="s">
        <v>2633</v>
      </c>
      <c r="CM5" s="25" t="s">
        <v>464</v>
      </c>
      <c r="CN5" s="25" t="s">
        <v>474</v>
      </c>
      <c r="CO5" s="24" t="s">
        <v>2656</v>
      </c>
      <c r="CP5" s="25" t="s">
        <v>486</v>
      </c>
      <c r="CQ5" s="25" t="s">
        <v>495</v>
      </c>
      <c r="CR5" s="24" t="s">
        <v>2695</v>
      </c>
      <c r="CS5" s="24" t="s">
        <v>501</v>
      </c>
      <c r="CT5" s="24" t="s">
        <v>501</v>
      </c>
      <c r="CU5" s="25" t="s">
        <v>501</v>
      </c>
      <c r="CV5" s="25" t="s">
        <v>501</v>
      </c>
      <c r="CW5" s="25" t="s">
        <v>501</v>
      </c>
      <c r="CX5" s="24" t="s">
        <v>422</v>
      </c>
      <c r="CY5" s="25" t="s">
        <v>2697</v>
      </c>
      <c r="CZ5" s="25" t="s">
        <v>501</v>
      </c>
      <c r="DA5" s="25"/>
      <c r="DB5" s="25" t="s">
        <v>2700</v>
      </c>
      <c r="DC5" s="25" t="s">
        <v>483</v>
      </c>
      <c r="DD5" s="25" t="s">
        <v>2710</v>
      </c>
      <c r="DE5" s="25" t="s">
        <v>483</v>
      </c>
      <c r="DF5" s="25" t="s">
        <v>8068</v>
      </c>
      <c r="DG5" s="25" t="s">
        <v>431</v>
      </c>
      <c r="DH5" s="25" t="s">
        <v>1192</v>
      </c>
      <c r="DI5" s="25">
        <v>2</v>
      </c>
    </row>
    <row r="6" spans="1:113" x14ac:dyDescent="0.35">
      <c r="A6" s="278"/>
      <c r="B6" s="25"/>
      <c r="C6" s="25" t="s">
        <v>2355</v>
      </c>
      <c r="D6" s="25" t="s">
        <v>2355</v>
      </c>
      <c r="E6" s="24" t="s">
        <v>1117</v>
      </c>
      <c r="F6" s="24" t="s">
        <v>1117</v>
      </c>
      <c r="G6" s="24" t="s">
        <v>2356</v>
      </c>
      <c r="H6" s="24" t="s">
        <v>8007</v>
      </c>
      <c r="I6" s="24" t="s">
        <v>442</v>
      </c>
      <c r="J6" s="24" t="s">
        <v>442</v>
      </c>
      <c r="K6" s="25" t="s">
        <v>539</v>
      </c>
      <c r="L6" s="25" t="s">
        <v>539</v>
      </c>
      <c r="M6" s="25" t="s">
        <v>2357</v>
      </c>
      <c r="N6" s="25" t="s">
        <v>2357</v>
      </c>
      <c r="O6" s="25" t="s">
        <v>2358</v>
      </c>
      <c r="P6" s="25" t="s">
        <v>2358</v>
      </c>
      <c r="Q6" s="24" t="s">
        <v>2359</v>
      </c>
      <c r="R6" s="24" t="s">
        <v>2359</v>
      </c>
      <c r="S6" s="25" t="s">
        <v>663</v>
      </c>
      <c r="T6" s="25" t="s">
        <v>663</v>
      </c>
      <c r="U6" s="25" t="s">
        <v>2360</v>
      </c>
      <c r="V6" s="25" t="s">
        <v>2360</v>
      </c>
      <c r="W6" s="116" t="s">
        <v>2361</v>
      </c>
      <c r="X6" s="116" t="s">
        <v>2361</v>
      </c>
      <c r="Y6" s="25"/>
      <c r="Z6" s="25"/>
      <c r="AA6" s="25"/>
      <c r="AB6" s="25"/>
      <c r="AC6" s="24" t="s">
        <v>1066</v>
      </c>
      <c r="AD6" s="24" t="s">
        <v>1066</v>
      </c>
      <c r="AE6" s="25" t="s">
        <v>180</v>
      </c>
      <c r="AF6" s="25" t="s">
        <v>180</v>
      </c>
      <c r="AG6" s="25" t="s">
        <v>1093</v>
      </c>
      <c r="AH6" s="25" t="s">
        <v>1093</v>
      </c>
      <c r="AI6" s="25" t="s">
        <v>1089</v>
      </c>
      <c r="AJ6" s="25" t="s">
        <v>1089</v>
      </c>
      <c r="AK6" s="24" t="s">
        <v>1102</v>
      </c>
      <c r="AL6" s="24" t="s">
        <v>1102</v>
      </c>
      <c r="AM6" s="25" t="s">
        <v>1089</v>
      </c>
      <c r="AN6" s="25" t="s">
        <v>1089</v>
      </c>
      <c r="AO6" s="25" t="s">
        <v>1115</v>
      </c>
      <c r="AP6" s="25" t="s">
        <v>1115</v>
      </c>
      <c r="AQ6" s="25" t="s">
        <v>1137</v>
      </c>
      <c r="AR6" s="25" t="s">
        <v>1137</v>
      </c>
      <c r="AS6" s="25" t="s">
        <v>1195</v>
      </c>
      <c r="AT6" s="25" t="s">
        <v>1195</v>
      </c>
      <c r="AU6" s="24" t="s">
        <v>689</v>
      </c>
      <c r="AV6" s="24" t="s">
        <v>689</v>
      </c>
      <c r="AW6" s="24" t="s">
        <v>734</v>
      </c>
      <c r="AX6" s="24" t="s">
        <v>734</v>
      </c>
      <c r="AY6" s="25" t="s">
        <v>507</v>
      </c>
      <c r="AZ6" s="25" t="s">
        <v>507</v>
      </c>
      <c r="BA6" s="25" t="s">
        <v>822</v>
      </c>
      <c r="BB6" s="25" t="s">
        <v>822</v>
      </c>
      <c r="BC6" s="25" t="s">
        <v>642</v>
      </c>
      <c r="BD6" s="25" t="s">
        <v>642</v>
      </c>
      <c r="BE6" s="25" t="s">
        <v>2362</v>
      </c>
      <c r="BF6" s="25" t="s">
        <v>2362</v>
      </c>
      <c r="BG6" s="25" t="s">
        <v>2362</v>
      </c>
      <c r="BH6" s="25" t="s">
        <v>2362</v>
      </c>
      <c r="BI6" s="25" t="s">
        <v>2362</v>
      </c>
      <c r="BJ6" s="25" t="s">
        <v>2362</v>
      </c>
      <c r="BK6" s="25" t="s">
        <v>2362</v>
      </c>
      <c r="BL6" s="25" t="s">
        <v>2362</v>
      </c>
      <c r="BM6" s="25"/>
      <c r="BN6" s="25"/>
      <c r="BO6" s="25"/>
      <c r="BP6" s="25" t="s">
        <v>1208</v>
      </c>
      <c r="BQ6" s="25" t="s">
        <v>394</v>
      </c>
      <c r="BR6" s="25" t="s">
        <v>2548</v>
      </c>
      <c r="BS6" s="25"/>
      <c r="BT6" s="25"/>
      <c r="BU6" s="25" t="s">
        <v>501</v>
      </c>
      <c r="BV6" s="25" t="s">
        <v>501</v>
      </c>
      <c r="BW6" s="25"/>
      <c r="BX6" s="25" t="s">
        <v>2557</v>
      </c>
      <c r="BY6" s="27"/>
      <c r="BZ6" s="23" t="s">
        <v>2561</v>
      </c>
      <c r="CA6" s="23" t="s">
        <v>2593</v>
      </c>
      <c r="CB6" s="25" t="s">
        <v>2625</v>
      </c>
      <c r="CC6" s="23" t="s">
        <v>2631</v>
      </c>
      <c r="CD6" s="25"/>
      <c r="CE6" s="25"/>
      <c r="CF6" s="24" t="s">
        <v>2635</v>
      </c>
      <c r="CG6" s="25"/>
      <c r="CH6" s="25"/>
      <c r="CI6" s="25"/>
      <c r="CJ6" s="25" t="s">
        <v>2652</v>
      </c>
      <c r="CK6" s="25">
        <v>4</v>
      </c>
      <c r="CL6" s="25"/>
      <c r="CM6" s="25" t="s">
        <v>465</v>
      </c>
      <c r="CN6" s="25" t="s">
        <v>475</v>
      </c>
      <c r="CO6" s="24" t="s">
        <v>2657</v>
      </c>
      <c r="CP6" s="25" t="s">
        <v>2670</v>
      </c>
      <c r="CQ6" s="25" t="s">
        <v>496</v>
      </c>
      <c r="CR6" s="25" t="s">
        <v>470</v>
      </c>
      <c r="CS6" s="25"/>
      <c r="CT6" s="25"/>
      <c r="CU6" s="118"/>
      <c r="CV6" s="118"/>
      <c r="CW6" s="118"/>
      <c r="CX6" s="25" t="s">
        <v>501</v>
      </c>
      <c r="CY6" s="24" t="s">
        <v>501</v>
      </c>
      <c r="CZ6" s="25"/>
      <c r="DA6" s="25"/>
      <c r="DB6" s="25" t="s">
        <v>2701</v>
      </c>
      <c r="DC6" s="25" t="s">
        <v>482</v>
      </c>
      <c r="DD6" s="25" t="s">
        <v>2711</v>
      </c>
      <c r="DE6" s="25" t="s">
        <v>482</v>
      </c>
      <c r="DF6" s="25"/>
      <c r="DG6" s="25" t="s">
        <v>432</v>
      </c>
      <c r="DH6" s="25" t="s">
        <v>1193</v>
      </c>
      <c r="DI6" s="25"/>
    </row>
    <row r="7" spans="1:113" x14ac:dyDescent="0.35">
      <c r="A7" s="278"/>
      <c r="B7" s="25"/>
      <c r="C7" s="25" t="s">
        <v>2363</v>
      </c>
      <c r="D7" s="25" t="s">
        <v>2363</v>
      </c>
      <c r="E7" s="24" t="s">
        <v>433</v>
      </c>
      <c r="F7" s="24" t="s">
        <v>433</v>
      </c>
      <c r="G7" s="24" t="s">
        <v>2364</v>
      </c>
      <c r="H7" s="24" t="s">
        <v>2364</v>
      </c>
      <c r="I7" s="24" t="s">
        <v>2365</v>
      </c>
      <c r="J7" s="24" t="s">
        <v>2365</v>
      </c>
      <c r="K7" s="25" t="s">
        <v>550</v>
      </c>
      <c r="L7" s="25" t="s">
        <v>550</v>
      </c>
      <c r="M7" s="25" t="s">
        <v>2366</v>
      </c>
      <c r="N7" s="25" t="s">
        <v>2366</v>
      </c>
      <c r="O7" s="25" t="s">
        <v>2367</v>
      </c>
      <c r="P7" s="25" t="s">
        <v>2367</v>
      </c>
      <c r="Q7" s="24" t="s">
        <v>1195</v>
      </c>
      <c r="R7" s="24" t="s">
        <v>1195</v>
      </c>
      <c r="S7" s="25" t="s">
        <v>685</v>
      </c>
      <c r="T7" s="25" t="s">
        <v>685</v>
      </c>
      <c r="U7" s="25" t="s">
        <v>2368</v>
      </c>
      <c r="V7" s="25" t="s">
        <v>2368</v>
      </c>
      <c r="W7" s="116" t="s">
        <v>2369</v>
      </c>
      <c r="X7" s="116" t="s">
        <v>2369</v>
      </c>
      <c r="Y7" s="25"/>
      <c r="Z7" s="25"/>
      <c r="AA7" s="25"/>
      <c r="AB7" s="25"/>
      <c r="AC7" s="24" t="s">
        <v>1067</v>
      </c>
      <c r="AD7" s="24" t="s">
        <v>1067</v>
      </c>
      <c r="AE7" s="25" t="s">
        <v>2343</v>
      </c>
      <c r="AF7" s="25" t="s">
        <v>2343</v>
      </c>
      <c r="AG7" s="25" t="s">
        <v>1094</v>
      </c>
      <c r="AH7" s="25" t="s">
        <v>1094</v>
      </c>
      <c r="AI7" s="25"/>
      <c r="AJ7" s="25"/>
      <c r="AK7" s="24" t="s">
        <v>1103</v>
      </c>
      <c r="AL7" s="24" t="s">
        <v>1103</v>
      </c>
      <c r="AM7" s="25"/>
      <c r="AN7" s="25"/>
      <c r="AO7" s="25" t="s">
        <v>432</v>
      </c>
      <c r="AP7" s="25" t="s">
        <v>432</v>
      </c>
      <c r="AQ7" s="25" t="s">
        <v>459</v>
      </c>
      <c r="AR7" s="25" t="s">
        <v>459</v>
      </c>
      <c r="AS7" s="25" t="s">
        <v>1196</v>
      </c>
      <c r="AT7" s="25" t="s">
        <v>1196</v>
      </c>
      <c r="AU7" s="24" t="s">
        <v>690</v>
      </c>
      <c r="AV7" s="24" t="s">
        <v>690</v>
      </c>
      <c r="AW7" s="24" t="s">
        <v>735</v>
      </c>
      <c r="AX7" s="24" t="s">
        <v>735</v>
      </c>
      <c r="AY7" s="25" t="s">
        <v>508</v>
      </c>
      <c r="AZ7" s="25" t="s">
        <v>508</v>
      </c>
      <c r="BA7" s="25" t="s">
        <v>823</v>
      </c>
      <c r="BB7" s="25" t="s">
        <v>823</v>
      </c>
      <c r="BC7" s="25" t="s">
        <v>643</v>
      </c>
      <c r="BD7" s="25" t="s">
        <v>643</v>
      </c>
      <c r="BE7" s="25" t="s">
        <v>2370</v>
      </c>
      <c r="BF7" s="25" t="s">
        <v>2370</v>
      </c>
      <c r="BG7" s="25" t="s">
        <v>2370</v>
      </c>
      <c r="BH7" s="25" t="s">
        <v>2370</v>
      </c>
      <c r="BI7" s="25" t="s">
        <v>2370</v>
      </c>
      <c r="BJ7" s="25" t="s">
        <v>2370</v>
      </c>
      <c r="BK7" s="25" t="s">
        <v>2370</v>
      </c>
      <c r="BL7" s="25" t="s">
        <v>2370</v>
      </c>
      <c r="BM7" s="25"/>
      <c r="BN7" s="25"/>
      <c r="BO7" s="25"/>
      <c r="BP7" s="25"/>
      <c r="BQ7" s="25" t="s">
        <v>395</v>
      </c>
      <c r="BR7" s="25" t="s">
        <v>2546</v>
      </c>
      <c r="BS7" s="25"/>
      <c r="BT7" s="25"/>
      <c r="BU7" s="25" t="s">
        <v>2552</v>
      </c>
      <c r="BV7" s="25" t="s">
        <v>2552</v>
      </c>
      <c r="BW7" s="25"/>
      <c r="BX7" s="25"/>
      <c r="BY7" s="27"/>
      <c r="BZ7" s="26" t="s">
        <v>2562</v>
      </c>
      <c r="CA7" s="26" t="s">
        <v>2594</v>
      </c>
      <c r="CB7" s="25" t="s">
        <v>2626</v>
      </c>
      <c r="CC7" s="23" t="s">
        <v>501</v>
      </c>
      <c r="CD7" s="25"/>
      <c r="CE7" s="25"/>
      <c r="CF7" s="25" t="s">
        <v>2636</v>
      </c>
      <c r="CG7" s="25"/>
      <c r="CH7" s="25"/>
      <c r="CI7" s="25"/>
      <c r="CJ7" s="25" t="s">
        <v>460</v>
      </c>
      <c r="CK7" s="25">
        <v>8</v>
      </c>
      <c r="CL7" s="25"/>
      <c r="CM7" s="25" t="s">
        <v>466</v>
      </c>
      <c r="CN7" s="25" t="s">
        <v>476</v>
      </c>
      <c r="CO7" s="24" t="s">
        <v>2658</v>
      </c>
      <c r="CP7" s="25" t="s">
        <v>2675</v>
      </c>
      <c r="CQ7" s="25" t="s">
        <v>497</v>
      </c>
      <c r="CR7" s="25" t="s">
        <v>2694</v>
      </c>
      <c r="CS7" s="25"/>
      <c r="CT7" s="25"/>
      <c r="CU7" s="118"/>
      <c r="CV7" s="118"/>
      <c r="CW7" s="118"/>
      <c r="CX7" s="25"/>
      <c r="CY7" s="25"/>
      <c r="CZ7" s="25"/>
      <c r="DA7" s="25"/>
      <c r="DB7" s="25" t="s">
        <v>2702</v>
      </c>
      <c r="DC7" s="25" t="s">
        <v>2707</v>
      </c>
      <c r="DD7" s="25" t="s">
        <v>2712</v>
      </c>
      <c r="DE7" s="25" t="s">
        <v>2715</v>
      </c>
      <c r="DF7" s="25"/>
      <c r="DG7" s="25" t="s">
        <v>1116</v>
      </c>
      <c r="DH7" s="25" t="s">
        <v>2350</v>
      </c>
      <c r="DI7" s="25"/>
    </row>
    <row r="8" spans="1:113" x14ac:dyDescent="0.35">
      <c r="A8" s="278"/>
      <c r="B8" s="25"/>
      <c r="C8" s="25" t="s">
        <v>2371</v>
      </c>
      <c r="D8" s="25" t="s">
        <v>2371</v>
      </c>
      <c r="E8" s="24" t="s">
        <v>436</v>
      </c>
      <c r="F8" s="24" t="s">
        <v>436</v>
      </c>
      <c r="G8" s="25" t="s">
        <v>2372</v>
      </c>
      <c r="H8" s="25" t="s">
        <v>2372</v>
      </c>
      <c r="I8" s="24" t="s">
        <v>2373</v>
      </c>
      <c r="J8" s="24" t="s">
        <v>2373</v>
      </c>
      <c r="K8" s="25" t="s">
        <v>557</v>
      </c>
      <c r="L8" s="25" t="s">
        <v>557</v>
      </c>
      <c r="M8" s="25" t="s">
        <v>2374</v>
      </c>
      <c r="N8" s="25" t="s">
        <v>2374</v>
      </c>
      <c r="O8" s="25" t="s">
        <v>2375</v>
      </c>
      <c r="P8" s="25" t="s">
        <v>2375</v>
      </c>
      <c r="Q8" s="24" t="s">
        <v>2376</v>
      </c>
      <c r="R8" s="24" t="s">
        <v>2376</v>
      </c>
      <c r="S8" s="25" t="s">
        <v>502</v>
      </c>
      <c r="T8" s="25" t="s">
        <v>2343</v>
      </c>
      <c r="U8" s="25" t="s">
        <v>2377</v>
      </c>
      <c r="V8" s="25" t="s">
        <v>2377</v>
      </c>
      <c r="W8" s="116" t="s">
        <v>2378</v>
      </c>
      <c r="X8" s="116" t="s">
        <v>2378</v>
      </c>
      <c r="Y8" s="25" t="s">
        <v>501</v>
      </c>
      <c r="Z8" s="25" t="s">
        <v>2343</v>
      </c>
      <c r="AA8" s="117" t="s">
        <v>501</v>
      </c>
      <c r="AB8" s="117" t="s">
        <v>2343</v>
      </c>
      <c r="AC8" s="24" t="s">
        <v>1068</v>
      </c>
      <c r="AD8" s="24" t="s">
        <v>1068</v>
      </c>
      <c r="AE8" s="25" t="s">
        <v>501</v>
      </c>
      <c r="AF8" s="25" t="s">
        <v>501</v>
      </c>
      <c r="AG8" s="25" t="s">
        <v>1095</v>
      </c>
      <c r="AH8" s="25" t="s">
        <v>1095</v>
      </c>
      <c r="AI8" s="25"/>
      <c r="AJ8" s="25"/>
      <c r="AK8" s="24" t="s">
        <v>1104</v>
      </c>
      <c r="AL8" s="24" t="s">
        <v>1104</v>
      </c>
      <c r="AM8" s="25"/>
      <c r="AN8" s="25"/>
      <c r="AO8" s="25" t="s">
        <v>1116</v>
      </c>
      <c r="AP8" s="25" t="s">
        <v>1116</v>
      </c>
      <c r="AQ8" s="25" t="s">
        <v>1138</v>
      </c>
      <c r="AR8" s="25" t="s">
        <v>1138</v>
      </c>
      <c r="AS8" s="25" t="s">
        <v>1197</v>
      </c>
      <c r="AT8" s="25" t="s">
        <v>1197</v>
      </c>
      <c r="AU8" s="24" t="s">
        <v>691</v>
      </c>
      <c r="AV8" s="24" t="s">
        <v>691</v>
      </c>
      <c r="AW8" s="24" t="s">
        <v>736</v>
      </c>
      <c r="AX8" s="24" t="s">
        <v>736</v>
      </c>
      <c r="AY8" s="25" t="s">
        <v>509</v>
      </c>
      <c r="AZ8" s="25" t="s">
        <v>509</v>
      </c>
      <c r="BA8" s="25" t="s">
        <v>824</v>
      </c>
      <c r="BB8" s="25" t="s">
        <v>824</v>
      </c>
      <c r="BC8" s="25" t="s">
        <v>644</v>
      </c>
      <c r="BD8" s="25" t="s">
        <v>644</v>
      </c>
      <c r="BE8" s="25" t="s">
        <v>2379</v>
      </c>
      <c r="BF8" s="25" t="s">
        <v>2379</v>
      </c>
      <c r="BG8" s="25" t="s">
        <v>2379</v>
      </c>
      <c r="BH8" s="25" t="s">
        <v>2379</v>
      </c>
      <c r="BI8" s="25" t="s">
        <v>2379</v>
      </c>
      <c r="BJ8" s="25" t="s">
        <v>2379</v>
      </c>
      <c r="BK8" s="25" t="s">
        <v>2379</v>
      </c>
      <c r="BL8" s="25" t="s">
        <v>2379</v>
      </c>
      <c r="BM8" s="25"/>
      <c r="BN8" s="25"/>
      <c r="BO8" s="25"/>
      <c r="BP8" s="25"/>
      <c r="BQ8" s="25"/>
      <c r="BR8" s="25" t="s">
        <v>2547</v>
      </c>
      <c r="BS8" s="25"/>
      <c r="BT8" s="25"/>
      <c r="BU8" s="25"/>
      <c r="BV8" s="25"/>
      <c r="BW8" s="25"/>
      <c r="BX8" s="25"/>
      <c r="BY8" s="27"/>
      <c r="BZ8" s="26" t="s">
        <v>2563</v>
      </c>
      <c r="CA8" s="26" t="s">
        <v>2595</v>
      </c>
      <c r="CB8" s="25" t="s">
        <v>501</v>
      </c>
      <c r="CC8" s="25"/>
      <c r="CD8" s="25"/>
      <c r="CE8" s="25"/>
      <c r="CF8" s="25"/>
      <c r="CG8" s="25"/>
      <c r="CH8" s="25"/>
      <c r="CI8" s="25"/>
      <c r="CJ8" s="25" t="s">
        <v>2638</v>
      </c>
      <c r="CK8" s="25">
        <v>16</v>
      </c>
      <c r="CL8" s="25"/>
      <c r="CM8" s="25" t="s">
        <v>467</v>
      </c>
      <c r="CN8" s="25" t="s">
        <v>477</v>
      </c>
      <c r="CO8" s="24" t="s">
        <v>2659</v>
      </c>
      <c r="CP8" s="25" t="s">
        <v>2671</v>
      </c>
      <c r="CQ8" s="25" t="s">
        <v>498</v>
      </c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 t="s">
        <v>2703</v>
      </c>
      <c r="DC8" s="25"/>
      <c r="DD8" s="25" t="s">
        <v>2713</v>
      </c>
      <c r="DE8" s="25"/>
      <c r="DF8" s="25"/>
      <c r="DG8" s="25" t="s">
        <v>1117</v>
      </c>
      <c r="DH8" s="25" t="s">
        <v>2359</v>
      </c>
      <c r="DI8" s="25"/>
    </row>
    <row r="9" spans="1:113" x14ac:dyDescent="0.35">
      <c r="A9" s="278"/>
      <c r="B9" s="25"/>
      <c r="C9" s="25" t="s">
        <v>2380</v>
      </c>
      <c r="D9" s="25" t="s">
        <v>2380</v>
      </c>
      <c r="E9" s="24" t="s">
        <v>1118</v>
      </c>
      <c r="F9" s="24" t="s">
        <v>1118</v>
      </c>
      <c r="G9" s="25" t="s">
        <v>2381</v>
      </c>
      <c r="H9" s="25" t="s">
        <v>2381</v>
      </c>
      <c r="I9" s="24" t="s">
        <v>2382</v>
      </c>
      <c r="J9" s="24" t="s">
        <v>2382</v>
      </c>
      <c r="K9" s="25" t="s">
        <v>566</v>
      </c>
      <c r="L9" s="25" t="s">
        <v>566</v>
      </c>
      <c r="M9" s="25" t="s">
        <v>2383</v>
      </c>
      <c r="N9" s="25" t="s">
        <v>2383</v>
      </c>
      <c r="O9" s="25" t="s">
        <v>2384</v>
      </c>
      <c r="P9" s="25" t="s">
        <v>2384</v>
      </c>
      <c r="Q9" s="24" t="s">
        <v>2385</v>
      </c>
      <c r="R9" s="24" t="s">
        <v>2385</v>
      </c>
      <c r="S9" s="25" t="s">
        <v>501</v>
      </c>
      <c r="T9" s="25" t="s">
        <v>501</v>
      </c>
      <c r="U9" s="25" t="s">
        <v>2386</v>
      </c>
      <c r="V9" s="25" t="s">
        <v>2386</v>
      </c>
      <c r="W9" s="116" t="s">
        <v>2387</v>
      </c>
      <c r="X9" s="116" t="s">
        <v>2387</v>
      </c>
      <c r="Y9" s="25"/>
      <c r="Z9" s="25" t="s">
        <v>501</v>
      </c>
      <c r="AA9" s="25"/>
      <c r="AB9" s="117" t="s">
        <v>501</v>
      </c>
      <c r="AC9" s="24" t="s">
        <v>1069</v>
      </c>
      <c r="AD9" s="24" t="s">
        <v>1069</v>
      </c>
      <c r="AE9" s="25" t="s">
        <v>1089</v>
      </c>
      <c r="AF9" s="25" t="s">
        <v>1089</v>
      </c>
      <c r="AG9" s="25" t="s">
        <v>1096</v>
      </c>
      <c r="AH9" s="25" t="s">
        <v>1096</v>
      </c>
      <c r="AI9" s="25"/>
      <c r="AJ9" s="25"/>
      <c r="AK9" s="24" t="s">
        <v>1105</v>
      </c>
      <c r="AL9" s="24" t="s">
        <v>1105</v>
      </c>
      <c r="AM9" s="25"/>
      <c r="AN9" s="25"/>
      <c r="AO9" s="25" t="s">
        <v>1117</v>
      </c>
      <c r="AP9" s="25" t="s">
        <v>1117</v>
      </c>
      <c r="AQ9" s="25" t="s">
        <v>1139</v>
      </c>
      <c r="AR9" s="25" t="s">
        <v>1139</v>
      </c>
      <c r="AS9" s="25" t="s">
        <v>1198</v>
      </c>
      <c r="AT9" s="25" t="s">
        <v>1198</v>
      </c>
      <c r="AU9" s="24" t="s">
        <v>692</v>
      </c>
      <c r="AV9" s="24" t="s">
        <v>692</v>
      </c>
      <c r="AW9" s="24" t="s">
        <v>737</v>
      </c>
      <c r="AX9" s="24" t="s">
        <v>737</v>
      </c>
      <c r="AY9" s="25" t="s">
        <v>510</v>
      </c>
      <c r="AZ9" s="25" t="s">
        <v>510</v>
      </c>
      <c r="BA9" s="25" t="s">
        <v>825</v>
      </c>
      <c r="BB9" s="25" t="s">
        <v>825</v>
      </c>
      <c r="BC9" s="25" t="s">
        <v>645</v>
      </c>
      <c r="BD9" s="25" t="s">
        <v>645</v>
      </c>
      <c r="BE9" s="25" t="s">
        <v>2388</v>
      </c>
      <c r="BF9" s="25" t="s">
        <v>2388</v>
      </c>
      <c r="BG9" s="25" t="s">
        <v>2388</v>
      </c>
      <c r="BH9" s="25" t="s">
        <v>2388</v>
      </c>
      <c r="BI9" s="25" t="s">
        <v>2388</v>
      </c>
      <c r="BJ9" s="25" t="s">
        <v>2388</v>
      </c>
      <c r="BK9" s="25" t="s">
        <v>2388</v>
      </c>
      <c r="BL9" s="25" t="s">
        <v>2388</v>
      </c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7"/>
      <c r="BZ9" s="26" t="s">
        <v>2564</v>
      </c>
      <c r="CA9" s="26" t="s">
        <v>2596</v>
      </c>
      <c r="CB9" s="119"/>
      <c r="CC9" s="25"/>
      <c r="CD9" s="25"/>
      <c r="CE9" s="25"/>
      <c r="CF9" s="25"/>
      <c r="CG9" s="25"/>
      <c r="CH9" s="25"/>
      <c r="CI9" s="25"/>
      <c r="CJ9" s="25" t="s">
        <v>2639</v>
      </c>
      <c r="CK9" s="25">
        <v>32</v>
      </c>
      <c r="CL9" s="25"/>
      <c r="CM9" s="25" t="s">
        <v>468</v>
      </c>
      <c r="CN9" s="25" t="s">
        <v>478</v>
      </c>
      <c r="CO9" s="24" t="s">
        <v>2660</v>
      </c>
      <c r="CP9" s="25" t="s">
        <v>2672</v>
      </c>
      <c r="CQ9" s="25" t="s">
        <v>499</v>
      </c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 t="s">
        <v>2704</v>
      </c>
      <c r="DC9" s="25"/>
      <c r="DD9" s="25" t="s">
        <v>2714</v>
      </c>
      <c r="DE9" s="25"/>
      <c r="DF9" s="25"/>
      <c r="DG9" s="25" t="s">
        <v>433</v>
      </c>
      <c r="DH9" s="25" t="s">
        <v>1195</v>
      </c>
      <c r="DI9" s="25"/>
    </row>
    <row r="10" spans="1:113" x14ac:dyDescent="0.35">
      <c r="A10" s="278"/>
      <c r="B10" s="25"/>
      <c r="C10" s="25" t="s">
        <v>2389</v>
      </c>
      <c r="D10" s="25" t="s">
        <v>2389</v>
      </c>
      <c r="E10" s="24" t="s">
        <v>1119</v>
      </c>
      <c r="F10" s="24" t="s">
        <v>1119</v>
      </c>
      <c r="G10" s="25" t="s">
        <v>2390</v>
      </c>
      <c r="H10" s="25" t="s">
        <v>2390</v>
      </c>
      <c r="I10" s="25" t="s">
        <v>2391</v>
      </c>
      <c r="J10" s="25" t="s">
        <v>2391</v>
      </c>
      <c r="K10" s="25" t="s">
        <v>587</v>
      </c>
      <c r="L10" s="25" t="s">
        <v>587</v>
      </c>
      <c r="M10" s="25" t="s">
        <v>2392</v>
      </c>
      <c r="N10" s="25" t="s">
        <v>2392</v>
      </c>
      <c r="O10" s="25" t="s">
        <v>2393</v>
      </c>
      <c r="P10" s="25" t="s">
        <v>2393</v>
      </c>
      <c r="Q10" s="24" t="s">
        <v>1196</v>
      </c>
      <c r="R10" s="24" t="s">
        <v>1196</v>
      </c>
      <c r="S10" s="25"/>
      <c r="T10" s="25"/>
      <c r="U10" s="25" t="s">
        <v>2394</v>
      </c>
      <c r="V10" s="25" t="s">
        <v>2394</v>
      </c>
      <c r="W10" s="116" t="s">
        <v>2395</v>
      </c>
      <c r="X10" s="116" t="s">
        <v>2395</v>
      </c>
      <c r="Y10" s="25"/>
      <c r="Z10" s="25"/>
      <c r="AA10" s="25"/>
      <c r="AB10" s="25"/>
      <c r="AC10" s="24" t="s">
        <v>1070</v>
      </c>
      <c r="AD10" s="24" t="s">
        <v>1070</v>
      </c>
      <c r="AE10" s="25"/>
      <c r="AF10" s="25"/>
      <c r="AG10" s="25" t="s">
        <v>1097</v>
      </c>
      <c r="AH10" s="25" t="s">
        <v>1097</v>
      </c>
      <c r="AI10" s="25"/>
      <c r="AJ10" s="25"/>
      <c r="AK10" s="24" t="s">
        <v>1106</v>
      </c>
      <c r="AL10" s="24" t="s">
        <v>1106</v>
      </c>
      <c r="AM10" s="25"/>
      <c r="AN10" s="25"/>
      <c r="AO10" s="25" t="s">
        <v>1118</v>
      </c>
      <c r="AP10" s="25" t="s">
        <v>1118</v>
      </c>
      <c r="AQ10" s="25" t="s">
        <v>448</v>
      </c>
      <c r="AR10" s="25" t="s">
        <v>448</v>
      </c>
      <c r="AS10" s="25" t="s">
        <v>1199</v>
      </c>
      <c r="AT10" s="25" t="s">
        <v>1199</v>
      </c>
      <c r="AU10" s="24" t="s">
        <v>693</v>
      </c>
      <c r="AV10" s="24" t="s">
        <v>693</v>
      </c>
      <c r="AW10" s="24" t="s">
        <v>738</v>
      </c>
      <c r="AX10" s="24" t="s">
        <v>738</v>
      </c>
      <c r="AY10" s="25" t="s">
        <v>511</v>
      </c>
      <c r="AZ10" s="25" t="s">
        <v>511</v>
      </c>
      <c r="BA10" s="25" t="s">
        <v>826</v>
      </c>
      <c r="BB10" s="25" t="s">
        <v>826</v>
      </c>
      <c r="BC10" s="25" t="s">
        <v>646</v>
      </c>
      <c r="BD10" s="25" t="s">
        <v>646</v>
      </c>
      <c r="BE10" s="25" t="s">
        <v>2396</v>
      </c>
      <c r="BF10" s="25" t="s">
        <v>2396</v>
      </c>
      <c r="BG10" s="25" t="s">
        <v>2396</v>
      </c>
      <c r="BH10" s="25" t="s">
        <v>2396</v>
      </c>
      <c r="BI10" s="25" t="s">
        <v>2396</v>
      </c>
      <c r="BJ10" s="25" t="s">
        <v>2396</v>
      </c>
      <c r="BK10" s="25" t="s">
        <v>2396</v>
      </c>
      <c r="BL10" s="25" t="s">
        <v>2396</v>
      </c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7"/>
      <c r="BZ10" s="26" t="s">
        <v>2565</v>
      </c>
      <c r="CA10" s="26" t="s">
        <v>2597</v>
      </c>
      <c r="CB10" s="25"/>
      <c r="CC10" s="25"/>
      <c r="CD10" s="25"/>
      <c r="CE10" s="25"/>
      <c r="CF10" s="25"/>
      <c r="CG10" s="25"/>
      <c r="CH10" s="25"/>
      <c r="CI10" s="25"/>
      <c r="CJ10" s="25" t="s">
        <v>461</v>
      </c>
      <c r="CK10" s="25" t="s">
        <v>501</v>
      </c>
      <c r="CL10" s="25"/>
      <c r="CM10" s="25" t="s">
        <v>469</v>
      </c>
      <c r="CN10" s="25" t="s">
        <v>479</v>
      </c>
      <c r="CO10" s="24" t="s">
        <v>2661</v>
      </c>
      <c r="CP10" s="25" t="s">
        <v>2676</v>
      </c>
      <c r="CQ10" s="25" t="s">
        <v>2690</v>
      </c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 t="s">
        <v>2705</v>
      </c>
      <c r="DC10" s="25"/>
      <c r="DD10" s="25"/>
      <c r="DE10" s="25"/>
      <c r="DF10" s="25"/>
      <c r="DG10" s="25" t="s">
        <v>436</v>
      </c>
      <c r="DH10" s="25" t="s">
        <v>2376</v>
      </c>
      <c r="DI10" s="25"/>
    </row>
    <row r="11" spans="1:113" x14ac:dyDescent="0.35">
      <c r="A11" s="278"/>
      <c r="B11" s="25"/>
      <c r="C11" s="25" t="s">
        <v>2397</v>
      </c>
      <c r="D11" s="25" t="s">
        <v>2397</v>
      </c>
      <c r="E11" s="24" t="s">
        <v>1120</v>
      </c>
      <c r="F11" s="24" t="s">
        <v>1120</v>
      </c>
      <c r="G11" s="25" t="s">
        <v>2398</v>
      </c>
      <c r="H11" s="25" t="s">
        <v>2398</v>
      </c>
      <c r="I11" s="24" t="s">
        <v>2399</v>
      </c>
      <c r="J11" s="24" t="s">
        <v>2399</v>
      </c>
      <c r="K11" s="25" t="s">
        <v>597</v>
      </c>
      <c r="L11" s="25" t="s">
        <v>597</v>
      </c>
      <c r="M11" s="25" t="s">
        <v>2400</v>
      </c>
      <c r="N11" s="25" t="s">
        <v>2400</v>
      </c>
      <c r="O11" s="25" t="s">
        <v>2401</v>
      </c>
      <c r="P11" s="25" t="s">
        <v>2401</v>
      </c>
      <c r="Q11" s="24" t="s">
        <v>2402</v>
      </c>
      <c r="R11" s="24" t="s">
        <v>2402</v>
      </c>
      <c r="S11" s="25"/>
      <c r="T11" s="25"/>
      <c r="U11" s="25" t="s">
        <v>501</v>
      </c>
      <c r="V11" s="25" t="s">
        <v>2343</v>
      </c>
      <c r="W11" s="116" t="s">
        <v>2403</v>
      </c>
      <c r="X11" s="116" t="s">
        <v>2403</v>
      </c>
      <c r="Y11" s="25"/>
      <c r="Z11" s="25"/>
      <c r="AA11" s="25"/>
      <c r="AB11" s="25"/>
      <c r="AC11" s="24" t="s">
        <v>1071</v>
      </c>
      <c r="AD11" s="24" t="s">
        <v>1071</v>
      </c>
      <c r="AE11" s="24"/>
      <c r="AF11" s="24"/>
      <c r="AG11" s="25" t="s">
        <v>1098</v>
      </c>
      <c r="AH11" s="25" t="s">
        <v>1098</v>
      </c>
      <c r="AI11" s="25"/>
      <c r="AJ11" s="25"/>
      <c r="AK11" s="24" t="s">
        <v>1107</v>
      </c>
      <c r="AL11" s="24" t="s">
        <v>1107</v>
      </c>
      <c r="AM11" s="25"/>
      <c r="AN11" s="25"/>
      <c r="AO11" s="25" t="s">
        <v>1119</v>
      </c>
      <c r="AP11" s="25" t="s">
        <v>1119</v>
      </c>
      <c r="AQ11" s="25" t="s">
        <v>1140</v>
      </c>
      <c r="AR11" s="25" t="s">
        <v>1140</v>
      </c>
      <c r="AS11" s="25" t="s">
        <v>1200</v>
      </c>
      <c r="AT11" s="25" t="s">
        <v>1200</v>
      </c>
      <c r="AU11" s="24" t="s">
        <v>2404</v>
      </c>
      <c r="AV11" s="24" t="s">
        <v>2404</v>
      </c>
      <c r="AW11" s="24" t="s">
        <v>739</v>
      </c>
      <c r="AX11" s="24" t="s">
        <v>739</v>
      </c>
      <c r="AY11" s="25" t="s">
        <v>512</v>
      </c>
      <c r="AZ11" s="25" t="s">
        <v>512</v>
      </c>
      <c r="BA11" s="25" t="s">
        <v>827</v>
      </c>
      <c r="BB11" s="25" t="s">
        <v>827</v>
      </c>
      <c r="BC11" s="25" t="s">
        <v>647</v>
      </c>
      <c r="BD11" s="25" t="s">
        <v>647</v>
      </c>
      <c r="BE11" s="25" t="s">
        <v>2405</v>
      </c>
      <c r="BF11" s="25" t="s">
        <v>2405</v>
      </c>
      <c r="BG11" s="25" t="s">
        <v>2405</v>
      </c>
      <c r="BH11" s="25" t="s">
        <v>2405</v>
      </c>
      <c r="BI11" s="25" t="s">
        <v>2405</v>
      </c>
      <c r="BJ11" s="25" t="s">
        <v>2405</v>
      </c>
      <c r="BK11" s="25" t="s">
        <v>2405</v>
      </c>
      <c r="BL11" s="25" t="s">
        <v>2405</v>
      </c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7"/>
      <c r="BZ11" s="26" t="s">
        <v>2566</v>
      </c>
      <c r="CA11" s="26" t="s">
        <v>2598</v>
      </c>
      <c r="CB11" s="25"/>
      <c r="CC11" s="25"/>
      <c r="CD11" s="25"/>
      <c r="CE11" s="25"/>
      <c r="CF11" s="119"/>
      <c r="CG11" s="25"/>
      <c r="CH11" s="25"/>
      <c r="CI11" s="25"/>
      <c r="CJ11" s="23" t="s">
        <v>2640</v>
      </c>
      <c r="CK11" s="25"/>
      <c r="CL11" s="25"/>
      <c r="CM11" s="25" t="s">
        <v>471</v>
      </c>
      <c r="CN11" s="25"/>
      <c r="CO11" s="24" t="s">
        <v>2662</v>
      </c>
      <c r="CP11" s="25" t="s">
        <v>2677</v>
      </c>
      <c r="CQ11" s="25" t="s">
        <v>500</v>
      </c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 t="s">
        <v>2706</v>
      </c>
      <c r="DC11" s="25"/>
      <c r="DD11" s="25"/>
      <c r="DE11" s="25"/>
      <c r="DF11" s="25"/>
      <c r="DG11" s="25" t="s">
        <v>1118</v>
      </c>
      <c r="DH11" s="25" t="s">
        <v>2385</v>
      </c>
      <c r="DI11" s="25"/>
    </row>
    <row r="12" spans="1:113" x14ac:dyDescent="0.35">
      <c r="A12" s="278"/>
      <c r="B12" s="25"/>
      <c r="C12" s="25" t="s">
        <v>2406</v>
      </c>
      <c r="D12" s="25" t="s">
        <v>2406</v>
      </c>
      <c r="E12" s="24" t="s">
        <v>1121</v>
      </c>
      <c r="F12" s="24" t="s">
        <v>1121</v>
      </c>
      <c r="G12" s="25" t="s">
        <v>2407</v>
      </c>
      <c r="H12" s="25" t="s">
        <v>2407</v>
      </c>
      <c r="I12" s="24" t="s">
        <v>2408</v>
      </c>
      <c r="J12" s="24" t="s">
        <v>2408</v>
      </c>
      <c r="K12" s="25" t="s">
        <v>609</v>
      </c>
      <c r="L12" s="25" t="s">
        <v>609</v>
      </c>
      <c r="M12" s="25" t="s">
        <v>2409</v>
      </c>
      <c r="N12" s="25" t="s">
        <v>2409</v>
      </c>
      <c r="O12" s="25" t="s">
        <v>2410</v>
      </c>
      <c r="P12" s="25" t="s">
        <v>2410</v>
      </c>
      <c r="Q12" s="24" t="s">
        <v>2411</v>
      </c>
      <c r="R12" s="24" t="s">
        <v>2411</v>
      </c>
      <c r="S12" s="25"/>
      <c r="T12" s="25"/>
      <c r="U12" s="25"/>
      <c r="V12" s="25" t="s">
        <v>501</v>
      </c>
      <c r="W12" s="116" t="s">
        <v>2412</v>
      </c>
      <c r="X12" s="116" t="s">
        <v>2412</v>
      </c>
      <c r="Y12" s="25"/>
      <c r="Z12" s="25"/>
      <c r="AA12" s="25"/>
      <c r="AB12" s="25"/>
      <c r="AC12" s="24" t="s">
        <v>1072</v>
      </c>
      <c r="AD12" s="24" t="s">
        <v>1072</v>
      </c>
      <c r="AE12" s="24"/>
      <c r="AF12" s="24"/>
      <c r="AG12" s="25" t="s">
        <v>2343</v>
      </c>
      <c r="AH12" s="25" t="s">
        <v>2343</v>
      </c>
      <c r="AI12" s="25"/>
      <c r="AJ12" s="25"/>
      <c r="AK12" s="24" t="s">
        <v>1108</v>
      </c>
      <c r="AL12" s="24" t="s">
        <v>1108</v>
      </c>
      <c r="AM12" s="25"/>
      <c r="AN12" s="25"/>
      <c r="AO12" s="25" t="s">
        <v>1120</v>
      </c>
      <c r="AP12" s="25" t="s">
        <v>1120</v>
      </c>
      <c r="AQ12" s="25" t="s">
        <v>1141</v>
      </c>
      <c r="AR12" s="25" t="s">
        <v>1141</v>
      </c>
      <c r="AS12" s="25" t="s">
        <v>1201</v>
      </c>
      <c r="AT12" s="25" t="s">
        <v>1201</v>
      </c>
      <c r="AU12" s="24" t="s">
        <v>694</v>
      </c>
      <c r="AV12" s="24" t="s">
        <v>694</v>
      </c>
      <c r="AW12" s="24" t="s">
        <v>740</v>
      </c>
      <c r="AX12" s="24" t="s">
        <v>740</v>
      </c>
      <c r="AY12" s="25" t="s">
        <v>514</v>
      </c>
      <c r="AZ12" s="25" t="s">
        <v>514</v>
      </c>
      <c r="BA12" s="25" t="s">
        <v>828</v>
      </c>
      <c r="BB12" s="25" t="s">
        <v>828</v>
      </c>
      <c r="BC12" s="25" t="s">
        <v>648</v>
      </c>
      <c r="BD12" s="25" t="s">
        <v>648</v>
      </c>
      <c r="BE12" s="25" t="s">
        <v>2413</v>
      </c>
      <c r="BF12" s="25" t="s">
        <v>2413</v>
      </c>
      <c r="BG12" s="25" t="s">
        <v>2413</v>
      </c>
      <c r="BH12" s="25" t="s">
        <v>2413</v>
      </c>
      <c r="BI12" s="25" t="s">
        <v>2413</v>
      </c>
      <c r="BJ12" s="25" t="s">
        <v>2413</v>
      </c>
      <c r="BK12" s="25" t="s">
        <v>2413</v>
      </c>
      <c r="BL12" s="25" t="s">
        <v>2413</v>
      </c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7"/>
      <c r="BZ12" s="26" t="s">
        <v>2567</v>
      </c>
      <c r="CA12" s="26" t="s">
        <v>2599</v>
      </c>
      <c r="CB12" s="25"/>
      <c r="CC12" s="25"/>
      <c r="CD12" s="25"/>
      <c r="CE12" s="25"/>
      <c r="CF12" s="119"/>
      <c r="CG12" s="25"/>
      <c r="CH12" s="25"/>
      <c r="CI12" s="25"/>
      <c r="CJ12" s="25" t="s">
        <v>2641</v>
      </c>
      <c r="CK12" s="25"/>
      <c r="CL12" s="25"/>
      <c r="CM12" s="25" t="s">
        <v>501</v>
      </c>
      <c r="CN12" s="25"/>
      <c r="CO12" s="24" t="s">
        <v>2663</v>
      </c>
      <c r="CP12" s="25" t="s">
        <v>2673</v>
      </c>
      <c r="CQ12" s="25" t="s">
        <v>2691</v>
      </c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 t="s">
        <v>1119</v>
      </c>
      <c r="DH12" s="25" t="s">
        <v>1196</v>
      </c>
      <c r="DI12" s="25"/>
    </row>
    <row r="13" spans="1:113" x14ac:dyDescent="0.35">
      <c r="A13" s="278"/>
      <c r="B13" s="25"/>
      <c r="C13" s="25" t="s">
        <v>2414</v>
      </c>
      <c r="D13" s="25" t="s">
        <v>2414</v>
      </c>
      <c r="E13" s="24" t="s">
        <v>1122</v>
      </c>
      <c r="F13" s="24" t="s">
        <v>1122</v>
      </c>
      <c r="G13" s="25" t="s">
        <v>2415</v>
      </c>
      <c r="H13" s="25" t="s">
        <v>2415</v>
      </c>
      <c r="I13" s="24" t="s">
        <v>2416</v>
      </c>
      <c r="J13" s="24" t="s">
        <v>2416</v>
      </c>
      <c r="K13" s="25" t="s">
        <v>611</v>
      </c>
      <c r="L13" s="25" t="s">
        <v>611</v>
      </c>
      <c r="M13" s="25" t="s">
        <v>2417</v>
      </c>
      <c r="N13" s="25" t="s">
        <v>2417</v>
      </c>
      <c r="O13" s="25" t="s">
        <v>2418</v>
      </c>
      <c r="P13" s="25" t="s">
        <v>2418</v>
      </c>
      <c r="Q13" s="24" t="s">
        <v>2419</v>
      </c>
      <c r="R13" s="24" t="s">
        <v>2419</v>
      </c>
      <c r="S13" s="25"/>
      <c r="T13" s="25"/>
      <c r="U13" s="25"/>
      <c r="V13" s="25"/>
      <c r="W13" s="116" t="s">
        <v>2420</v>
      </c>
      <c r="X13" s="116" t="s">
        <v>2420</v>
      </c>
      <c r="Y13" s="25"/>
      <c r="Z13" s="25"/>
      <c r="AA13" s="25"/>
      <c r="AB13" s="25"/>
      <c r="AC13" s="24" t="s">
        <v>1073</v>
      </c>
      <c r="AD13" s="24" t="s">
        <v>1073</v>
      </c>
      <c r="AE13" s="24"/>
      <c r="AF13" s="24"/>
      <c r="AG13" s="117" t="s">
        <v>501</v>
      </c>
      <c r="AH13" s="117" t="s">
        <v>501</v>
      </c>
      <c r="AI13" s="25"/>
      <c r="AJ13" s="25"/>
      <c r="AK13" s="24" t="s">
        <v>1109</v>
      </c>
      <c r="AL13" s="24" t="s">
        <v>1109</v>
      </c>
      <c r="AM13" s="25"/>
      <c r="AN13" s="25"/>
      <c r="AO13" s="25" t="s">
        <v>1121</v>
      </c>
      <c r="AP13" s="25" t="s">
        <v>1121</v>
      </c>
      <c r="AQ13" s="25" t="s">
        <v>1142</v>
      </c>
      <c r="AR13" s="25" t="s">
        <v>1142</v>
      </c>
      <c r="AS13" s="25" t="s">
        <v>1202</v>
      </c>
      <c r="AT13" s="25" t="s">
        <v>1202</v>
      </c>
      <c r="AU13" s="24" t="s">
        <v>695</v>
      </c>
      <c r="AV13" s="24" t="s">
        <v>695</v>
      </c>
      <c r="AW13" s="24" t="s">
        <v>741</v>
      </c>
      <c r="AX13" s="24" t="s">
        <v>741</v>
      </c>
      <c r="AY13" s="25" t="s">
        <v>515</v>
      </c>
      <c r="AZ13" s="25" t="s">
        <v>515</v>
      </c>
      <c r="BA13" s="25" t="s">
        <v>829</v>
      </c>
      <c r="BB13" s="25" t="s">
        <v>829</v>
      </c>
      <c r="BC13" s="25" t="s">
        <v>649</v>
      </c>
      <c r="BD13" s="25" t="s">
        <v>649</v>
      </c>
      <c r="BE13" s="25" t="s">
        <v>2421</v>
      </c>
      <c r="BF13" s="25" t="s">
        <v>2421</v>
      </c>
      <c r="BG13" s="25" t="s">
        <v>2421</v>
      </c>
      <c r="BH13" s="25" t="s">
        <v>2421</v>
      </c>
      <c r="BI13" s="25" t="s">
        <v>2421</v>
      </c>
      <c r="BJ13" s="25" t="s">
        <v>2421</v>
      </c>
      <c r="BK13" s="25" t="s">
        <v>2421</v>
      </c>
      <c r="BL13" s="25" t="s">
        <v>2421</v>
      </c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7"/>
      <c r="BZ13" s="26" t="s">
        <v>2568</v>
      </c>
      <c r="CA13" s="26" t="s">
        <v>2600</v>
      </c>
      <c r="CB13" s="25"/>
      <c r="CC13" s="25"/>
      <c r="CD13" s="25"/>
      <c r="CE13" s="25"/>
      <c r="CF13" s="119"/>
      <c r="CG13" s="25"/>
      <c r="CH13" s="25"/>
      <c r="CI13" s="25"/>
      <c r="CJ13" s="25" t="s">
        <v>2642</v>
      </c>
      <c r="CK13" s="25"/>
      <c r="CL13" s="25"/>
      <c r="CM13" s="25"/>
      <c r="CN13" s="25"/>
      <c r="CO13" s="24" t="s">
        <v>2664</v>
      </c>
      <c r="CP13" s="25" t="s">
        <v>2678</v>
      </c>
      <c r="CQ13" s="25" t="s">
        <v>2692</v>
      </c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 t="s">
        <v>1120</v>
      </c>
      <c r="DH13" s="25" t="s">
        <v>2402</v>
      </c>
      <c r="DI13" s="25"/>
    </row>
    <row r="14" spans="1:113" x14ac:dyDescent="0.35">
      <c r="A14" s="278"/>
      <c r="B14" s="25"/>
      <c r="C14" s="25" t="s">
        <v>2422</v>
      </c>
      <c r="D14" s="25" t="s">
        <v>2422</v>
      </c>
      <c r="E14" s="24" t="s">
        <v>1123</v>
      </c>
      <c r="F14" s="24" t="s">
        <v>1123</v>
      </c>
      <c r="G14" s="24" t="s">
        <v>2423</v>
      </c>
      <c r="H14" s="24" t="s">
        <v>2423</v>
      </c>
      <c r="I14" s="24" t="s">
        <v>2424</v>
      </c>
      <c r="J14" s="24" t="s">
        <v>2424</v>
      </c>
      <c r="K14" s="25" t="s">
        <v>616</v>
      </c>
      <c r="L14" s="25" t="s">
        <v>616</v>
      </c>
      <c r="M14" s="25" t="s">
        <v>2425</v>
      </c>
      <c r="N14" s="25" t="s">
        <v>2425</v>
      </c>
      <c r="O14" s="25" t="s">
        <v>2426</v>
      </c>
      <c r="P14" s="25" t="s">
        <v>2426</v>
      </c>
      <c r="Q14" s="24" t="s">
        <v>2427</v>
      </c>
      <c r="R14" s="24" t="s">
        <v>2427</v>
      </c>
      <c r="S14" s="117"/>
      <c r="T14" s="117"/>
      <c r="U14" s="117"/>
      <c r="V14" s="117"/>
      <c r="W14" s="116" t="s">
        <v>2428</v>
      </c>
      <c r="X14" s="116" t="s">
        <v>2428</v>
      </c>
      <c r="Y14" s="25"/>
      <c r="Z14" s="25"/>
      <c r="AA14" s="25"/>
      <c r="AB14" s="25"/>
      <c r="AC14" s="24" t="s">
        <v>1074</v>
      </c>
      <c r="AD14" s="24" t="s">
        <v>1074</v>
      </c>
      <c r="AE14" s="24"/>
      <c r="AF14" s="24"/>
      <c r="AG14" s="117" t="s">
        <v>1089</v>
      </c>
      <c r="AH14" s="117" t="s">
        <v>1089</v>
      </c>
      <c r="AI14" s="117"/>
      <c r="AJ14" s="117"/>
      <c r="AK14" s="24" t="s">
        <v>1110</v>
      </c>
      <c r="AL14" s="24" t="s">
        <v>1110</v>
      </c>
      <c r="AM14" s="25"/>
      <c r="AN14" s="25"/>
      <c r="AO14" s="25" t="s">
        <v>1122</v>
      </c>
      <c r="AP14" s="25" t="s">
        <v>1122</v>
      </c>
      <c r="AQ14" s="25" t="s">
        <v>1143</v>
      </c>
      <c r="AR14" s="25" t="s">
        <v>1143</v>
      </c>
      <c r="AS14" s="24" t="s">
        <v>2402</v>
      </c>
      <c r="AT14" s="24" t="s">
        <v>2402</v>
      </c>
      <c r="AU14" s="24" t="s">
        <v>696</v>
      </c>
      <c r="AV14" s="24" t="s">
        <v>696</v>
      </c>
      <c r="AW14" s="24" t="s">
        <v>742</v>
      </c>
      <c r="AX14" s="24" t="s">
        <v>742</v>
      </c>
      <c r="AY14" s="25" t="s">
        <v>516</v>
      </c>
      <c r="AZ14" s="25" t="s">
        <v>516</v>
      </c>
      <c r="BA14" s="25" t="s">
        <v>830</v>
      </c>
      <c r="BB14" s="25" t="s">
        <v>830</v>
      </c>
      <c r="BC14" s="25" t="s">
        <v>650</v>
      </c>
      <c r="BD14" s="25" t="s">
        <v>650</v>
      </c>
      <c r="BE14" s="25" t="s">
        <v>2429</v>
      </c>
      <c r="BF14" s="25" t="s">
        <v>2429</v>
      </c>
      <c r="BG14" s="25" t="s">
        <v>2429</v>
      </c>
      <c r="BH14" s="25" t="s">
        <v>2429</v>
      </c>
      <c r="BI14" s="25" t="s">
        <v>2429</v>
      </c>
      <c r="BJ14" s="25" t="s">
        <v>2429</v>
      </c>
      <c r="BK14" s="25" t="s">
        <v>2429</v>
      </c>
      <c r="BL14" s="25" t="s">
        <v>2429</v>
      </c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7"/>
      <c r="BZ14" s="26" t="s">
        <v>2569</v>
      </c>
      <c r="CA14" s="26" t="s">
        <v>2601</v>
      </c>
      <c r="CB14" s="25"/>
      <c r="CC14" s="25"/>
      <c r="CD14" s="25"/>
      <c r="CE14" s="25"/>
      <c r="CF14" s="119"/>
      <c r="CG14" s="25"/>
      <c r="CH14" s="25"/>
      <c r="CI14" s="25"/>
      <c r="CJ14" s="25" t="s">
        <v>2643</v>
      </c>
      <c r="CK14" s="25"/>
      <c r="CL14" s="25"/>
      <c r="CM14" s="25"/>
      <c r="CN14" s="25"/>
      <c r="CO14" s="24" t="s">
        <v>2665</v>
      </c>
      <c r="CP14" s="25" t="s">
        <v>2679</v>
      </c>
      <c r="CQ14" s="119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 t="s">
        <v>1121</v>
      </c>
      <c r="DH14" s="25" t="s">
        <v>2411</v>
      </c>
      <c r="DI14" s="25"/>
    </row>
    <row r="15" spans="1:113" x14ac:dyDescent="0.35">
      <c r="A15" s="278"/>
      <c r="B15" s="25"/>
      <c r="C15" s="25" t="s">
        <v>2430</v>
      </c>
      <c r="D15" s="25" t="s">
        <v>2430</v>
      </c>
      <c r="E15" s="24" t="s">
        <v>1124</v>
      </c>
      <c r="F15" s="24" t="s">
        <v>1124</v>
      </c>
      <c r="G15" s="24" t="s">
        <v>2431</v>
      </c>
      <c r="H15" s="24" t="s">
        <v>2431</v>
      </c>
      <c r="I15" s="24" t="s">
        <v>2432</v>
      </c>
      <c r="J15" s="24" t="s">
        <v>2432</v>
      </c>
      <c r="K15" s="25" t="s">
        <v>626</v>
      </c>
      <c r="L15" s="25" t="s">
        <v>626</v>
      </c>
      <c r="M15" s="25" t="s">
        <v>2433</v>
      </c>
      <c r="N15" s="25" t="s">
        <v>2433</v>
      </c>
      <c r="O15" s="25" t="s">
        <v>2434</v>
      </c>
      <c r="P15" s="25" t="s">
        <v>2434</v>
      </c>
      <c r="Q15" s="24" t="s">
        <v>2435</v>
      </c>
      <c r="R15" s="24" t="s">
        <v>2435</v>
      </c>
      <c r="S15" s="117"/>
      <c r="T15" s="117"/>
      <c r="U15" s="117"/>
      <c r="V15" s="117"/>
      <c r="W15" s="116" t="s">
        <v>2436</v>
      </c>
      <c r="X15" s="116" t="s">
        <v>2436</v>
      </c>
      <c r="Y15" s="25"/>
      <c r="Z15" s="25"/>
      <c r="AA15" s="25"/>
      <c r="AB15" s="25"/>
      <c r="AC15" s="24" t="s">
        <v>1075</v>
      </c>
      <c r="AD15" s="24" t="s">
        <v>1075</v>
      </c>
      <c r="AE15" s="24"/>
      <c r="AF15" s="24"/>
      <c r="AG15" s="117"/>
      <c r="AH15" s="117"/>
      <c r="AI15" s="25"/>
      <c r="AJ15" s="25"/>
      <c r="AK15" s="24" t="s">
        <v>1111</v>
      </c>
      <c r="AL15" s="24" t="s">
        <v>1111</v>
      </c>
      <c r="AM15" s="25"/>
      <c r="AN15" s="25"/>
      <c r="AO15" s="25" t="s">
        <v>437</v>
      </c>
      <c r="AP15" s="25" t="s">
        <v>437</v>
      </c>
      <c r="AQ15" s="25" t="s">
        <v>1144</v>
      </c>
      <c r="AR15" s="25" t="s">
        <v>1144</v>
      </c>
      <c r="AS15" s="24" t="s">
        <v>2411</v>
      </c>
      <c r="AT15" s="24" t="s">
        <v>2411</v>
      </c>
      <c r="AU15" s="24" t="s">
        <v>697</v>
      </c>
      <c r="AV15" s="24" t="s">
        <v>697</v>
      </c>
      <c r="AW15" s="24" t="s">
        <v>743</v>
      </c>
      <c r="AX15" s="24" t="s">
        <v>743</v>
      </c>
      <c r="AY15" s="25" t="s">
        <v>517</v>
      </c>
      <c r="AZ15" s="25" t="s">
        <v>517</v>
      </c>
      <c r="BA15" s="25" t="s">
        <v>831</v>
      </c>
      <c r="BB15" s="25" t="s">
        <v>831</v>
      </c>
      <c r="BC15" s="25" t="s">
        <v>651</v>
      </c>
      <c r="BD15" s="25" t="s">
        <v>651</v>
      </c>
      <c r="BE15" s="25" t="s">
        <v>2335</v>
      </c>
      <c r="BF15" s="25" t="s">
        <v>2335</v>
      </c>
      <c r="BG15" s="25" t="s">
        <v>2437</v>
      </c>
      <c r="BH15" s="25" t="s">
        <v>2437</v>
      </c>
      <c r="BI15" s="25" t="s">
        <v>2335</v>
      </c>
      <c r="BJ15" s="25" t="s">
        <v>2335</v>
      </c>
      <c r="BK15" s="25" t="s">
        <v>2437</v>
      </c>
      <c r="BL15" s="25" t="s">
        <v>2437</v>
      </c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7"/>
      <c r="BZ15" s="26" t="s">
        <v>2570</v>
      </c>
      <c r="CA15" s="26" t="s">
        <v>2602</v>
      </c>
      <c r="CB15" s="25"/>
      <c r="CC15" s="25"/>
      <c r="CD15" s="25"/>
      <c r="CE15" s="25"/>
      <c r="CF15" s="119"/>
      <c r="CG15" s="25"/>
      <c r="CH15" s="25"/>
      <c r="CI15" s="25"/>
      <c r="CJ15" s="25" t="s">
        <v>2644</v>
      </c>
      <c r="CK15" s="25"/>
      <c r="CL15" s="25"/>
      <c r="CM15" s="25"/>
      <c r="CN15" s="25"/>
      <c r="CO15" s="24" t="s">
        <v>2666</v>
      </c>
      <c r="CP15" s="25" t="s">
        <v>2680</v>
      </c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 t="s">
        <v>1122</v>
      </c>
      <c r="DH15" s="25" t="s">
        <v>2419</v>
      </c>
      <c r="DI15" s="25"/>
    </row>
    <row r="16" spans="1:113" x14ac:dyDescent="0.35">
      <c r="A16" s="278"/>
      <c r="B16" s="25"/>
      <c r="C16" s="25" t="s">
        <v>2438</v>
      </c>
      <c r="D16" s="25" t="s">
        <v>2438</v>
      </c>
      <c r="E16" s="24" t="s">
        <v>1125</v>
      </c>
      <c r="F16" s="24" t="s">
        <v>1125</v>
      </c>
      <c r="G16" s="24" t="s">
        <v>2439</v>
      </c>
      <c r="H16" s="24" t="s">
        <v>2439</v>
      </c>
      <c r="I16" s="24" t="s">
        <v>2440</v>
      </c>
      <c r="J16" s="24" t="s">
        <v>2440</v>
      </c>
      <c r="K16" s="25" t="s">
        <v>631</v>
      </c>
      <c r="L16" s="25" t="s">
        <v>631</v>
      </c>
      <c r="M16" s="25" t="s">
        <v>2441</v>
      </c>
      <c r="N16" s="25" t="s">
        <v>2441</v>
      </c>
      <c r="O16" s="25" t="s">
        <v>502</v>
      </c>
      <c r="P16" s="25" t="s">
        <v>2343</v>
      </c>
      <c r="Q16" s="24" t="s">
        <v>2442</v>
      </c>
      <c r="R16" s="24" t="s">
        <v>2442</v>
      </c>
      <c r="S16" s="117"/>
      <c r="T16" s="117"/>
      <c r="U16" s="117"/>
      <c r="V16" s="117"/>
      <c r="W16" s="116" t="s">
        <v>2443</v>
      </c>
      <c r="X16" s="116" t="s">
        <v>2443</v>
      </c>
      <c r="Y16" s="25"/>
      <c r="Z16" s="25"/>
      <c r="AA16" s="25"/>
      <c r="AB16" s="25"/>
      <c r="AC16" s="24" t="s">
        <v>1076</v>
      </c>
      <c r="AD16" s="24" t="s">
        <v>1076</v>
      </c>
      <c r="AE16" s="24"/>
      <c r="AF16" s="24"/>
      <c r="AG16" s="25"/>
      <c r="AH16" s="25"/>
      <c r="AI16" s="25"/>
      <c r="AJ16" s="25"/>
      <c r="AK16" s="25" t="s">
        <v>1112</v>
      </c>
      <c r="AL16" s="25" t="s">
        <v>1112</v>
      </c>
      <c r="AM16" s="25"/>
      <c r="AN16" s="25"/>
      <c r="AO16" s="25" t="s">
        <v>1123</v>
      </c>
      <c r="AP16" s="25" t="s">
        <v>1123</v>
      </c>
      <c r="AQ16" s="25" t="s">
        <v>1145</v>
      </c>
      <c r="AR16" s="25" t="s">
        <v>1145</v>
      </c>
      <c r="AS16" s="24" t="s">
        <v>2419</v>
      </c>
      <c r="AT16" s="24" t="s">
        <v>2419</v>
      </c>
      <c r="AU16" s="24" t="s">
        <v>698</v>
      </c>
      <c r="AV16" s="24" t="s">
        <v>698</v>
      </c>
      <c r="AW16" s="24" t="s">
        <v>744</v>
      </c>
      <c r="AX16" s="24" t="s">
        <v>744</v>
      </c>
      <c r="AY16" s="25" t="s">
        <v>518</v>
      </c>
      <c r="AZ16" s="25" t="s">
        <v>518</v>
      </c>
      <c r="BA16" s="25" t="s">
        <v>832</v>
      </c>
      <c r="BB16" s="25" t="s">
        <v>832</v>
      </c>
      <c r="BC16" s="25" t="s">
        <v>652</v>
      </c>
      <c r="BD16" s="25" t="s">
        <v>652</v>
      </c>
      <c r="BE16" s="25"/>
      <c r="BF16" s="25"/>
      <c r="BG16" s="25" t="s">
        <v>2444</v>
      </c>
      <c r="BH16" s="25" t="s">
        <v>2444</v>
      </c>
      <c r="BI16" s="25"/>
      <c r="BJ16" s="25"/>
      <c r="BK16" s="25" t="s">
        <v>2444</v>
      </c>
      <c r="BL16" s="25" t="s">
        <v>2444</v>
      </c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7"/>
      <c r="BZ16" s="25" t="s">
        <v>2571</v>
      </c>
      <c r="CA16" s="25" t="s">
        <v>2603</v>
      </c>
      <c r="CB16" s="25"/>
      <c r="CC16" s="25"/>
      <c r="CD16" s="25"/>
      <c r="CE16" s="25"/>
      <c r="CF16" s="25"/>
      <c r="CG16" s="25"/>
      <c r="CH16" s="25"/>
      <c r="CI16" s="25"/>
      <c r="CJ16" s="25" t="s">
        <v>2645</v>
      </c>
      <c r="CK16" s="25"/>
      <c r="CL16" s="25"/>
      <c r="CM16" s="25"/>
      <c r="CN16" s="25"/>
      <c r="CO16" s="24" t="s">
        <v>2667</v>
      </c>
      <c r="CP16" s="25" t="s">
        <v>8837</v>
      </c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 t="s">
        <v>1123</v>
      </c>
      <c r="DH16" s="25" t="s">
        <v>2427</v>
      </c>
      <c r="DI16" s="25"/>
    </row>
    <row r="17" spans="1:113" x14ac:dyDescent="0.35">
      <c r="A17" s="278"/>
      <c r="B17" s="25"/>
      <c r="C17" s="25" t="s">
        <v>2445</v>
      </c>
      <c r="D17" s="25" t="s">
        <v>2445</v>
      </c>
      <c r="E17" s="24" t="s">
        <v>1126</v>
      </c>
      <c r="F17" s="24" t="s">
        <v>1126</v>
      </c>
      <c r="G17" s="24" t="s">
        <v>2446</v>
      </c>
      <c r="H17" s="24" t="s">
        <v>2446</v>
      </c>
      <c r="I17" s="24" t="s">
        <v>2447</v>
      </c>
      <c r="J17" s="24" t="s">
        <v>2447</v>
      </c>
      <c r="K17" s="25" t="s">
        <v>635</v>
      </c>
      <c r="L17" s="25" t="s">
        <v>635</v>
      </c>
      <c r="M17" s="25" t="s">
        <v>2448</v>
      </c>
      <c r="N17" s="25" t="s">
        <v>2448</v>
      </c>
      <c r="O17" s="25" t="s">
        <v>501</v>
      </c>
      <c r="P17" s="25" t="s">
        <v>501</v>
      </c>
      <c r="Q17" s="24" t="s">
        <v>1199</v>
      </c>
      <c r="R17" s="24" t="s">
        <v>1199</v>
      </c>
      <c r="S17" s="117"/>
      <c r="T17" s="117"/>
      <c r="U17" s="117"/>
      <c r="V17" s="117"/>
      <c r="W17" s="116" t="s">
        <v>2449</v>
      </c>
      <c r="X17" s="116" t="s">
        <v>2449</v>
      </c>
      <c r="Y17" s="25"/>
      <c r="Z17" s="25"/>
      <c r="AA17" s="25"/>
      <c r="AB17" s="25"/>
      <c r="AC17" s="24" t="s">
        <v>1077</v>
      </c>
      <c r="AD17" s="24" t="s">
        <v>1077</v>
      </c>
      <c r="AE17" s="24"/>
      <c r="AF17" s="24"/>
      <c r="AG17" s="25"/>
      <c r="AH17" s="25"/>
      <c r="AI17" s="25"/>
      <c r="AJ17" s="25"/>
      <c r="AK17" s="25" t="s">
        <v>1113</v>
      </c>
      <c r="AL17" s="25" t="s">
        <v>1113</v>
      </c>
      <c r="AM17" s="25"/>
      <c r="AN17" s="25"/>
      <c r="AO17" s="25" t="s">
        <v>433</v>
      </c>
      <c r="AP17" s="25" t="s">
        <v>433</v>
      </c>
      <c r="AQ17" s="25" t="s">
        <v>1146</v>
      </c>
      <c r="AR17" s="25" t="s">
        <v>1146</v>
      </c>
      <c r="AS17" s="24" t="s">
        <v>2427</v>
      </c>
      <c r="AT17" s="24" t="s">
        <v>2427</v>
      </c>
      <c r="AU17" s="24" t="s">
        <v>699</v>
      </c>
      <c r="AV17" s="24" t="s">
        <v>699</v>
      </c>
      <c r="AW17" s="24" t="s">
        <v>745</v>
      </c>
      <c r="AX17" s="24" t="s">
        <v>745</v>
      </c>
      <c r="AY17" s="25" t="s">
        <v>519</v>
      </c>
      <c r="AZ17" s="25" t="s">
        <v>519</v>
      </c>
      <c r="BA17" s="25" t="s">
        <v>833</v>
      </c>
      <c r="BB17" s="25" t="s">
        <v>833</v>
      </c>
      <c r="BC17" s="25" t="s">
        <v>653</v>
      </c>
      <c r="BD17" s="25" t="s">
        <v>653</v>
      </c>
      <c r="BE17" s="25"/>
      <c r="BF17" s="25"/>
      <c r="BG17" s="25" t="s">
        <v>2335</v>
      </c>
      <c r="BH17" s="25" t="s">
        <v>2335</v>
      </c>
      <c r="BI17" s="25"/>
      <c r="BJ17" s="25"/>
      <c r="BK17" s="25" t="s">
        <v>2335</v>
      </c>
      <c r="BL17" s="25" t="s">
        <v>2335</v>
      </c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7"/>
      <c r="BZ17" s="26" t="s">
        <v>2572</v>
      </c>
      <c r="CA17" s="26" t="s">
        <v>2604</v>
      </c>
      <c r="CB17" s="25"/>
      <c r="CC17" s="25"/>
      <c r="CD17" s="25"/>
      <c r="CE17" s="25"/>
      <c r="CF17" s="25"/>
      <c r="CG17" s="25"/>
      <c r="CH17" s="25"/>
      <c r="CI17" s="25"/>
      <c r="CJ17" s="25" t="s">
        <v>2646</v>
      </c>
      <c r="CK17" s="25"/>
      <c r="CL17" s="25"/>
      <c r="CM17" s="25"/>
      <c r="CN17" s="25"/>
      <c r="CO17" s="24" t="s">
        <v>2668</v>
      </c>
      <c r="CP17" s="25" t="s">
        <v>487</v>
      </c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 t="s">
        <v>1124</v>
      </c>
      <c r="DH17" s="25" t="s">
        <v>2435</v>
      </c>
      <c r="DI17" s="25"/>
    </row>
    <row r="18" spans="1:113" x14ac:dyDescent="0.35">
      <c r="A18" s="278"/>
      <c r="B18" s="25"/>
      <c r="C18" s="25" t="s">
        <v>2450</v>
      </c>
      <c r="D18" s="25" t="s">
        <v>2450</v>
      </c>
      <c r="E18" s="24" t="s">
        <v>1127</v>
      </c>
      <c r="F18" s="24" t="s">
        <v>1127</v>
      </c>
      <c r="G18" s="24" t="s">
        <v>2451</v>
      </c>
      <c r="H18" s="24" t="s">
        <v>2451</v>
      </c>
      <c r="I18" s="24" t="s">
        <v>2452</v>
      </c>
      <c r="J18" s="24" t="s">
        <v>2452</v>
      </c>
      <c r="K18" s="24" t="s">
        <v>502</v>
      </c>
      <c r="L18" s="25" t="s">
        <v>2343</v>
      </c>
      <c r="M18" s="25" t="s">
        <v>2453</v>
      </c>
      <c r="N18" s="25" t="s">
        <v>2453</v>
      </c>
      <c r="O18" s="25"/>
      <c r="P18" s="25"/>
      <c r="Q18" s="24" t="s">
        <v>1200</v>
      </c>
      <c r="R18" s="24" t="s">
        <v>1200</v>
      </c>
      <c r="S18" s="117"/>
      <c r="T18" s="117"/>
      <c r="U18" s="117"/>
      <c r="V18" s="117"/>
      <c r="W18" s="116" t="s">
        <v>2454</v>
      </c>
      <c r="X18" s="116" t="s">
        <v>2454</v>
      </c>
      <c r="Y18" s="25"/>
      <c r="Z18" s="25"/>
      <c r="AA18" s="25"/>
      <c r="AB18" s="25"/>
      <c r="AC18" s="24" t="s">
        <v>1078</v>
      </c>
      <c r="AD18" s="24" t="s">
        <v>1078</v>
      </c>
      <c r="AE18" s="24"/>
      <c r="AF18" s="24"/>
      <c r="AG18" s="25"/>
      <c r="AH18" s="25"/>
      <c r="AI18" s="25"/>
      <c r="AJ18" s="25"/>
      <c r="AK18" s="25" t="s">
        <v>1114</v>
      </c>
      <c r="AL18" s="25" t="s">
        <v>1114</v>
      </c>
      <c r="AM18" s="25"/>
      <c r="AN18" s="25"/>
      <c r="AO18" s="25" t="s">
        <v>1124</v>
      </c>
      <c r="AP18" s="25" t="s">
        <v>1124</v>
      </c>
      <c r="AQ18" s="25" t="s">
        <v>1147</v>
      </c>
      <c r="AR18" s="25" t="s">
        <v>1147</v>
      </c>
      <c r="AS18" s="24" t="s">
        <v>2350</v>
      </c>
      <c r="AT18" s="24" t="s">
        <v>2350</v>
      </c>
      <c r="AU18" s="24" t="s">
        <v>700</v>
      </c>
      <c r="AV18" s="24" t="s">
        <v>700</v>
      </c>
      <c r="AW18" s="24" t="s">
        <v>746</v>
      </c>
      <c r="AX18" s="24" t="s">
        <v>746</v>
      </c>
      <c r="AY18" s="25" t="s">
        <v>520</v>
      </c>
      <c r="AZ18" s="25" t="s">
        <v>520</v>
      </c>
      <c r="BA18" s="25" t="s">
        <v>834</v>
      </c>
      <c r="BB18" s="25" t="s">
        <v>834</v>
      </c>
      <c r="BC18" s="25" t="s">
        <v>654</v>
      </c>
      <c r="BD18" s="25" t="s">
        <v>654</v>
      </c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7"/>
      <c r="BZ18" s="26" t="s">
        <v>2573</v>
      </c>
      <c r="CA18" s="26" t="s">
        <v>2605</v>
      </c>
      <c r="CB18" s="25"/>
      <c r="CC18" s="25"/>
      <c r="CD18" s="25"/>
      <c r="CE18" s="25"/>
      <c r="CF18" s="25"/>
      <c r="CG18" s="25"/>
      <c r="CH18" s="25"/>
      <c r="CI18" s="25"/>
      <c r="CJ18" s="25" t="s">
        <v>2647</v>
      </c>
      <c r="CK18" s="25"/>
      <c r="CL18" s="25"/>
      <c r="CM18" s="25"/>
      <c r="CN18" s="25"/>
      <c r="CO18" s="25" t="s">
        <v>2669</v>
      </c>
      <c r="CP18" s="25" t="s">
        <v>8841</v>
      </c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 t="s">
        <v>1125</v>
      </c>
      <c r="DH18" s="25" t="s">
        <v>2442</v>
      </c>
      <c r="DI18" s="25"/>
    </row>
    <row r="19" spans="1:113" x14ac:dyDescent="0.35">
      <c r="A19" s="278"/>
      <c r="B19" s="25"/>
      <c r="C19" s="25" t="s">
        <v>2455</v>
      </c>
      <c r="D19" s="25" t="s">
        <v>2455</v>
      </c>
      <c r="E19" s="24" t="s">
        <v>1128</v>
      </c>
      <c r="F19" s="24" t="s">
        <v>1128</v>
      </c>
      <c r="G19" s="24" t="s">
        <v>2456</v>
      </c>
      <c r="H19" s="24" t="s">
        <v>2456</v>
      </c>
      <c r="I19" s="24" t="s">
        <v>444</v>
      </c>
      <c r="J19" s="24" t="s">
        <v>444</v>
      </c>
      <c r="K19" s="25" t="s">
        <v>501</v>
      </c>
      <c r="L19" s="25" t="s">
        <v>501</v>
      </c>
      <c r="M19" s="25" t="s">
        <v>2457</v>
      </c>
      <c r="N19" s="25" t="s">
        <v>2457</v>
      </c>
      <c r="O19" s="25"/>
      <c r="P19" s="25"/>
      <c r="Q19" s="24" t="s">
        <v>1201</v>
      </c>
      <c r="R19" s="24" t="s">
        <v>1201</v>
      </c>
      <c r="S19" s="117"/>
      <c r="T19" s="117"/>
      <c r="U19" s="117"/>
      <c r="V19" s="117"/>
      <c r="W19" s="116" t="s">
        <v>2458</v>
      </c>
      <c r="X19" s="116" t="s">
        <v>2458</v>
      </c>
      <c r="Y19" s="25"/>
      <c r="Z19" s="25"/>
      <c r="AA19" s="25"/>
      <c r="AB19" s="25"/>
      <c r="AC19" s="24" t="s">
        <v>1079</v>
      </c>
      <c r="AD19" s="24" t="s">
        <v>1079</v>
      </c>
      <c r="AE19" s="24"/>
      <c r="AF19" s="24"/>
      <c r="AG19" s="25"/>
      <c r="AH19" s="25"/>
      <c r="AI19" s="25"/>
      <c r="AJ19" s="25"/>
      <c r="AK19" s="25" t="s">
        <v>2343</v>
      </c>
      <c r="AL19" s="25" t="s">
        <v>2343</v>
      </c>
      <c r="AM19" s="25"/>
      <c r="AN19" s="25"/>
      <c r="AO19" s="25" t="s">
        <v>1125</v>
      </c>
      <c r="AP19" s="25" t="s">
        <v>1125</v>
      </c>
      <c r="AQ19" s="25" t="s">
        <v>1148</v>
      </c>
      <c r="AR19" s="25" t="s">
        <v>1148</v>
      </c>
      <c r="AS19" s="24" t="s">
        <v>2359</v>
      </c>
      <c r="AT19" s="24" t="s">
        <v>2359</v>
      </c>
      <c r="AU19" s="24" t="s">
        <v>701</v>
      </c>
      <c r="AV19" s="24" t="s">
        <v>701</v>
      </c>
      <c r="AW19" s="24" t="s">
        <v>747</v>
      </c>
      <c r="AX19" s="24" t="s">
        <v>747</v>
      </c>
      <c r="AY19" s="25" t="s">
        <v>521</v>
      </c>
      <c r="AZ19" s="25" t="s">
        <v>521</v>
      </c>
      <c r="BA19" s="25" t="s">
        <v>835</v>
      </c>
      <c r="BB19" s="25" t="s">
        <v>835</v>
      </c>
      <c r="BC19" s="25" t="s">
        <v>656</v>
      </c>
      <c r="BD19" s="25" t="s">
        <v>656</v>
      </c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7"/>
      <c r="BZ19" s="26" t="s">
        <v>2574</v>
      </c>
      <c r="CA19" s="26" t="s">
        <v>2606</v>
      </c>
      <c r="CB19" s="25"/>
      <c r="CC19" s="25"/>
      <c r="CD19" s="25"/>
      <c r="CE19" s="25"/>
      <c r="CF19" s="25"/>
      <c r="CG19" s="25"/>
      <c r="CH19" s="25"/>
      <c r="CI19" s="25"/>
      <c r="CJ19" s="25" t="s">
        <v>2648</v>
      </c>
      <c r="CK19" s="25"/>
      <c r="CL19" s="25"/>
      <c r="CM19" s="25"/>
      <c r="CN19" s="25"/>
      <c r="CO19" s="25"/>
      <c r="CP19" s="25" t="s">
        <v>8836</v>
      </c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 t="s">
        <v>1126</v>
      </c>
      <c r="DH19" s="25" t="s">
        <v>1199</v>
      </c>
      <c r="DI19" s="25"/>
    </row>
    <row r="20" spans="1:113" x14ac:dyDescent="0.35">
      <c r="A20" s="278"/>
      <c r="B20" s="25"/>
      <c r="C20" s="25" t="s">
        <v>2459</v>
      </c>
      <c r="D20" s="25" t="s">
        <v>2459</v>
      </c>
      <c r="E20" s="24" t="s">
        <v>1129</v>
      </c>
      <c r="F20" s="24" t="s">
        <v>1129</v>
      </c>
      <c r="G20" s="24" t="s">
        <v>2460</v>
      </c>
      <c r="H20" s="24" t="s">
        <v>2460</v>
      </c>
      <c r="I20" s="24" t="s">
        <v>101</v>
      </c>
      <c r="J20" s="24" t="s">
        <v>101</v>
      </c>
      <c r="K20" s="25"/>
      <c r="L20" s="25"/>
      <c r="M20" s="25" t="s">
        <v>501</v>
      </c>
      <c r="N20" s="25" t="s">
        <v>2343</v>
      </c>
      <c r="O20" s="25"/>
      <c r="P20" s="25"/>
      <c r="Q20" s="24" t="s">
        <v>1202</v>
      </c>
      <c r="R20" s="24" t="s">
        <v>1202</v>
      </c>
      <c r="S20" s="117"/>
      <c r="T20" s="117"/>
      <c r="U20" s="117"/>
      <c r="V20" s="117"/>
      <c r="W20" s="116" t="s">
        <v>2461</v>
      </c>
      <c r="X20" s="116" t="s">
        <v>2461</v>
      </c>
      <c r="Y20" s="25"/>
      <c r="Z20" s="25"/>
      <c r="AA20" s="25"/>
      <c r="AB20" s="25"/>
      <c r="AC20" s="24" t="s">
        <v>1080</v>
      </c>
      <c r="AD20" s="24" t="s">
        <v>1080</v>
      </c>
      <c r="AE20" s="24"/>
      <c r="AF20" s="24"/>
      <c r="AG20" s="25"/>
      <c r="AH20" s="25"/>
      <c r="AI20" s="25"/>
      <c r="AJ20" s="25"/>
      <c r="AK20" s="117" t="s">
        <v>501</v>
      </c>
      <c r="AL20" s="117" t="s">
        <v>501</v>
      </c>
      <c r="AM20" s="25"/>
      <c r="AN20" s="25"/>
      <c r="AO20" s="25" t="s">
        <v>1126</v>
      </c>
      <c r="AP20" s="25" t="s">
        <v>1126</v>
      </c>
      <c r="AQ20" s="25" t="s">
        <v>1149</v>
      </c>
      <c r="AR20" s="25" t="s">
        <v>1149</v>
      </c>
      <c r="AS20" s="24" t="s">
        <v>2376</v>
      </c>
      <c r="AT20" s="24" t="s">
        <v>2376</v>
      </c>
      <c r="AU20" s="24" t="s">
        <v>702</v>
      </c>
      <c r="AV20" s="24" t="s">
        <v>702</v>
      </c>
      <c r="AW20" s="24" t="s">
        <v>748</v>
      </c>
      <c r="AX20" s="24" t="s">
        <v>748</v>
      </c>
      <c r="AY20" s="25" t="s">
        <v>523</v>
      </c>
      <c r="AZ20" s="25" t="s">
        <v>523</v>
      </c>
      <c r="BA20" s="25" t="s">
        <v>836</v>
      </c>
      <c r="BB20" s="25" t="s">
        <v>836</v>
      </c>
      <c r="BC20" s="25" t="s">
        <v>657</v>
      </c>
      <c r="BD20" s="25" t="s">
        <v>657</v>
      </c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7"/>
      <c r="BZ20" s="26" t="s">
        <v>2575</v>
      </c>
      <c r="CA20" s="26" t="s">
        <v>2607</v>
      </c>
      <c r="CB20" s="25"/>
      <c r="CC20" s="25"/>
      <c r="CD20" s="25"/>
      <c r="CE20" s="25"/>
      <c r="CF20" s="25"/>
      <c r="CG20" s="25"/>
      <c r="CH20" s="25"/>
      <c r="CI20" s="25"/>
      <c r="CJ20" s="25" t="s">
        <v>430</v>
      </c>
      <c r="CK20" s="25"/>
      <c r="CL20" s="25"/>
      <c r="CM20" s="25"/>
      <c r="CN20" s="25"/>
      <c r="CO20" s="25"/>
      <c r="CP20" s="25" t="s">
        <v>2681</v>
      </c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 t="s">
        <v>1127</v>
      </c>
      <c r="DH20" s="25" t="s">
        <v>1200</v>
      </c>
      <c r="DI20" s="25"/>
    </row>
    <row r="21" spans="1:113" ht="13.4" customHeight="1" x14ac:dyDescent="0.35">
      <c r="A21" s="278"/>
      <c r="B21" s="25"/>
      <c r="C21" s="25" t="s">
        <v>2462</v>
      </c>
      <c r="D21" s="25" t="s">
        <v>2462</v>
      </c>
      <c r="E21" s="24" t="s">
        <v>1130</v>
      </c>
      <c r="F21" s="24" t="s">
        <v>1130</v>
      </c>
      <c r="G21" s="24" t="s">
        <v>2463</v>
      </c>
      <c r="H21" s="24" t="s">
        <v>2463</v>
      </c>
      <c r="I21" s="24" t="s">
        <v>443</v>
      </c>
      <c r="J21" s="24" t="s">
        <v>443</v>
      </c>
      <c r="K21" s="117"/>
      <c r="L21" s="117"/>
      <c r="M21" s="25"/>
      <c r="N21" s="25" t="s">
        <v>501</v>
      </c>
      <c r="O21" s="25"/>
      <c r="P21" s="25"/>
      <c r="Q21" s="25" t="s">
        <v>501</v>
      </c>
      <c r="R21" s="25" t="s">
        <v>2343</v>
      </c>
      <c r="S21" s="117"/>
      <c r="T21" s="117"/>
      <c r="U21" s="117"/>
      <c r="V21" s="117"/>
      <c r="W21" s="116" t="s">
        <v>2464</v>
      </c>
      <c r="X21" s="116" t="s">
        <v>2464</v>
      </c>
      <c r="Y21" s="25"/>
      <c r="Z21" s="25"/>
      <c r="AA21" s="25"/>
      <c r="AB21" s="25"/>
      <c r="AC21" s="24" t="s">
        <v>1081</v>
      </c>
      <c r="AD21" s="24" t="s">
        <v>1081</v>
      </c>
      <c r="AE21" s="24"/>
      <c r="AF21" s="24"/>
      <c r="AG21" s="25"/>
      <c r="AH21" s="25"/>
      <c r="AI21" s="25"/>
      <c r="AJ21" s="25"/>
      <c r="AK21" s="117" t="s">
        <v>1089</v>
      </c>
      <c r="AL21" s="117" t="s">
        <v>1089</v>
      </c>
      <c r="AM21" s="117"/>
      <c r="AN21" s="117"/>
      <c r="AO21" s="25" t="s">
        <v>1127</v>
      </c>
      <c r="AP21" s="25" t="s">
        <v>1127</v>
      </c>
      <c r="AQ21" s="25" t="s">
        <v>1150</v>
      </c>
      <c r="AR21" s="25" t="s">
        <v>1189</v>
      </c>
      <c r="AS21" s="24" t="s">
        <v>2385</v>
      </c>
      <c r="AT21" s="24" t="s">
        <v>2385</v>
      </c>
      <c r="AU21" s="24" t="s">
        <v>703</v>
      </c>
      <c r="AV21" s="24" t="s">
        <v>703</v>
      </c>
      <c r="AW21" s="24" t="s">
        <v>749</v>
      </c>
      <c r="AX21" s="24" t="s">
        <v>749</v>
      </c>
      <c r="AY21" s="25" t="s">
        <v>524</v>
      </c>
      <c r="AZ21" s="25" t="s">
        <v>524</v>
      </c>
      <c r="BA21" s="25" t="s">
        <v>837</v>
      </c>
      <c r="BB21" s="25" t="s">
        <v>837</v>
      </c>
      <c r="BC21" s="25" t="s">
        <v>659</v>
      </c>
      <c r="BD21" s="25" t="s">
        <v>659</v>
      </c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7"/>
      <c r="BZ21" s="26" t="s">
        <v>2576</v>
      </c>
      <c r="CA21" s="26" t="s">
        <v>2608</v>
      </c>
      <c r="CB21" s="25"/>
      <c r="CC21" s="25"/>
      <c r="CD21" s="25"/>
      <c r="CE21" s="25"/>
      <c r="CF21" s="25"/>
      <c r="CG21" s="25"/>
      <c r="CH21" s="25"/>
      <c r="CI21" s="25"/>
      <c r="CJ21" s="25" t="s">
        <v>8850</v>
      </c>
      <c r="CK21" s="25"/>
      <c r="CL21" s="25"/>
      <c r="CM21" s="25"/>
      <c r="CN21" s="25"/>
      <c r="CO21" s="25"/>
      <c r="CP21" s="25" t="s">
        <v>2682</v>
      </c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 t="s">
        <v>1128</v>
      </c>
      <c r="DH21" s="25" t="s">
        <v>1201</v>
      </c>
      <c r="DI21" s="25"/>
    </row>
    <row r="22" spans="1:113" x14ac:dyDescent="0.35">
      <c r="A22" s="278"/>
      <c r="B22" s="25"/>
      <c r="C22" s="25" t="s">
        <v>2465</v>
      </c>
      <c r="D22" s="25" t="s">
        <v>2465</v>
      </c>
      <c r="E22" s="24" t="s">
        <v>1131</v>
      </c>
      <c r="F22" s="24" t="s">
        <v>1131</v>
      </c>
      <c r="G22" s="24" t="s">
        <v>2466</v>
      </c>
      <c r="H22" s="24" t="s">
        <v>2466</v>
      </c>
      <c r="I22" s="24" t="s">
        <v>445</v>
      </c>
      <c r="J22" s="24" t="s">
        <v>445</v>
      </c>
      <c r="K22" s="117"/>
      <c r="L22" s="117"/>
      <c r="M22" s="25"/>
      <c r="N22" s="25"/>
      <c r="O22" s="25"/>
      <c r="P22" s="25"/>
      <c r="Q22" s="25"/>
      <c r="R22" s="25" t="s">
        <v>501</v>
      </c>
      <c r="S22" s="117"/>
      <c r="T22" s="117"/>
      <c r="U22" s="117"/>
      <c r="V22" s="117"/>
      <c r="W22" s="116" t="s">
        <v>2467</v>
      </c>
      <c r="X22" s="116" t="s">
        <v>2467</v>
      </c>
      <c r="Y22" s="25"/>
      <c r="Z22" s="25"/>
      <c r="AA22" s="25"/>
      <c r="AB22" s="25"/>
      <c r="AC22" s="24" t="s">
        <v>1082</v>
      </c>
      <c r="AD22" s="24" t="s">
        <v>1082</v>
      </c>
      <c r="AE22" s="24"/>
      <c r="AF22" s="24"/>
      <c r="AG22" s="25"/>
      <c r="AH22" s="25"/>
      <c r="AI22" s="25"/>
      <c r="AJ22" s="25"/>
      <c r="AK22" s="117"/>
      <c r="AL22" s="117"/>
      <c r="AM22" s="25"/>
      <c r="AN22" s="25"/>
      <c r="AO22" s="25" t="s">
        <v>1128</v>
      </c>
      <c r="AP22" s="25" t="s">
        <v>1128</v>
      </c>
      <c r="AQ22" s="25" t="s">
        <v>1151</v>
      </c>
      <c r="AR22" s="25" t="s">
        <v>1151</v>
      </c>
      <c r="AS22" s="25" t="s">
        <v>501</v>
      </c>
      <c r="AT22" s="24" t="s">
        <v>2343</v>
      </c>
      <c r="AU22" s="24" t="s">
        <v>704</v>
      </c>
      <c r="AV22" s="24" t="s">
        <v>704</v>
      </c>
      <c r="AW22" s="24" t="s">
        <v>750</v>
      </c>
      <c r="AX22" s="24" t="s">
        <v>750</v>
      </c>
      <c r="AY22" s="25" t="s">
        <v>525</v>
      </c>
      <c r="AZ22" s="25" t="s">
        <v>525</v>
      </c>
      <c r="BA22" s="25" t="s">
        <v>838</v>
      </c>
      <c r="BB22" s="25" t="s">
        <v>838</v>
      </c>
      <c r="BC22" s="25" t="s">
        <v>660</v>
      </c>
      <c r="BD22" s="25" t="s">
        <v>660</v>
      </c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7"/>
      <c r="BZ22" s="26" t="s">
        <v>2577</v>
      </c>
      <c r="CA22" s="26" t="s">
        <v>2609</v>
      </c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 t="s">
        <v>2683</v>
      </c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 t="s">
        <v>1129</v>
      </c>
      <c r="DH22" s="25" t="s">
        <v>1202</v>
      </c>
      <c r="DI22" s="25"/>
    </row>
    <row r="23" spans="1:113" x14ac:dyDescent="0.35">
      <c r="A23" s="278"/>
      <c r="B23" s="25"/>
      <c r="C23" s="25" t="s">
        <v>2468</v>
      </c>
      <c r="D23" s="25" t="s">
        <v>2468</v>
      </c>
      <c r="E23" s="24" t="s">
        <v>1132</v>
      </c>
      <c r="F23" s="24" t="s">
        <v>1132</v>
      </c>
      <c r="G23" s="24" t="s">
        <v>2469</v>
      </c>
      <c r="H23" s="24" t="s">
        <v>2469</v>
      </c>
      <c r="I23" s="24" t="s">
        <v>2470</v>
      </c>
      <c r="J23" s="24" t="s">
        <v>2470</v>
      </c>
      <c r="K23" s="117"/>
      <c r="L23" s="117"/>
      <c r="M23" s="117"/>
      <c r="N23" s="117"/>
      <c r="O23" s="25"/>
      <c r="P23" s="25"/>
      <c r="Q23" s="25"/>
      <c r="R23" s="25"/>
      <c r="S23" s="117"/>
      <c r="T23" s="117"/>
      <c r="U23" s="117"/>
      <c r="V23" s="117"/>
      <c r="W23" s="116" t="s">
        <v>2471</v>
      </c>
      <c r="X23" s="116" t="s">
        <v>2471</v>
      </c>
      <c r="Y23" s="25"/>
      <c r="Z23" s="25"/>
      <c r="AA23" s="25"/>
      <c r="AB23" s="25"/>
      <c r="AC23" s="24" t="s">
        <v>1083</v>
      </c>
      <c r="AD23" s="24" t="s">
        <v>1083</v>
      </c>
      <c r="AE23" s="24"/>
      <c r="AF23" s="24"/>
      <c r="AG23" s="25"/>
      <c r="AH23" s="25"/>
      <c r="AI23" s="25"/>
      <c r="AJ23" s="25"/>
      <c r="AK23" s="117"/>
      <c r="AL23" s="117"/>
      <c r="AM23" s="25"/>
      <c r="AN23" s="25"/>
      <c r="AO23" s="25" t="s">
        <v>1129</v>
      </c>
      <c r="AP23" s="25" t="s">
        <v>1129</v>
      </c>
      <c r="AQ23" s="25" t="s">
        <v>1152</v>
      </c>
      <c r="AR23" s="25" t="s">
        <v>1152</v>
      </c>
      <c r="AS23" s="25"/>
      <c r="AT23" s="25" t="s">
        <v>501</v>
      </c>
      <c r="AU23" s="24" t="s">
        <v>705</v>
      </c>
      <c r="AV23" s="24" t="s">
        <v>705</v>
      </c>
      <c r="AW23" s="24" t="s">
        <v>751</v>
      </c>
      <c r="AX23" s="24" t="s">
        <v>751</v>
      </c>
      <c r="AY23" s="25" t="s">
        <v>526</v>
      </c>
      <c r="AZ23" s="25" t="s">
        <v>526</v>
      </c>
      <c r="BA23" s="25" t="s">
        <v>839</v>
      </c>
      <c r="BB23" s="25" t="s">
        <v>839</v>
      </c>
      <c r="BC23" s="25" t="s">
        <v>661</v>
      </c>
      <c r="BD23" s="25" t="s">
        <v>661</v>
      </c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7"/>
      <c r="BZ23" s="26" t="s">
        <v>2578</v>
      </c>
      <c r="CA23" s="26" t="s">
        <v>2610</v>
      </c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 t="s">
        <v>2684</v>
      </c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 t="s">
        <v>1130</v>
      </c>
      <c r="DH23" s="25" t="s">
        <v>2331</v>
      </c>
      <c r="DI23" s="25"/>
    </row>
    <row r="24" spans="1:113" x14ac:dyDescent="0.35">
      <c r="A24" s="278"/>
      <c r="B24" s="25"/>
      <c r="C24" s="25" t="s">
        <v>502</v>
      </c>
      <c r="D24" s="25" t="s">
        <v>2343</v>
      </c>
      <c r="E24" s="24" t="s">
        <v>1133</v>
      </c>
      <c r="F24" s="24" t="s">
        <v>1133</v>
      </c>
      <c r="G24" s="24" t="s">
        <v>2472</v>
      </c>
      <c r="H24" s="24" t="s">
        <v>2472</v>
      </c>
      <c r="I24" s="24" t="s">
        <v>2473</v>
      </c>
      <c r="J24" s="24" t="s">
        <v>2473</v>
      </c>
      <c r="K24" s="117"/>
      <c r="L24" s="117"/>
      <c r="M24" s="117"/>
      <c r="N24" s="117"/>
      <c r="O24" s="25"/>
      <c r="P24" s="25"/>
      <c r="Q24" s="25"/>
      <c r="R24" s="25"/>
      <c r="S24" s="117"/>
      <c r="T24" s="117"/>
      <c r="U24" s="117"/>
      <c r="V24" s="117"/>
      <c r="W24" s="116" t="s">
        <v>2474</v>
      </c>
      <c r="X24" s="116" t="s">
        <v>2474</v>
      </c>
      <c r="Y24" s="25"/>
      <c r="Z24" s="25"/>
      <c r="AA24" s="25"/>
      <c r="AB24" s="25"/>
      <c r="AC24" s="24" t="s">
        <v>1084</v>
      </c>
      <c r="AD24" s="24" t="s">
        <v>1084</v>
      </c>
      <c r="AE24" s="24"/>
      <c r="AF24" s="24"/>
      <c r="AG24" s="25"/>
      <c r="AH24" s="25"/>
      <c r="AI24" s="25"/>
      <c r="AJ24" s="25"/>
      <c r="AK24" s="25"/>
      <c r="AL24" s="25"/>
      <c r="AM24" s="25"/>
      <c r="AN24" s="25"/>
      <c r="AO24" s="25" t="s">
        <v>1130</v>
      </c>
      <c r="AP24" s="25" t="s">
        <v>1130</v>
      </c>
      <c r="AQ24" s="25" t="s">
        <v>1153</v>
      </c>
      <c r="AR24" s="25" t="s">
        <v>1153</v>
      </c>
      <c r="AS24" s="25"/>
      <c r="AT24" s="25"/>
      <c r="AU24" s="24" t="s">
        <v>706</v>
      </c>
      <c r="AV24" s="24" t="s">
        <v>706</v>
      </c>
      <c r="AW24" s="24" t="s">
        <v>752</v>
      </c>
      <c r="AX24" s="24" t="s">
        <v>752</v>
      </c>
      <c r="AY24" s="25" t="s">
        <v>527</v>
      </c>
      <c r="AZ24" s="25" t="s">
        <v>527</v>
      </c>
      <c r="BA24" s="25" t="s">
        <v>840</v>
      </c>
      <c r="BB24" s="25" t="s">
        <v>840</v>
      </c>
      <c r="BC24" s="25" t="s">
        <v>662</v>
      </c>
      <c r="BD24" s="25" t="s">
        <v>662</v>
      </c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7"/>
      <c r="BZ24" s="26" t="s">
        <v>2579</v>
      </c>
      <c r="CA24" s="26" t="s">
        <v>2611</v>
      </c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 t="s">
        <v>2685</v>
      </c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 t="s">
        <v>1131</v>
      </c>
      <c r="DH24" s="25" t="s">
        <v>2340</v>
      </c>
      <c r="DI24" s="25"/>
    </row>
    <row r="25" spans="1:113" x14ac:dyDescent="0.35">
      <c r="A25" s="278"/>
      <c r="B25" s="25"/>
      <c r="C25" s="25" t="s">
        <v>501</v>
      </c>
      <c r="D25" s="25" t="s">
        <v>501</v>
      </c>
      <c r="E25" s="24" t="s">
        <v>1134</v>
      </c>
      <c r="F25" s="24" t="s">
        <v>1134</v>
      </c>
      <c r="G25" s="25" t="s">
        <v>2475</v>
      </c>
      <c r="H25" s="25" t="s">
        <v>2475</v>
      </c>
      <c r="I25" s="24" t="s">
        <v>2476</v>
      </c>
      <c r="J25" s="24" t="s">
        <v>2476</v>
      </c>
      <c r="K25" s="117"/>
      <c r="L25" s="117"/>
      <c r="M25" s="117"/>
      <c r="N25" s="117"/>
      <c r="O25" s="25"/>
      <c r="P25" s="25"/>
      <c r="Q25" s="25"/>
      <c r="R25" s="25"/>
      <c r="S25" s="117"/>
      <c r="T25" s="117"/>
      <c r="U25" s="117"/>
      <c r="V25" s="117"/>
      <c r="W25" s="116" t="s">
        <v>2477</v>
      </c>
      <c r="X25" s="116" t="s">
        <v>2477</v>
      </c>
      <c r="Y25" s="25"/>
      <c r="Z25" s="25"/>
      <c r="AA25" s="25"/>
      <c r="AB25" s="25"/>
      <c r="AC25" s="24" t="s">
        <v>1085</v>
      </c>
      <c r="AD25" s="24" t="s">
        <v>1085</v>
      </c>
      <c r="AE25" s="24"/>
      <c r="AF25" s="24"/>
      <c r="AG25" s="25"/>
      <c r="AH25" s="25"/>
      <c r="AI25" s="25"/>
      <c r="AJ25" s="25"/>
      <c r="AK25" s="25"/>
      <c r="AL25" s="25"/>
      <c r="AM25" s="25"/>
      <c r="AN25" s="25"/>
      <c r="AO25" s="25" t="s">
        <v>1131</v>
      </c>
      <c r="AP25" s="25" t="s">
        <v>1131</v>
      </c>
      <c r="AQ25" s="25" t="s">
        <v>1154</v>
      </c>
      <c r="AR25" s="25" t="s">
        <v>1154</v>
      </c>
      <c r="AS25" s="25"/>
      <c r="AT25" s="25"/>
      <c r="AU25" s="24" t="s">
        <v>707</v>
      </c>
      <c r="AV25" s="24" t="s">
        <v>707</v>
      </c>
      <c r="AW25" s="24" t="s">
        <v>753</v>
      </c>
      <c r="AX25" s="24" t="s">
        <v>753</v>
      </c>
      <c r="AY25" s="25" t="s">
        <v>528</v>
      </c>
      <c r="AZ25" s="25" t="s">
        <v>528</v>
      </c>
      <c r="BA25" s="25" t="s">
        <v>841</v>
      </c>
      <c r="BB25" s="25" t="s">
        <v>841</v>
      </c>
      <c r="BC25" s="25" t="s">
        <v>664</v>
      </c>
      <c r="BD25" s="25" t="s">
        <v>664</v>
      </c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7"/>
      <c r="BZ25" s="26" t="s">
        <v>2580</v>
      </c>
      <c r="CA25" s="26" t="s">
        <v>2612</v>
      </c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 t="s">
        <v>2686</v>
      </c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 t="s">
        <v>1132</v>
      </c>
      <c r="DH25" s="25" t="s">
        <v>2351</v>
      </c>
      <c r="DI25" s="25"/>
    </row>
    <row r="26" spans="1:113" x14ac:dyDescent="0.35">
      <c r="A26" s="278"/>
      <c r="B26" s="25"/>
      <c r="C26" s="25"/>
      <c r="D26" s="25"/>
      <c r="E26" s="24" t="s">
        <v>2478</v>
      </c>
      <c r="F26" s="24" t="s">
        <v>2478</v>
      </c>
      <c r="G26" s="25" t="s">
        <v>2479</v>
      </c>
      <c r="H26" s="25" t="s">
        <v>2479</v>
      </c>
      <c r="I26" s="24" t="s">
        <v>2480</v>
      </c>
      <c r="J26" s="24" t="s">
        <v>2480</v>
      </c>
      <c r="K26" s="117"/>
      <c r="L26" s="117"/>
      <c r="M26" s="117"/>
      <c r="N26" s="117"/>
      <c r="O26" s="25"/>
      <c r="P26" s="25"/>
      <c r="Q26" s="25"/>
      <c r="R26" s="25"/>
      <c r="S26" s="117"/>
      <c r="T26" s="117"/>
      <c r="U26" s="117"/>
      <c r="V26" s="117"/>
      <c r="W26" s="116" t="s">
        <v>2481</v>
      </c>
      <c r="X26" s="116" t="s">
        <v>2481</v>
      </c>
      <c r="Y26" s="25"/>
      <c r="Z26" s="25"/>
      <c r="AA26" s="25"/>
      <c r="AB26" s="25"/>
      <c r="AC26" s="24" t="s">
        <v>1086</v>
      </c>
      <c r="AD26" s="24" t="s">
        <v>1086</v>
      </c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 t="s">
        <v>1132</v>
      </c>
      <c r="AP26" s="25" t="s">
        <v>1132</v>
      </c>
      <c r="AQ26" s="25" t="s">
        <v>1155</v>
      </c>
      <c r="AR26" s="25" t="s">
        <v>1155</v>
      </c>
      <c r="AS26" s="25"/>
      <c r="AT26" s="25"/>
      <c r="AU26" s="24" t="s">
        <v>708</v>
      </c>
      <c r="AV26" s="24" t="s">
        <v>708</v>
      </c>
      <c r="AW26" s="24" t="s">
        <v>754</v>
      </c>
      <c r="AX26" s="24" t="s">
        <v>754</v>
      </c>
      <c r="AY26" s="25" t="s">
        <v>529</v>
      </c>
      <c r="AZ26" s="25" t="s">
        <v>529</v>
      </c>
      <c r="BA26" s="25" t="s">
        <v>842</v>
      </c>
      <c r="BB26" s="25" t="s">
        <v>842</v>
      </c>
      <c r="BC26" s="25" t="s">
        <v>665</v>
      </c>
      <c r="BD26" s="25" t="s">
        <v>665</v>
      </c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7"/>
      <c r="BZ26" s="26" t="s">
        <v>2581</v>
      </c>
      <c r="CA26" s="26" t="s">
        <v>2613</v>
      </c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 t="s">
        <v>2687</v>
      </c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 t="s">
        <v>1133</v>
      </c>
      <c r="DH26" s="25" t="s">
        <v>2360</v>
      </c>
      <c r="DI26" s="25"/>
    </row>
    <row r="27" spans="1:113" x14ac:dyDescent="0.35">
      <c r="A27" s="278"/>
      <c r="B27" s="25"/>
      <c r="C27" s="25"/>
      <c r="D27" s="25"/>
      <c r="E27" s="24" t="s">
        <v>501</v>
      </c>
      <c r="F27" s="24" t="s">
        <v>2343</v>
      </c>
      <c r="G27" s="25" t="s">
        <v>2482</v>
      </c>
      <c r="H27" s="25" t="s">
        <v>2482</v>
      </c>
      <c r="I27" s="24" t="s">
        <v>452</v>
      </c>
      <c r="J27" s="24" t="s">
        <v>452</v>
      </c>
      <c r="K27" s="117"/>
      <c r="L27" s="117"/>
      <c r="M27" s="117"/>
      <c r="N27" s="117"/>
      <c r="O27" s="25"/>
      <c r="P27" s="25"/>
      <c r="Q27" s="25"/>
      <c r="R27" s="25"/>
      <c r="S27" s="117"/>
      <c r="T27" s="117"/>
      <c r="U27" s="117"/>
      <c r="V27" s="117"/>
      <c r="W27" s="116" t="s">
        <v>2483</v>
      </c>
      <c r="X27" s="116" t="s">
        <v>2483</v>
      </c>
      <c r="Y27" s="25"/>
      <c r="Z27" s="25"/>
      <c r="AA27" s="25"/>
      <c r="AB27" s="25"/>
      <c r="AC27" s="24" t="s">
        <v>1087</v>
      </c>
      <c r="AD27" s="24" t="s">
        <v>1087</v>
      </c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 t="s">
        <v>1133</v>
      </c>
      <c r="AP27" s="25" t="s">
        <v>1133</v>
      </c>
      <c r="AQ27" s="25" t="s">
        <v>1156</v>
      </c>
      <c r="AR27" s="25" t="s">
        <v>1190</v>
      </c>
      <c r="AS27" s="25"/>
      <c r="AT27" s="25"/>
      <c r="AU27" s="24" t="s">
        <v>709</v>
      </c>
      <c r="AV27" s="24" t="s">
        <v>709</v>
      </c>
      <c r="AW27" s="24" t="s">
        <v>755</v>
      </c>
      <c r="AX27" s="24" t="s">
        <v>755</v>
      </c>
      <c r="AY27" s="25" t="s">
        <v>530</v>
      </c>
      <c r="AZ27" s="25" t="s">
        <v>530</v>
      </c>
      <c r="BA27" s="25" t="s">
        <v>843</v>
      </c>
      <c r="BB27" s="25" t="s">
        <v>843</v>
      </c>
      <c r="BC27" s="25" t="s">
        <v>666</v>
      </c>
      <c r="BD27" s="25" t="s">
        <v>666</v>
      </c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7"/>
      <c r="BZ27" s="26" t="s">
        <v>2582</v>
      </c>
      <c r="CA27" s="26" t="s">
        <v>2614</v>
      </c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 t="s">
        <v>2688</v>
      </c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 t="s">
        <v>1134</v>
      </c>
      <c r="DH27" s="25" t="s">
        <v>2368</v>
      </c>
      <c r="DI27" s="25"/>
    </row>
    <row r="28" spans="1:113" x14ac:dyDescent="0.35">
      <c r="A28" s="278"/>
      <c r="B28" s="25"/>
      <c r="C28" s="25"/>
      <c r="D28" s="25"/>
      <c r="E28" s="24"/>
      <c r="F28" s="24" t="s">
        <v>501</v>
      </c>
      <c r="G28" s="25" t="s">
        <v>2484</v>
      </c>
      <c r="H28" s="25" t="s">
        <v>2484</v>
      </c>
      <c r="I28" s="24" t="s">
        <v>2485</v>
      </c>
      <c r="J28" s="24" t="s">
        <v>2485</v>
      </c>
      <c r="K28" s="117"/>
      <c r="L28" s="117"/>
      <c r="M28" s="117"/>
      <c r="N28" s="117"/>
      <c r="O28" s="25"/>
      <c r="P28" s="25"/>
      <c r="Q28" s="25"/>
      <c r="R28" s="25"/>
      <c r="S28" s="117"/>
      <c r="T28" s="117"/>
      <c r="U28" s="117"/>
      <c r="V28" s="117"/>
      <c r="W28" s="116" t="s">
        <v>2486</v>
      </c>
      <c r="X28" s="116" t="s">
        <v>2486</v>
      </c>
      <c r="Y28" s="25"/>
      <c r="Z28" s="25"/>
      <c r="AA28" s="25"/>
      <c r="AB28" s="25"/>
      <c r="AC28" s="24" t="s">
        <v>1088</v>
      </c>
      <c r="AD28" s="24" t="s">
        <v>1088</v>
      </c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 t="s">
        <v>1134</v>
      </c>
      <c r="AP28" s="25" t="s">
        <v>1134</v>
      </c>
      <c r="AQ28" s="25" t="s">
        <v>1157</v>
      </c>
      <c r="AR28" s="25" t="s">
        <v>1157</v>
      </c>
      <c r="AS28" s="25"/>
      <c r="AT28" s="25"/>
      <c r="AU28" s="24" t="s">
        <v>710</v>
      </c>
      <c r="AV28" s="24" t="s">
        <v>710</v>
      </c>
      <c r="AW28" s="24" t="s">
        <v>756</v>
      </c>
      <c r="AX28" s="24" t="s">
        <v>756</v>
      </c>
      <c r="AY28" s="25" t="s">
        <v>531</v>
      </c>
      <c r="AZ28" s="25" t="s">
        <v>531</v>
      </c>
      <c r="BA28" s="25" t="s">
        <v>844</v>
      </c>
      <c r="BB28" s="25" t="s">
        <v>844</v>
      </c>
      <c r="BC28" s="25" t="s">
        <v>667</v>
      </c>
      <c r="BD28" s="25" t="s">
        <v>667</v>
      </c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7"/>
      <c r="BZ28" s="26" t="s">
        <v>2583</v>
      </c>
      <c r="CA28" s="26" t="s">
        <v>2615</v>
      </c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 t="s">
        <v>488</v>
      </c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 t="s">
        <v>2478</v>
      </c>
      <c r="DH28" s="25" t="s">
        <v>2377</v>
      </c>
      <c r="DI28" s="25"/>
    </row>
    <row r="29" spans="1:113" x14ac:dyDescent="0.35">
      <c r="A29" s="278"/>
      <c r="B29" s="25"/>
      <c r="C29" s="25"/>
      <c r="D29" s="25"/>
      <c r="E29" s="24"/>
      <c r="F29" s="24"/>
      <c r="G29" s="25" t="s">
        <v>2487</v>
      </c>
      <c r="H29" s="25" t="s">
        <v>2487</v>
      </c>
      <c r="I29" s="24" t="s">
        <v>2488</v>
      </c>
      <c r="J29" s="24" t="s">
        <v>2488</v>
      </c>
      <c r="K29" s="117"/>
      <c r="L29" s="117"/>
      <c r="M29" s="117"/>
      <c r="N29" s="117"/>
      <c r="O29" s="25"/>
      <c r="P29" s="25"/>
      <c r="Q29" s="25"/>
      <c r="R29" s="25"/>
      <c r="S29" s="117"/>
      <c r="T29" s="117"/>
      <c r="U29" s="117"/>
      <c r="V29" s="117"/>
      <c r="W29" s="116" t="s">
        <v>2489</v>
      </c>
      <c r="X29" s="116" t="s">
        <v>2489</v>
      </c>
      <c r="Y29" s="25"/>
      <c r="Z29" s="25"/>
      <c r="AA29" s="25"/>
      <c r="AB29" s="25"/>
      <c r="AC29" s="24" t="s">
        <v>2343</v>
      </c>
      <c r="AD29" s="24" t="s">
        <v>2343</v>
      </c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 t="s">
        <v>434</v>
      </c>
      <c r="AP29" s="25" t="s">
        <v>434</v>
      </c>
      <c r="AQ29" s="25" t="s">
        <v>1158</v>
      </c>
      <c r="AR29" s="25" t="s">
        <v>1158</v>
      </c>
      <c r="AS29" s="25"/>
      <c r="AT29" s="25"/>
      <c r="AU29" s="24" t="s">
        <v>711</v>
      </c>
      <c r="AV29" s="24" t="s">
        <v>711</v>
      </c>
      <c r="AW29" s="24" t="s">
        <v>757</v>
      </c>
      <c r="AX29" s="24" t="s">
        <v>757</v>
      </c>
      <c r="AY29" s="25" t="s">
        <v>532</v>
      </c>
      <c r="AZ29" s="25" t="s">
        <v>532</v>
      </c>
      <c r="BA29" s="25" t="s">
        <v>845</v>
      </c>
      <c r="BB29" s="25" t="s">
        <v>845</v>
      </c>
      <c r="BC29" s="25" t="s">
        <v>668</v>
      </c>
      <c r="BD29" s="25" t="s">
        <v>668</v>
      </c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7"/>
      <c r="BZ29" s="26" t="s">
        <v>2584</v>
      </c>
      <c r="CA29" s="26" t="s">
        <v>2616</v>
      </c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 t="s">
        <v>489</v>
      </c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 t="s">
        <v>439</v>
      </c>
      <c r="DH29" s="25" t="s">
        <v>2386</v>
      </c>
      <c r="DI29" s="25"/>
    </row>
    <row r="30" spans="1:113" x14ac:dyDescent="0.35">
      <c r="A30" s="278"/>
      <c r="B30" s="25"/>
      <c r="C30" s="25"/>
      <c r="D30" s="25"/>
      <c r="E30" s="24"/>
      <c r="F30" s="24"/>
      <c r="G30" s="25" t="s">
        <v>2490</v>
      </c>
      <c r="H30" s="25" t="s">
        <v>2490</v>
      </c>
      <c r="I30" s="24" t="s">
        <v>2491</v>
      </c>
      <c r="J30" s="24" t="s">
        <v>2491</v>
      </c>
      <c r="K30" s="117"/>
      <c r="L30" s="117"/>
      <c r="M30" s="117"/>
      <c r="N30" s="117"/>
      <c r="O30" s="25"/>
      <c r="P30" s="25"/>
      <c r="Q30" s="25"/>
      <c r="R30" s="25"/>
      <c r="S30" s="117"/>
      <c r="T30" s="117"/>
      <c r="U30" s="117"/>
      <c r="V30" s="117"/>
      <c r="W30" s="116" t="s">
        <v>2492</v>
      </c>
      <c r="X30" s="116" t="s">
        <v>2492</v>
      </c>
      <c r="Y30" s="25"/>
      <c r="Z30" s="25"/>
      <c r="AA30" s="25"/>
      <c r="AB30" s="25"/>
      <c r="AC30" s="25" t="s">
        <v>1089</v>
      </c>
      <c r="AD30" s="25" t="s">
        <v>1089</v>
      </c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 t="s">
        <v>501</v>
      </c>
      <c r="AP30" s="24" t="s">
        <v>2343</v>
      </c>
      <c r="AQ30" s="25" t="s">
        <v>1159</v>
      </c>
      <c r="AR30" s="25" t="s">
        <v>1160</v>
      </c>
      <c r="AS30" s="25"/>
      <c r="AT30" s="25"/>
      <c r="AU30" s="24" t="s">
        <v>712</v>
      </c>
      <c r="AV30" s="24" t="s">
        <v>712</v>
      </c>
      <c r="AW30" s="24" t="s">
        <v>758</v>
      </c>
      <c r="AX30" s="24" t="s">
        <v>758</v>
      </c>
      <c r="AY30" s="25" t="s">
        <v>533</v>
      </c>
      <c r="AZ30" s="25" t="s">
        <v>533</v>
      </c>
      <c r="BA30" s="25" t="s">
        <v>846</v>
      </c>
      <c r="BB30" s="25" t="s">
        <v>846</v>
      </c>
      <c r="BC30" s="25" t="s">
        <v>669</v>
      </c>
      <c r="BD30" s="25" t="s">
        <v>669</v>
      </c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7"/>
      <c r="BZ30" s="26" t="s">
        <v>2585</v>
      </c>
      <c r="CA30" s="26" t="s">
        <v>2617</v>
      </c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 t="s">
        <v>490</v>
      </c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 t="s">
        <v>2338</v>
      </c>
      <c r="DH30" s="25" t="s">
        <v>2394</v>
      </c>
      <c r="DI30" s="25"/>
    </row>
    <row r="31" spans="1:113" x14ac:dyDescent="0.35">
      <c r="A31" s="278"/>
      <c r="B31" s="25"/>
      <c r="C31" s="25"/>
      <c r="D31" s="25"/>
      <c r="E31" s="24"/>
      <c r="F31" s="24"/>
      <c r="G31" s="25" t="s">
        <v>2493</v>
      </c>
      <c r="H31" s="25" t="s">
        <v>2493</v>
      </c>
      <c r="I31" s="24" t="s">
        <v>446</v>
      </c>
      <c r="J31" s="24" t="s">
        <v>446</v>
      </c>
      <c r="K31" s="117"/>
      <c r="L31" s="117"/>
      <c r="M31" s="117"/>
      <c r="N31" s="117"/>
      <c r="O31" s="25"/>
      <c r="P31" s="25"/>
      <c r="Q31" s="25"/>
      <c r="R31" s="25"/>
      <c r="S31" s="117"/>
      <c r="T31" s="117"/>
      <c r="U31" s="117"/>
      <c r="V31" s="117"/>
      <c r="W31" s="116" t="s">
        <v>2494</v>
      </c>
      <c r="X31" s="116" t="s">
        <v>2494</v>
      </c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 t="s">
        <v>501</v>
      </c>
      <c r="AQ31" s="25" t="s">
        <v>1160</v>
      </c>
      <c r="AR31" s="25" t="s">
        <v>1161</v>
      </c>
      <c r="AS31" s="25"/>
      <c r="AT31" s="25"/>
      <c r="AU31" s="24" t="s">
        <v>713</v>
      </c>
      <c r="AV31" s="24" t="s">
        <v>713</v>
      </c>
      <c r="AW31" s="24" t="s">
        <v>759</v>
      </c>
      <c r="AX31" s="24" t="s">
        <v>759</v>
      </c>
      <c r="AY31" s="25" t="s">
        <v>534</v>
      </c>
      <c r="AZ31" s="25" t="s">
        <v>534</v>
      </c>
      <c r="BA31" s="25" t="s">
        <v>847</v>
      </c>
      <c r="BB31" s="25" t="s">
        <v>847</v>
      </c>
      <c r="BC31" s="25" t="s">
        <v>670</v>
      </c>
      <c r="BD31" s="25" t="s">
        <v>670</v>
      </c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7"/>
      <c r="BZ31" s="26" t="s">
        <v>2586</v>
      </c>
      <c r="CA31" s="26" t="s">
        <v>2618</v>
      </c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 t="s">
        <v>491</v>
      </c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 t="s">
        <v>440</v>
      </c>
      <c r="DH31" s="25" t="s">
        <v>2333</v>
      </c>
      <c r="DI31" s="25"/>
    </row>
    <row r="32" spans="1:113" x14ac:dyDescent="0.35">
      <c r="A32" s="278"/>
      <c r="B32" s="25"/>
      <c r="C32" s="25"/>
      <c r="D32" s="25"/>
      <c r="E32" s="24"/>
      <c r="F32" s="24"/>
      <c r="G32" s="25" t="s">
        <v>2495</v>
      </c>
      <c r="H32" s="25" t="s">
        <v>2495</v>
      </c>
      <c r="I32" s="24" t="s">
        <v>447</v>
      </c>
      <c r="J32" s="24" t="s">
        <v>447</v>
      </c>
      <c r="K32" s="117"/>
      <c r="L32" s="117"/>
      <c r="M32" s="117"/>
      <c r="N32" s="117"/>
      <c r="O32" s="25"/>
      <c r="P32" s="25"/>
      <c r="Q32" s="25"/>
      <c r="R32" s="25"/>
      <c r="S32" s="117"/>
      <c r="T32" s="117"/>
      <c r="U32" s="117"/>
      <c r="V32" s="117"/>
      <c r="W32" s="116" t="s">
        <v>2496</v>
      </c>
      <c r="X32" s="116" t="s">
        <v>2496</v>
      </c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 t="s">
        <v>1161</v>
      </c>
      <c r="AR32" s="25" t="s">
        <v>1162</v>
      </c>
      <c r="AS32" s="25"/>
      <c r="AT32" s="25"/>
      <c r="AU32" s="24" t="s">
        <v>714</v>
      </c>
      <c r="AV32" s="24" t="s">
        <v>714</v>
      </c>
      <c r="AW32" s="24" t="s">
        <v>760</v>
      </c>
      <c r="AX32" s="24" t="s">
        <v>760</v>
      </c>
      <c r="AY32" s="25" t="s">
        <v>535</v>
      </c>
      <c r="AZ32" s="25" t="s">
        <v>535</v>
      </c>
      <c r="BA32" s="25" t="s">
        <v>848</v>
      </c>
      <c r="BB32" s="25" t="s">
        <v>848</v>
      </c>
      <c r="BC32" s="25" t="s">
        <v>671</v>
      </c>
      <c r="BD32" s="25" t="s">
        <v>671</v>
      </c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7"/>
      <c r="BZ32" s="26" t="s">
        <v>2587</v>
      </c>
      <c r="CA32" s="26" t="s">
        <v>2619</v>
      </c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 t="s">
        <v>492</v>
      </c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 t="s">
        <v>442</v>
      </c>
      <c r="DH32" s="25" t="s">
        <v>2342</v>
      </c>
      <c r="DI32" s="25"/>
    </row>
    <row r="33" spans="1:113" x14ac:dyDescent="0.35">
      <c r="A33" s="278"/>
      <c r="B33" s="25"/>
      <c r="C33" s="25"/>
      <c r="D33" s="25"/>
      <c r="E33" s="24"/>
      <c r="F33" s="24"/>
      <c r="G33" s="25" t="s">
        <v>2497</v>
      </c>
      <c r="H33" s="25" t="s">
        <v>2497</v>
      </c>
      <c r="I33" s="24" t="s">
        <v>2498</v>
      </c>
      <c r="J33" s="24" t="s">
        <v>2498</v>
      </c>
      <c r="K33" s="117"/>
      <c r="L33" s="117"/>
      <c r="M33" s="117"/>
      <c r="N33" s="117"/>
      <c r="O33" s="25"/>
      <c r="P33" s="25"/>
      <c r="Q33" s="25"/>
      <c r="R33" s="25"/>
      <c r="S33" s="117"/>
      <c r="T33" s="117"/>
      <c r="U33" s="117"/>
      <c r="V33" s="117"/>
      <c r="W33" s="116" t="s">
        <v>501</v>
      </c>
      <c r="X33" s="116" t="s">
        <v>2343</v>
      </c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4"/>
      <c r="AP33" s="24"/>
      <c r="AQ33" s="25" t="s">
        <v>1162</v>
      </c>
      <c r="AR33" s="25" t="s">
        <v>1163</v>
      </c>
      <c r="AS33" s="25"/>
      <c r="AT33" s="25"/>
      <c r="AU33" s="24" t="s">
        <v>715</v>
      </c>
      <c r="AV33" s="24" t="s">
        <v>715</v>
      </c>
      <c r="AW33" s="24" t="s">
        <v>761</v>
      </c>
      <c r="AX33" s="24" t="s">
        <v>761</v>
      </c>
      <c r="AY33" s="25" t="s">
        <v>536</v>
      </c>
      <c r="AZ33" s="25" t="s">
        <v>536</v>
      </c>
      <c r="BA33" s="25" t="s">
        <v>849</v>
      </c>
      <c r="BB33" s="25" t="s">
        <v>849</v>
      </c>
      <c r="BC33" s="25" t="s">
        <v>672</v>
      </c>
      <c r="BD33" s="25" t="s">
        <v>672</v>
      </c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7"/>
      <c r="BZ33" s="26" t="s">
        <v>2588</v>
      </c>
      <c r="CA33" s="26" t="s">
        <v>2620</v>
      </c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 t="s">
        <v>493</v>
      </c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 t="s">
        <v>2365</v>
      </c>
      <c r="DH33" s="25" t="s">
        <v>2353</v>
      </c>
      <c r="DI33" s="25"/>
    </row>
    <row r="34" spans="1:113" x14ac:dyDescent="0.35">
      <c r="A34" s="278"/>
      <c r="B34" s="25"/>
      <c r="C34" s="25"/>
      <c r="D34" s="25"/>
      <c r="E34" s="24"/>
      <c r="F34" s="24"/>
      <c r="G34" s="25" t="s">
        <v>2499</v>
      </c>
      <c r="H34" s="25" t="s">
        <v>2499</v>
      </c>
      <c r="I34" s="24" t="s">
        <v>2500</v>
      </c>
      <c r="J34" s="24" t="s">
        <v>2500</v>
      </c>
      <c r="K34" s="117"/>
      <c r="L34" s="117"/>
      <c r="M34" s="117"/>
      <c r="N34" s="117"/>
      <c r="O34" s="25"/>
      <c r="P34" s="25"/>
      <c r="Q34" s="25"/>
      <c r="R34" s="25"/>
      <c r="S34" s="117"/>
      <c r="T34" s="117"/>
      <c r="U34" s="117"/>
      <c r="V34" s="117"/>
      <c r="W34" s="116"/>
      <c r="X34" s="116" t="s">
        <v>501</v>
      </c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4"/>
      <c r="AQ34" s="25" t="s">
        <v>1163</v>
      </c>
      <c r="AR34" s="25" t="s">
        <v>1164</v>
      </c>
      <c r="AS34" s="25"/>
      <c r="AT34" s="25"/>
      <c r="AU34" s="24" t="s">
        <v>716</v>
      </c>
      <c r="AV34" s="24" t="s">
        <v>716</v>
      </c>
      <c r="AW34" s="24" t="s">
        <v>762</v>
      </c>
      <c r="AX34" s="24" t="s">
        <v>762</v>
      </c>
      <c r="AY34" s="25" t="s">
        <v>537</v>
      </c>
      <c r="AZ34" s="25" t="s">
        <v>537</v>
      </c>
      <c r="BA34" s="25" t="s">
        <v>850</v>
      </c>
      <c r="BB34" s="25" t="s">
        <v>850</v>
      </c>
      <c r="BC34" s="25" t="s">
        <v>673</v>
      </c>
      <c r="BD34" s="25" t="s">
        <v>673</v>
      </c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7"/>
      <c r="BZ34" s="26" t="s">
        <v>2589</v>
      </c>
      <c r="CA34" s="26" t="s">
        <v>2621</v>
      </c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 t="s">
        <v>2674</v>
      </c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 t="s">
        <v>2373</v>
      </c>
      <c r="DH34" s="25" t="s">
        <v>180</v>
      </c>
      <c r="DI34" s="25"/>
    </row>
    <row r="35" spans="1:113" x14ac:dyDescent="0.35">
      <c r="A35" s="278"/>
      <c r="B35" s="25"/>
      <c r="C35" s="25"/>
      <c r="D35" s="25"/>
      <c r="E35" s="24"/>
      <c r="F35" s="24"/>
      <c r="G35" s="25" t="s">
        <v>2501</v>
      </c>
      <c r="H35" s="25" t="s">
        <v>2501</v>
      </c>
      <c r="I35" s="24" t="s">
        <v>450</v>
      </c>
      <c r="J35" s="24" t="s">
        <v>450</v>
      </c>
      <c r="K35" s="117"/>
      <c r="L35" s="117"/>
      <c r="M35" s="117"/>
      <c r="N35" s="117"/>
      <c r="O35" s="25"/>
      <c r="P35" s="25"/>
      <c r="Q35" s="25"/>
      <c r="R35" s="25"/>
      <c r="S35" s="117"/>
      <c r="T35" s="117"/>
      <c r="U35" s="117"/>
      <c r="V35" s="117"/>
      <c r="W35" s="116"/>
      <c r="X35" s="116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 t="s">
        <v>1164</v>
      </c>
      <c r="AR35" s="25" t="s">
        <v>1165</v>
      </c>
      <c r="AS35" s="25"/>
      <c r="AT35" s="25"/>
      <c r="AU35" s="24" t="s">
        <v>2502</v>
      </c>
      <c r="AV35" s="24" t="s">
        <v>2502</v>
      </c>
      <c r="AW35" s="24" t="s">
        <v>763</v>
      </c>
      <c r="AX35" s="24" t="s">
        <v>763</v>
      </c>
      <c r="AY35" s="25" t="s">
        <v>538</v>
      </c>
      <c r="AZ35" s="25" t="s">
        <v>538</v>
      </c>
      <c r="BA35" s="25" t="s">
        <v>851</v>
      </c>
      <c r="BB35" s="25" t="s">
        <v>851</v>
      </c>
      <c r="BC35" s="25" t="s">
        <v>674</v>
      </c>
      <c r="BD35" s="25" t="s">
        <v>674</v>
      </c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7"/>
      <c r="BZ35" s="26" t="s">
        <v>2590</v>
      </c>
      <c r="CA35" s="26" t="s">
        <v>2622</v>
      </c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 t="s">
        <v>501</v>
      </c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 t="s">
        <v>2382</v>
      </c>
      <c r="DH35" s="25" t="s">
        <v>181</v>
      </c>
      <c r="DI35" s="25"/>
    </row>
    <row r="36" spans="1:113" x14ac:dyDescent="0.35">
      <c r="A36" s="278"/>
      <c r="B36" s="25"/>
      <c r="C36" s="25"/>
      <c r="D36" s="25"/>
      <c r="E36" s="24"/>
      <c r="F36" s="24"/>
      <c r="G36" s="25" t="s">
        <v>2503</v>
      </c>
      <c r="H36" s="25" t="s">
        <v>2503</v>
      </c>
      <c r="I36" s="24" t="s">
        <v>449</v>
      </c>
      <c r="J36" s="24" t="s">
        <v>449</v>
      </c>
      <c r="K36" s="117"/>
      <c r="L36" s="117"/>
      <c r="M36" s="117"/>
      <c r="N36" s="117"/>
      <c r="O36" s="25"/>
      <c r="P36" s="25"/>
      <c r="Q36" s="25"/>
      <c r="R36" s="25"/>
      <c r="S36" s="117"/>
      <c r="T36" s="117"/>
      <c r="U36" s="117"/>
      <c r="V36" s="117"/>
      <c r="W36" s="116"/>
      <c r="X36" s="116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 t="s">
        <v>1165</v>
      </c>
      <c r="AR36" s="25" t="s">
        <v>1166</v>
      </c>
      <c r="AS36" s="25"/>
      <c r="AT36" s="25"/>
      <c r="AU36" s="24" t="s">
        <v>717</v>
      </c>
      <c r="AV36" s="24" t="s">
        <v>717</v>
      </c>
      <c r="AW36" s="24" t="s">
        <v>764</v>
      </c>
      <c r="AX36" s="24" t="s">
        <v>764</v>
      </c>
      <c r="AY36" s="25" t="s">
        <v>540</v>
      </c>
      <c r="AZ36" s="25" t="s">
        <v>540</v>
      </c>
      <c r="BA36" s="25" t="s">
        <v>852</v>
      </c>
      <c r="BB36" s="25" t="s">
        <v>852</v>
      </c>
      <c r="BC36" s="25" t="s">
        <v>675</v>
      </c>
      <c r="BD36" s="25" t="s">
        <v>675</v>
      </c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7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 t="s">
        <v>2391</v>
      </c>
      <c r="DH36" s="25" t="s">
        <v>179</v>
      </c>
      <c r="DI36" s="25"/>
    </row>
    <row r="37" spans="1:113" x14ac:dyDescent="0.35">
      <c r="A37" s="278"/>
      <c r="B37" s="25"/>
      <c r="C37" s="25"/>
      <c r="D37" s="25"/>
      <c r="E37" s="24"/>
      <c r="F37" s="24"/>
      <c r="G37" s="25" t="s">
        <v>2504</v>
      </c>
      <c r="H37" s="25" t="s">
        <v>2504</v>
      </c>
      <c r="I37" s="24" t="s">
        <v>451</v>
      </c>
      <c r="J37" s="24" t="s">
        <v>451</v>
      </c>
      <c r="K37" s="117"/>
      <c r="L37" s="117"/>
      <c r="M37" s="117"/>
      <c r="N37" s="117"/>
      <c r="O37" s="25"/>
      <c r="P37" s="25"/>
      <c r="Q37" s="25"/>
      <c r="R37" s="25"/>
      <c r="S37" s="117"/>
      <c r="T37" s="117"/>
      <c r="U37" s="117"/>
      <c r="V37" s="117"/>
      <c r="W37" s="116"/>
      <c r="X37" s="116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 t="s">
        <v>1166</v>
      </c>
      <c r="AR37" s="25" t="s">
        <v>1167</v>
      </c>
      <c r="AS37" s="25"/>
      <c r="AT37" s="25"/>
      <c r="AU37" s="24" t="s">
        <v>718</v>
      </c>
      <c r="AV37" s="24" t="s">
        <v>718</v>
      </c>
      <c r="AW37" s="24" t="s">
        <v>765</v>
      </c>
      <c r="AX37" s="24" t="s">
        <v>765</v>
      </c>
      <c r="AY37" s="25" t="s">
        <v>541</v>
      </c>
      <c r="AZ37" s="25" t="s">
        <v>541</v>
      </c>
      <c r="BA37" s="25" t="s">
        <v>853</v>
      </c>
      <c r="BB37" s="25" t="s">
        <v>853</v>
      </c>
      <c r="BC37" s="25" t="s">
        <v>676</v>
      </c>
      <c r="BD37" s="25" t="s">
        <v>676</v>
      </c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7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 t="s">
        <v>2399</v>
      </c>
      <c r="DH37" s="25"/>
      <c r="DI37" s="25"/>
    </row>
    <row r="38" spans="1:113" x14ac:dyDescent="0.35">
      <c r="A38" s="278"/>
      <c r="B38" s="25"/>
      <c r="C38" s="25"/>
      <c r="D38" s="25"/>
      <c r="E38" s="24"/>
      <c r="F38" s="24"/>
      <c r="G38" s="25" t="s">
        <v>2505</v>
      </c>
      <c r="H38" s="25" t="s">
        <v>2505</v>
      </c>
      <c r="I38" s="24" t="s">
        <v>2506</v>
      </c>
      <c r="J38" s="24" t="s">
        <v>2506</v>
      </c>
      <c r="K38" s="117"/>
      <c r="L38" s="117"/>
      <c r="M38" s="117"/>
      <c r="N38" s="117"/>
      <c r="O38" s="25"/>
      <c r="P38" s="25"/>
      <c r="Q38" s="25"/>
      <c r="R38" s="25"/>
      <c r="S38" s="117"/>
      <c r="T38" s="117"/>
      <c r="U38" s="117"/>
      <c r="V38" s="117"/>
      <c r="W38" s="116"/>
      <c r="X38" s="116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 t="s">
        <v>1167</v>
      </c>
      <c r="AR38" s="25" t="s">
        <v>1168</v>
      </c>
      <c r="AS38" s="25"/>
      <c r="AT38" s="25"/>
      <c r="AU38" s="24" t="s">
        <v>719</v>
      </c>
      <c r="AV38" s="24" t="s">
        <v>719</v>
      </c>
      <c r="AW38" s="24" t="s">
        <v>766</v>
      </c>
      <c r="AX38" s="24" t="s">
        <v>766</v>
      </c>
      <c r="AY38" s="25" t="s">
        <v>542</v>
      </c>
      <c r="AZ38" s="25" t="s">
        <v>542</v>
      </c>
      <c r="BA38" s="25" t="s">
        <v>854</v>
      </c>
      <c r="BB38" s="25" t="s">
        <v>854</v>
      </c>
      <c r="BC38" s="25" t="s">
        <v>677</v>
      </c>
      <c r="BD38" s="25" t="s">
        <v>677</v>
      </c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7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 t="s">
        <v>2408</v>
      </c>
      <c r="DH38" s="25"/>
      <c r="DI38" s="25"/>
    </row>
    <row r="39" spans="1:113" x14ac:dyDescent="0.35">
      <c r="A39" s="278"/>
      <c r="B39" s="25"/>
      <c r="C39" s="25"/>
      <c r="D39" s="25"/>
      <c r="E39" s="24"/>
      <c r="F39" s="24"/>
      <c r="G39" s="25" t="s">
        <v>502</v>
      </c>
      <c r="H39" s="25" t="s">
        <v>2343</v>
      </c>
      <c r="I39" s="24" t="s">
        <v>453</v>
      </c>
      <c r="J39" s="24" t="s">
        <v>453</v>
      </c>
      <c r="K39" s="117"/>
      <c r="L39" s="117"/>
      <c r="M39" s="117"/>
      <c r="N39" s="117"/>
      <c r="O39" s="25"/>
      <c r="P39" s="25"/>
      <c r="Q39" s="25"/>
      <c r="R39" s="25"/>
      <c r="S39" s="117"/>
      <c r="T39" s="117"/>
      <c r="U39" s="117"/>
      <c r="V39" s="117"/>
      <c r="W39" s="116"/>
      <c r="X39" s="116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 t="s">
        <v>1168</v>
      </c>
      <c r="AR39" s="25" t="s">
        <v>1169</v>
      </c>
      <c r="AS39" s="25"/>
      <c r="AT39" s="25"/>
      <c r="AU39" s="24" t="s">
        <v>720</v>
      </c>
      <c r="AV39" s="24" t="s">
        <v>720</v>
      </c>
      <c r="AW39" s="24" t="s">
        <v>767</v>
      </c>
      <c r="AX39" s="24" t="s">
        <v>767</v>
      </c>
      <c r="AY39" s="25" t="s">
        <v>543</v>
      </c>
      <c r="AZ39" s="25" t="s">
        <v>543</v>
      </c>
      <c r="BA39" s="25" t="s">
        <v>855</v>
      </c>
      <c r="BB39" s="25" t="s">
        <v>855</v>
      </c>
      <c r="BC39" s="25" t="s">
        <v>678</v>
      </c>
      <c r="BD39" s="25" t="s">
        <v>678</v>
      </c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7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 t="s">
        <v>2416</v>
      </c>
      <c r="DH39" s="25"/>
      <c r="DI39" s="25"/>
    </row>
    <row r="40" spans="1:113" x14ac:dyDescent="0.35">
      <c r="A40" s="278"/>
      <c r="B40" s="25"/>
      <c r="C40" s="25"/>
      <c r="D40" s="25"/>
      <c r="E40" s="24"/>
      <c r="F40" s="24"/>
      <c r="G40" s="25" t="s">
        <v>501</v>
      </c>
      <c r="H40" s="25" t="s">
        <v>501</v>
      </c>
      <c r="I40" s="24" t="s">
        <v>2507</v>
      </c>
      <c r="J40" s="24" t="s">
        <v>2718</v>
      </c>
      <c r="K40" s="117"/>
      <c r="L40" s="117"/>
      <c r="M40" s="117"/>
      <c r="N40" s="117"/>
      <c r="O40" s="25"/>
      <c r="P40" s="25"/>
      <c r="Q40" s="25"/>
      <c r="R40" s="25"/>
      <c r="S40" s="117"/>
      <c r="T40" s="117"/>
      <c r="U40" s="117"/>
      <c r="V40" s="117"/>
      <c r="W40" s="116"/>
      <c r="X40" s="116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 t="s">
        <v>1169</v>
      </c>
      <c r="AR40" s="25" t="s">
        <v>1170</v>
      </c>
      <c r="AS40" s="25"/>
      <c r="AT40" s="25"/>
      <c r="AU40" s="24" t="s">
        <v>721</v>
      </c>
      <c r="AV40" s="24" t="s">
        <v>721</v>
      </c>
      <c r="AW40" s="24" t="s">
        <v>768</v>
      </c>
      <c r="AX40" s="24" t="s">
        <v>768</v>
      </c>
      <c r="AY40" s="25" t="s">
        <v>544</v>
      </c>
      <c r="AZ40" s="25" t="s">
        <v>544</v>
      </c>
      <c r="BA40" s="25" t="s">
        <v>856</v>
      </c>
      <c r="BB40" s="25" t="s">
        <v>856</v>
      </c>
      <c r="BC40" s="25" t="s">
        <v>679</v>
      </c>
      <c r="BD40" s="25" t="s">
        <v>679</v>
      </c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7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 t="s">
        <v>2424</v>
      </c>
      <c r="DH40" s="25"/>
      <c r="DI40" s="25"/>
    </row>
    <row r="41" spans="1:113" x14ac:dyDescent="0.35">
      <c r="A41" s="278"/>
      <c r="B41" s="25"/>
      <c r="C41" s="25"/>
      <c r="D41" s="25"/>
      <c r="E41" s="24"/>
      <c r="F41" s="24"/>
      <c r="G41" s="25"/>
      <c r="H41" s="25"/>
      <c r="I41" s="24" t="s">
        <v>2719</v>
      </c>
      <c r="J41" s="24" t="s">
        <v>2719</v>
      </c>
      <c r="K41" s="117"/>
      <c r="L41" s="117"/>
      <c r="M41" s="117"/>
      <c r="N41" s="117"/>
      <c r="O41" s="25"/>
      <c r="P41" s="25"/>
      <c r="Q41" s="25"/>
      <c r="R41" s="25"/>
      <c r="S41" s="117"/>
      <c r="T41" s="117"/>
      <c r="U41" s="117"/>
      <c r="V41" s="117"/>
      <c r="W41" s="116"/>
      <c r="X41" s="116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 t="s">
        <v>1170</v>
      </c>
      <c r="AR41" s="25" t="s">
        <v>1171</v>
      </c>
      <c r="AS41" s="25"/>
      <c r="AT41" s="25"/>
      <c r="AU41" s="24" t="s">
        <v>722</v>
      </c>
      <c r="AV41" s="24" t="s">
        <v>722</v>
      </c>
      <c r="AW41" s="24" t="s">
        <v>769</v>
      </c>
      <c r="AX41" s="24" t="s">
        <v>769</v>
      </c>
      <c r="AY41" s="25" t="s">
        <v>545</v>
      </c>
      <c r="AZ41" s="25" t="s">
        <v>545</v>
      </c>
      <c r="BA41" s="25" t="s">
        <v>857</v>
      </c>
      <c r="BB41" s="25" t="s">
        <v>857</v>
      </c>
      <c r="BC41" s="25" t="s">
        <v>680</v>
      </c>
      <c r="BD41" s="25" t="s">
        <v>680</v>
      </c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7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 t="s">
        <v>2432</v>
      </c>
      <c r="DH41" s="25"/>
      <c r="DI41" s="25"/>
    </row>
    <row r="42" spans="1:113" x14ac:dyDescent="0.35">
      <c r="A42" s="278"/>
      <c r="B42" s="25"/>
      <c r="C42" s="25"/>
      <c r="D42" s="25"/>
      <c r="E42" s="24"/>
      <c r="F42" s="24"/>
      <c r="G42" s="25"/>
      <c r="H42" s="25"/>
      <c r="I42" s="24" t="s">
        <v>2508</v>
      </c>
      <c r="J42" s="24" t="s">
        <v>2508</v>
      </c>
      <c r="K42" s="117"/>
      <c r="L42" s="117"/>
      <c r="M42" s="117"/>
      <c r="N42" s="117"/>
      <c r="O42" s="25"/>
      <c r="P42" s="25"/>
      <c r="Q42" s="25"/>
      <c r="R42" s="25"/>
      <c r="S42" s="117"/>
      <c r="T42" s="117"/>
      <c r="U42" s="117"/>
      <c r="V42" s="117"/>
      <c r="W42" s="116"/>
      <c r="X42" s="116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 t="s">
        <v>1171</v>
      </c>
      <c r="AR42" s="25" t="s">
        <v>1172</v>
      </c>
      <c r="AS42" s="25"/>
      <c r="AT42" s="25"/>
      <c r="AU42" s="24" t="s">
        <v>723</v>
      </c>
      <c r="AV42" s="24" t="s">
        <v>723</v>
      </c>
      <c r="AW42" s="24" t="s">
        <v>770</v>
      </c>
      <c r="AX42" s="24" t="s">
        <v>770</v>
      </c>
      <c r="AY42" s="25" t="s">
        <v>546</v>
      </c>
      <c r="AZ42" s="25" t="s">
        <v>546</v>
      </c>
      <c r="BA42" s="25" t="s">
        <v>858</v>
      </c>
      <c r="BB42" s="25" t="s">
        <v>858</v>
      </c>
      <c r="BC42" s="25" t="s">
        <v>681</v>
      </c>
      <c r="BD42" s="25" t="s">
        <v>681</v>
      </c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7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 t="s">
        <v>2440</v>
      </c>
      <c r="DH42" s="25"/>
      <c r="DI42" s="25"/>
    </row>
    <row r="43" spans="1:113" x14ac:dyDescent="0.35">
      <c r="A43" s="278"/>
      <c r="B43" s="25"/>
      <c r="C43" s="25"/>
      <c r="D43" s="25"/>
      <c r="E43" s="24"/>
      <c r="F43" s="24"/>
      <c r="G43" s="25"/>
      <c r="H43" s="25"/>
      <c r="I43" s="24" t="s">
        <v>2509</v>
      </c>
      <c r="J43" s="24" t="s">
        <v>2509</v>
      </c>
      <c r="K43" s="117"/>
      <c r="L43" s="117"/>
      <c r="M43" s="117"/>
      <c r="N43" s="117"/>
      <c r="O43" s="25"/>
      <c r="P43" s="25"/>
      <c r="Q43" s="25"/>
      <c r="R43" s="25"/>
      <c r="S43" s="117"/>
      <c r="T43" s="117"/>
      <c r="U43" s="117"/>
      <c r="V43" s="117"/>
      <c r="W43" s="116"/>
      <c r="X43" s="116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 t="s">
        <v>1172</v>
      </c>
      <c r="AR43" s="25" t="s">
        <v>1173</v>
      </c>
      <c r="AS43" s="25"/>
      <c r="AT43" s="25"/>
      <c r="AU43" s="24" t="s">
        <v>724</v>
      </c>
      <c r="AV43" s="24" t="s">
        <v>724</v>
      </c>
      <c r="AW43" s="24" t="s">
        <v>771</v>
      </c>
      <c r="AX43" s="24" t="s">
        <v>771</v>
      </c>
      <c r="AY43" s="25" t="s">
        <v>547</v>
      </c>
      <c r="AZ43" s="25" t="s">
        <v>547</v>
      </c>
      <c r="BA43" s="25" t="s">
        <v>859</v>
      </c>
      <c r="BB43" s="25" t="s">
        <v>859</v>
      </c>
      <c r="BC43" s="25" t="s">
        <v>682</v>
      </c>
      <c r="BD43" s="25" t="s">
        <v>682</v>
      </c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7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 t="s">
        <v>2447</v>
      </c>
      <c r="DH43" s="25"/>
      <c r="DI43" s="25"/>
    </row>
    <row r="44" spans="1:113" x14ac:dyDescent="0.35">
      <c r="A44" s="278"/>
      <c r="B44" s="25"/>
      <c r="C44" s="25"/>
      <c r="D44" s="25"/>
      <c r="E44" s="24"/>
      <c r="F44" s="24"/>
      <c r="G44" s="25"/>
      <c r="H44" s="25"/>
      <c r="I44" s="24" t="s">
        <v>2510</v>
      </c>
      <c r="J44" s="24" t="s">
        <v>2510</v>
      </c>
      <c r="K44" s="117"/>
      <c r="L44" s="117"/>
      <c r="M44" s="117"/>
      <c r="N44" s="117"/>
      <c r="O44" s="25"/>
      <c r="P44" s="25"/>
      <c r="Q44" s="25"/>
      <c r="R44" s="25"/>
      <c r="S44" s="117"/>
      <c r="T44" s="117"/>
      <c r="U44" s="117"/>
      <c r="V44" s="117"/>
      <c r="W44" s="116"/>
      <c r="X44" s="116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 t="s">
        <v>1173</v>
      </c>
      <c r="AR44" s="25" t="s">
        <v>1174</v>
      </c>
      <c r="AS44" s="25"/>
      <c r="AT44" s="25"/>
      <c r="AU44" s="24" t="s">
        <v>725</v>
      </c>
      <c r="AV44" s="24" t="s">
        <v>725</v>
      </c>
      <c r="AW44" s="24" t="s">
        <v>772</v>
      </c>
      <c r="AX44" s="24" t="s">
        <v>772</v>
      </c>
      <c r="AY44" s="25" t="s">
        <v>548</v>
      </c>
      <c r="AZ44" s="25" t="s">
        <v>548</v>
      </c>
      <c r="BA44" s="25" t="s">
        <v>860</v>
      </c>
      <c r="BB44" s="25" t="s">
        <v>860</v>
      </c>
      <c r="BC44" s="25" t="s">
        <v>683</v>
      </c>
      <c r="BD44" s="25" t="s">
        <v>683</v>
      </c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7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 t="s">
        <v>2452</v>
      </c>
      <c r="DH44" s="25"/>
      <c r="DI44" s="25"/>
    </row>
    <row r="45" spans="1:113" x14ac:dyDescent="0.35">
      <c r="A45" s="278"/>
      <c r="B45" s="25"/>
      <c r="C45" s="25"/>
      <c r="D45" s="25"/>
      <c r="E45" s="24"/>
      <c r="F45" s="24"/>
      <c r="G45" s="25"/>
      <c r="H45" s="25"/>
      <c r="I45" s="24" t="s">
        <v>2511</v>
      </c>
      <c r="J45" s="24" t="s">
        <v>2511</v>
      </c>
      <c r="K45" s="117"/>
      <c r="L45" s="117"/>
      <c r="M45" s="117"/>
      <c r="N45" s="117"/>
      <c r="O45" s="25"/>
      <c r="P45" s="25"/>
      <c r="Q45" s="25"/>
      <c r="R45" s="25"/>
      <c r="S45" s="117"/>
      <c r="T45" s="117"/>
      <c r="U45" s="117"/>
      <c r="V45" s="117"/>
      <c r="W45" s="116"/>
      <c r="X45" s="116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 t="s">
        <v>1174</v>
      </c>
      <c r="AR45" s="25" t="s">
        <v>1175</v>
      </c>
      <c r="AS45" s="25"/>
      <c r="AT45" s="25"/>
      <c r="AU45" s="24" t="s">
        <v>726</v>
      </c>
      <c r="AV45" s="24" t="s">
        <v>726</v>
      </c>
      <c r="AW45" s="24" t="s">
        <v>773</v>
      </c>
      <c r="AX45" s="24" t="s">
        <v>773</v>
      </c>
      <c r="AY45" s="25" t="s">
        <v>549</v>
      </c>
      <c r="AZ45" s="25" t="s">
        <v>549</v>
      </c>
      <c r="BA45" s="25" t="s">
        <v>861</v>
      </c>
      <c r="BB45" s="25" t="s">
        <v>861</v>
      </c>
      <c r="BC45" s="25" t="s">
        <v>684</v>
      </c>
      <c r="BD45" s="25" t="s">
        <v>684</v>
      </c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7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 t="s">
        <v>444</v>
      </c>
      <c r="DH45" s="25"/>
      <c r="DI45" s="25"/>
    </row>
    <row r="46" spans="1:113" x14ac:dyDescent="0.35">
      <c r="A46" s="278"/>
      <c r="B46" s="25"/>
      <c r="C46" s="25"/>
      <c r="D46" s="25"/>
      <c r="E46" s="24"/>
      <c r="F46" s="24"/>
      <c r="G46" s="25"/>
      <c r="H46" s="25"/>
      <c r="I46" s="24" t="s">
        <v>454</v>
      </c>
      <c r="J46" s="24" t="s">
        <v>454</v>
      </c>
      <c r="K46" s="117"/>
      <c r="L46" s="117"/>
      <c r="M46" s="117"/>
      <c r="N46" s="117"/>
      <c r="O46" s="25"/>
      <c r="P46" s="25"/>
      <c r="Q46" s="25"/>
      <c r="R46" s="25"/>
      <c r="S46" s="117"/>
      <c r="T46" s="117"/>
      <c r="U46" s="117"/>
      <c r="V46" s="117"/>
      <c r="W46" s="116"/>
      <c r="X46" s="116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 t="s">
        <v>1175</v>
      </c>
      <c r="AR46" s="25" t="s">
        <v>1176</v>
      </c>
      <c r="AS46" s="25"/>
      <c r="AT46" s="25"/>
      <c r="AU46" s="24" t="s">
        <v>727</v>
      </c>
      <c r="AV46" s="24" t="s">
        <v>727</v>
      </c>
      <c r="AW46" s="24" t="s">
        <v>774</v>
      </c>
      <c r="AX46" s="24" t="s">
        <v>774</v>
      </c>
      <c r="AY46" s="25" t="s">
        <v>2512</v>
      </c>
      <c r="AZ46" s="25" t="s">
        <v>2512</v>
      </c>
      <c r="BA46" s="25" t="s">
        <v>862</v>
      </c>
      <c r="BB46" s="25" t="s">
        <v>862</v>
      </c>
      <c r="BC46" s="25" t="s">
        <v>501</v>
      </c>
      <c r="BD46" s="25" t="s">
        <v>2343</v>
      </c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7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 t="s">
        <v>101</v>
      </c>
      <c r="DH46" s="25"/>
      <c r="DI46" s="25"/>
    </row>
    <row r="47" spans="1:113" x14ac:dyDescent="0.35">
      <c r="A47" s="278"/>
      <c r="B47" s="25"/>
      <c r="C47" s="25"/>
      <c r="D47" s="25"/>
      <c r="E47" s="24"/>
      <c r="F47" s="24"/>
      <c r="G47" s="25"/>
      <c r="H47" s="25"/>
      <c r="I47" s="24" t="s">
        <v>2513</v>
      </c>
      <c r="J47" s="24" t="s">
        <v>2513</v>
      </c>
      <c r="K47" s="117"/>
      <c r="L47" s="117"/>
      <c r="M47" s="117"/>
      <c r="N47" s="117"/>
      <c r="O47" s="25"/>
      <c r="P47" s="25"/>
      <c r="Q47" s="25"/>
      <c r="R47" s="25"/>
      <c r="S47" s="117"/>
      <c r="T47" s="117"/>
      <c r="U47" s="117"/>
      <c r="V47" s="117"/>
      <c r="W47" s="116"/>
      <c r="X47" s="116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 t="s">
        <v>1176</v>
      </c>
      <c r="AR47" s="25" t="s">
        <v>1177</v>
      </c>
      <c r="AS47" s="25"/>
      <c r="AT47" s="25"/>
      <c r="AU47" s="24" t="s">
        <v>728</v>
      </c>
      <c r="AV47" s="24" t="s">
        <v>728</v>
      </c>
      <c r="AW47" s="24" t="s">
        <v>775</v>
      </c>
      <c r="AX47" s="24" t="s">
        <v>775</v>
      </c>
      <c r="AY47" s="25" t="s">
        <v>551</v>
      </c>
      <c r="AZ47" s="25" t="s">
        <v>551</v>
      </c>
      <c r="BA47" s="25" t="s">
        <v>863</v>
      </c>
      <c r="BB47" s="25" t="s">
        <v>863</v>
      </c>
      <c r="BC47" s="25"/>
      <c r="BD47" s="25" t="s">
        <v>501</v>
      </c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7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 t="s">
        <v>443</v>
      </c>
      <c r="DH47" s="25"/>
      <c r="DI47" s="25"/>
    </row>
    <row r="48" spans="1:113" x14ac:dyDescent="0.35">
      <c r="A48" s="278"/>
      <c r="B48" s="25"/>
      <c r="C48" s="25"/>
      <c r="D48" s="25"/>
      <c r="E48" s="24"/>
      <c r="F48" s="24"/>
      <c r="G48" s="25"/>
      <c r="H48" s="25"/>
      <c r="I48" s="24" t="s">
        <v>2514</v>
      </c>
      <c r="J48" s="24" t="s">
        <v>2514</v>
      </c>
      <c r="K48" s="117"/>
      <c r="L48" s="117"/>
      <c r="M48" s="117"/>
      <c r="N48" s="117"/>
      <c r="O48" s="25"/>
      <c r="P48" s="25"/>
      <c r="Q48" s="25"/>
      <c r="R48" s="25"/>
      <c r="S48" s="117"/>
      <c r="T48" s="117"/>
      <c r="U48" s="117"/>
      <c r="V48" s="117"/>
      <c r="W48" s="116"/>
      <c r="X48" s="116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 t="s">
        <v>1177</v>
      </c>
      <c r="AR48" s="25" t="s">
        <v>1191</v>
      </c>
      <c r="AS48" s="25"/>
      <c r="AT48" s="25"/>
      <c r="AU48" s="24" t="s">
        <v>729</v>
      </c>
      <c r="AV48" s="24" t="s">
        <v>729</v>
      </c>
      <c r="AW48" s="24" t="s">
        <v>776</v>
      </c>
      <c r="AX48" s="24" t="s">
        <v>776</v>
      </c>
      <c r="AY48" s="25" t="s">
        <v>552</v>
      </c>
      <c r="AZ48" s="25" t="s">
        <v>552</v>
      </c>
      <c r="BA48" s="25" t="s">
        <v>864</v>
      </c>
      <c r="BB48" s="25" t="s">
        <v>864</v>
      </c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7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 t="s">
        <v>445</v>
      </c>
      <c r="DH48" s="25"/>
      <c r="DI48" s="25"/>
    </row>
    <row r="49" spans="1:113" x14ac:dyDescent="0.35">
      <c r="A49" s="278"/>
      <c r="B49" s="25"/>
      <c r="C49" s="25"/>
      <c r="D49" s="25"/>
      <c r="E49" s="24"/>
      <c r="F49" s="24"/>
      <c r="G49" s="25"/>
      <c r="H49" s="25"/>
      <c r="I49" s="24" t="s">
        <v>2515</v>
      </c>
      <c r="J49" s="24" t="s">
        <v>2515</v>
      </c>
      <c r="K49" s="117"/>
      <c r="L49" s="117"/>
      <c r="M49" s="117"/>
      <c r="N49" s="117"/>
      <c r="O49" s="25"/>
      <c r="P49" s="25"/>
      <c r="Q49" s="25"/>
      <c r="R49" s="25"/>
      <c r="S49" s="117"/>
      <c r="T49" s="117"/>
      <c r="U49" s="117"/>
      <c r="V49" s="117"/>
      <c r="W49" s="116"/>
      <c r="X49" s="116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 t="s">
        <v>1178</v>
      </c>
      <c r="AR49" s="25" t="s">
        <v>1178</v>
      </c>
      <c r="AS49" s="25"/>
      <c r="AT49" s="25"/>
      <c r="AU49" s="24" t="s">
        <v>730</v>
      </c>
      <c r="AV49" s="24" t="s">
        <v>730</v>
      </c>
      <c r="AW49" s="24" t="s">
        <v>777</v>
      </c>
      <c r="AX49" s="24" t="s">
        <v>777</v>
      </c>
      <c r="AY49" s="25" t="s">
        <v>553</v>
      </c>
      <c r="AZ49" s="25" t="s">
        <v>553</v>
      </c>
      <c r="BA49" s="25" t="s">
        <v>865</v>
      </c>
      <c r="BB49" s="25" t="s">
        <v>865</v>
      </c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7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 t="s">
        <v>2470</v>
      </c>
      <c r="DH49" s="25"/>
      <c r="DI49" s="25"/>
    </row>
    <row r="50" spans="1:113" x14ac:dyDescent="0.35">
      <c r="A50" s="278"/>
      <c r="B50" s="25"/>
      <c r="C50" s="25"/>
      <c r="D50" s="25"/>
      <c r="E50" s="24"/>
      <c r="F50" s="24"/>
      <c r="G50" s="25"/>
      <c r="H50" s="25"/>
      <c r="I50" s="24" t="s">
        <v>2516</v>
      </c>
      <c r="J50" s="24" t="s">
        <v>2516</v>
      </c>
      <c r="K50" s="117"/>
      <c r="L50" s="117"/>
      <c r="M50" s="117"/>
      <c r="N50" s="117"/>
      <c r="O50" s="25"/>
      <c r="P50" s="25"/>
      <c r="Q50" s="25"/>
      <c r="R50" s="25"/>
      <c r="S50" s="117"/>
      <c r="T50" s="117"/>
      <c r="U50" s="117"/>
      <c r="V50" s="117"/>
      <c r="W50" s="116"/>
      <c r="X50" s="116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 t="s">
        <v>1179</v>
      </c>
      <c r="AR50" s="25" t="s">
        <v>1179</v>
      </c>
      <c r="AS50" s="25"/>
      <c r="AT50" s="25"/>
      <c r="AU50" s="24" t="s">
        <v>501</v>
      </c>
      <c r="AV50" s="24" t="s">
        <v>2343</v>
      </c>
      <c r="AW50" s="24" t="s">
        <v>778</v>
      </c>
      <c r="AX50" s="24" t="s">
        <v>778</v>
      </c>
      <c r="AY50" s="25" t="s">
        <v>554</v>
      </c>
      <c r="AZ50" s="25" t="s">
        <v>554</v>
      </c>
      <c r="BA50" s="25" t="s">
        <v>866</v>
      </c>
      <c r="BB50" s="25" t="s">
        <v>866</v>
      </c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7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 t="s">
        <v>2473</v>
      </c>
      <c r="DH50" s="25"/>
      <c r="DI50" s="25"/>
    </row>
    <row r="51" spans="1:113" x14ac:dyDescent="0.35">
      <c r="A51" s="278"/>
      <c r="B51" s="25"/>
      <c r="C51" s="25"/>
      <c r="D51" s="25"/>
      <c r="E51" s="24"/>
      <c r="F51" s="24"/>
      <c r="G51" s="25"/>
      <c r="H51" s="25"/>
      <c r="I51" s="24" t="s">
        <v>2517</v>
      </c>
      <c r="J51" s="24" t="s">
        <v>2517</v>
      </c>
      <c r="K51" s="117"/>
      <c r="L51" s="117"/>
      <c r="M51" s="117"/>
      <c r="N51" s="117"/>
      <c r="O51" s="25"/>
      <c r="P51" s="25"/>
      <c r="Q51" s="25"/>
      <c r="R51" s="25"/>
      <c r="S51" s="117"/>
      <c r="T51" s="117"/>
      <c r="U51" s="117"/>
      <c r="V51" s="117"/>
      <c r="W51" s="116"/>
      <c r="X51" s="116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 t="s">
        <v>1180</v>
      </c>
      <c r="AR51" s="25" t="s">
        <v>1180</v>
      </c>
      <c r="AS51" s="25"/>
      <c r="AT51" s="25"/>
      <c r="AU51" s="24"/>
      <c r="AV51" s="24" t="s">
        <v>501</v>
      </c>
      <c r="AW51" s="24" t="s">
        <v>779</v>
      </c>
      <c r="AX51" s="24" t="s">
        <v>779</v>
      </c>
      <c r="AY51" s="25" t="s">
        <v>555</v>
      </c>
      <c r="AZ51" s="25" t="s">
        <v>555</v>
      </c>
      <c r="BA51" s="25" t="s">
        <v>867</v>
      </c>
      <c r="BB51" s="25" t="s">
        <v>867</v>
      </c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7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 t="s">
        <v>2476</v>
      </c>
      <c r="DH51" s="25"/>
      <c r="DI51" s="25"/>
    </row>
    <row r="52" spans="1:113" x14ac:dyDescent="0.35">
      <c r="A52" s="278"/>
      <c r="B52" s="25"/>
      <c r="C52" s="25"/>
      <c r="D52" s="25"/>
      <c r="E52" s="24"/>
      <c r="F52" s="24"/>
      <c r="G52" s="25"/>
      <c r="H52" s="25"/>
      <c r="I52" s="24" t="s">
        <v>455</v>
      </c>
      <c r="J52" s="24" t="s">
        <v>455</v>
      </c>
      <c r="K52" s="117"/>
      <c r="L52" s="117"/>
      <c r="M52" s="117"/>
      <c r="N52" s="117"/>
      <c r="O52" s="25"/>
      <c r="P52" s="25"/>
      <c r="Q52" s="25"/>
      <c r="R52" s="25"/>
      <c r="S52" s="117"/>
      <c r="T52" s="117"/>
      <c r="U52" s="117"/>
      <c r="V52" s="117"/>
      <c r="W52" s="116"/>
      <c r="X52" s="116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 t="s">
        <v>1181</v>
      </c>
      <c r="AR52" s="25" t="s">
        <v>1181</v>
      </c>
      <c r="AS52" s="25"/>
      <c r="AT52" s="25"/>
      <c r="AU52" s="24"/>
      <c r="AV52" s="24"/>
      <c r="AW52" s="24" t="s">
        <v>780</v>
      </c>
      <c r="AX52" s="24" t="s">
        <v>780</v>
      </c>
      <c r="AY52" s="25" t="s">
        <v>556</v>
      </c>
      <c r="AZ52" s="25" t="s">
        <v>556</v>
      </c>
      <c r="BA52" s="25" t="s">
        <v>868</v>
      </c>
      <c r="BB52" s="25" t="s">
        <v>868</v>
      </c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7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 t="s">
        <v>2480</v>
      </c>
      <c r="DH52" s="25"/>
      <c r="DI52" s="25"/>
    </row>
    <row r="53" spans="1:113" x14ac:dyDescent="0.35">
      <c r="A53" s="278"/>
      <c r="B53" s="25"/>
      <c r="C53" s="25"/>
      <c r="D53" s="25"/>
      <c r="E53" s="24"/>
      <c r="F53" s="24"/>
      <c r="G53" s="25"/>
      <c r="H53" s="25"/>
      <c r="I53" s="24" t="s">
        <v>456</v>
      </c>
      <c r="J53" s="24" t="s">
        <v>456</v>
      </c>
      <c r="K53" s="117"/>
      <c r="L53" s="117"/>
      <c r="M53" s="117"/>
      <c r="N53" s="117"/>
      <c r="O53" s="25"/>
      <c r="P53" s="25"/>
      <c r="Q53" s="25"/>
      <c r="R53" s="25"/>
      <c r="S53" s="117"/>
      <c r="T53" s="117"/>
      <c r="U53" s="117"/>
      <c r="V53" s="117"/>
      <c r="W53" s="116"/>
      <c r="X53" s="116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 t="s">
        <v>1182</v>
      </c>
      <c r="AR53" s="25" t="s">
        <v>1182</v>
      </c>
      <c r="AS53" s="25"/>
      <c r="AT53" s="25"/>
      <c r="AU53" s="24"/>
      <c r="AV53" s="24"/>
      <c r="AW53" s="24" t="s">
        <v>781</v>
      </c>
      <c r="AX53" s="24" t="s">
        <v>781</v>
      </c>
      <c r="AY53" s="25" t="s">
        <v>558</v>
      </c>
      <c r="AZ53" s="25" t="s">
        <v>558</v>
      </c>
      <c r="BA53" s="25" t="s">
        <v>869</v>
      </c>
      <c r="BB53" s="25" t="s">
        <v>869</v>
      </c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7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 t="s">
        <v>452</v>
      </c>
      <c r="DH53" s="25"/>
      <c r="DI53" s="25"/>
    </row>
    <row r="54" spans="1:113" x14ac:dyDescent="0.35">
      <c r="A54" s="278"/>
      <c r="B54" s="25"/>
      <c r="C54" s="25"/>
      <c r="D54" s="25"/>
      <c r="E54" s="24"/>
      <c r="F54" s="24"/>
      <c r="G54" s="25"/>
      <c r="H54" s="25"/>
      <c r="I54" s="24" t="s">
        <v>457</v>
      </c>
      <c r="J54" s="24" t="s">
        <v>457</v>
      </c>
      <c r="K54" s="117"/>
      <c r="L54" s="117"/>
      <c r="M54" s="117"/>
      <c r="N54" s="117"/>
      <c r="O54" s="25"/>
      <c r="P54" s="25"/>
      <c r="Q54" s="25"/>
      <c r="R54" s="25"/>
      <c r="S54" s="117"/>
      <c r="T54" s="117"/>
      <c r="U54" s="117"/>
      <c r="V54" s="117"/>
      <c r="W54" s="116"/>
      <c r="X54" s="116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 t="s">
        <v>1183</v>
      </c>
      <c r="AR54" s="25" t="s">
        <v>1183</v>
      </c>
      <c r="AS54" s="25"/>
      <c r="AT54" s="25"/>
      <c r="AU54" s="24"/>
      <c r="AV54" s="24"/>
      <c r="AW54" s="24" t="s">
        <v>782</v>
      </c>
      <c r="AX54" s="24" t="s">
        <v>782</v>
      </c>
      <c r="AY54" s="25" t="s">
        <v>559</v>
      </c>
      <c r="AZ54" s="25" t="s">
        <v>559</v>
      </c>
      <c r="BA54" s="25" t="s">
        <v>870</v>
      </c>
      <c r="BB54" s="25" t="s">
        <v>870</v>
      </c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7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 t="s">
        <v>2485</v>
      </c>
      <c r="DH54" s="25"/>
      <c r="DI54" s="25"/>
    </row>
    <row r="55" spans="1:113" x14ac:dyDescent="0.35">
      <c r="A55" s="278"/>
      <c r="B55" s="25"/>
      <c r="C55" s="25"/>
      <c r="D55" s="25"/>
      <c r="E55" s="24"/>
      <c r="F55" s="24"/>
      <c r="G55" s="25"/>
      <c r="H55" s="25"/>
      <c r="I55" s="24" t="s">
        <v>2518</v>
      </c>
      <c r="J55" s="24" t="s">
        <v>2518</v>
      </c>
      <c r="K55" s="117"/>
      <c r="L55" s="117"/>
      <c r="M55" s="117"/>
      <c r="N55" s="117"/>
      <c r="O55" s="25"/>
      <c r="P55" s="25"/>
      <c r="Q55" s="25"/>
      <c r="R55" s="25"/>
      <c r="S55" s="117"/>
      <c r="T55" s="117"/>
      <c r="U55" s="117"/>
      <c r="V55" s="117"/>
      <c r="W55" s="116"/>
      <c r="X55" s="116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 t="s">
        <v>1184</v>
      </c>
      <c r="AR55" s="25" t="s">
        <v>1184</v>
      </c>
      <c r="AS55" s="25"/>
      <c r="AT55" s="25"/>
      <c r="AU55" s="24"/>
      <c r="AV55" s="24"/>
      <c r="AW55" s="24" t="s">
        <v>783</v>
      </c>
      <c r="AX55" s="24" t="s">
        <v>783</v>
      </c>
      <c r="AY55" s="25" t="s">
        <v>560</v>
      </c>
      <c r="AZ55" s="25" t="s">
        <v>560</v>
      </c>
      <c r="BA55" s="25" t="s">
        <v>871</v>
      </c>
      <c r="BB55" s="25" t="s">
        <v>871</v>
      </c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7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 t="s">
        <v>2488</v>
      </c>
      <c r="DH55" s="25"/>
      <c r="DI55" s="25"/>
    </row>
    <row r="56" spans="1:113" x14ac:dyDescent="0.35">
      <c r="A56" s="278"/>
      <c r="B56" s="25"/>
      <c r="C56" s="25"/>
      <c r="D56" s="25"/>
      <c r="E56" s="24"/>
      <c r="F56" s="24"/>
      <c r="G56" s="25"/>
      <c r="H56" s="25"/>
      <c r="I56" s="24" t="s">
        <v>458</v>
      </c>
      <c r="J56" s="24" t="s">
        <v>458</v>
      </c>
      <c r="K56" s="117"/>
      <c r="L56" s="117"/>
      <c r="M56" s="117"/>
      <c r="N56" s="117"/>
      <c r="O56" s="25"/>
      <c r="P56" s="25"/>
      <c r="Q56" s="25"/>
      <c r="R56" s="25"/>
      <c r="S56" s="117"/>
      <c r="T56" s="117"/>
      <c r="U56" s="117"/>
      <c r="V56" s="117"/>
      <c r="W56" s="116"/>
      <c r="X56" s="116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 t="s">
        <v>1185</v>
      </c>
      <c r="AR56" s="25" t="s">
        <v>1185</v>
      </c>
      <c r="AS56" s="25"/>
      <c r="AT56" s="25"/>
      <c r="AU56" s="24"/>
      <c r="AV56" s="24"/>
      <c r="AW56" s="24" t="s">
        <v>784</v>
      </c>
      <c r="AX56" s="24" t="s">
        <v>784</v>
      </c>
      <c r="AY56" s="25" t="s">
        <v>561</v>
      </c>
      <c r="AZ56" s="25" t="s">
        <v>561</v>
      </c>
      <c r="BA56" s="25" t="s">
        <v>872</v>
      </c>
      <c r="BB56" s="25" t="s">
        <v>872</v>
      </c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7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 t="s">
        <v>2491</v>
      </c>
      <c r="DH56" s="25"/>
      <c r="DI56" s="25"/>
    </row>
    <row r="57" spans="1:113" x14ac:dyDescent="0.35">
      <c r="A57" s="278"/>
      <c r="B57" s="25"/>
      <c r="C57" s="25"/>
      <c r="D57" s="25"/>
      <c r="E57" s="24"/>
      <c r="F57" s="24"/>
      <c r="G57" s="25"/>
      <c r="H57" s="25"/>
      <c r="I57" s="24" t="s">
        <v>2519</v>
      </c>
      <c r="J57" s="24" t="s">
        <v>2519</v>
      </c>
      <c r="K57" s="117"/>
      <c r="L57" s="117"/>
      <c r="M57" s="117"/>
      <c r="N57" s="117"/>
      <c r="O57" s="25"/>
      <c r="P57" s="25"/>
      <c r="Q57" s="25"/>
      <c r="R57" s="25"/>
      <c r="S57" s="117"/>
      <c r="T57" s="117"/>
      <c r="U57" s="117"/>
      <c r="V57" s="117"/>
      <c r="W57" s="116"/>
      <c r="X57" s="116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 t="s">
        <v>1186</v>
      </c>
      <c r="AR57" s="25" t="s">
        <v>1186</v>
      </c>
      <c r="AS57" s="25"/>
      <c r="AT57" s="25"/>
      <c r="AU57" s="24"/>
      <c r="AV57" s="24"/>
      <c r="AW57" s="24" t="s">
        <v>785</v>
      </c>
      <c r="AX57" s="24" t="s">
        <v>785</v>
      </c>
      <c r="AY57" s="25" t="s">
        <v>562</v>
      </c>
      <c r="AZ57" s="25" t="s">
        <v>562</v>
      </c>
      <c r="BA57" s="25" t="s">
        <v>873</v>
      </c>
      <c r="BB57" s="25" t="s">
        <v>873</v>
      </c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7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 t="s">
        <v>446</v>
      </c>
      <c r="DH57" s="25"/>
      <c r="DI57" s="25"/>
    </row>
    <row r="58" spans="1:113" x14ac:dyDescent="0.35">
      <c r="A58" s="278"/>
      <c r="B58" s="25"/>
      <c r="C58" s="25"/>
      <c r="D58" s="25"/>
      <c r="E58" s="24"/>
      <c r="F58" s="24"/>
      <c r="G58" s="25"/>
      <c r="H58" s="25"/>
      <c r="I58" s="24" t="s">
        <v>2520</v>
      </c>
      <c r="J58" s="24" t="s">
        <v>2520</v>
      </c>
      <c r="K58" s="117"/>
      <c r="L58" s="117"/>
      <c r="M58" s="117"/>
      <c r="N58" s="117"/>
      <c r="O58" s="25"/>
      <c r="P58" s="25"/>
      <c r="Q58" s="25"/>
      <c r="R58" s="25"/>
      <c r="S58" s="117"/>
      <c r="T58" s="117"/>
      <c r="U58" s="117"/>
      <c r="V58" s="117"/>
      <c r="W58" s="116"/>
      <c r="X58" s="116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 t="s">
        <v>1187</v>
      </c>
      <c r="AR58" s="25" t="s">
        <v>1187</v>
      </c>
      <c r="AS58" s="25"/>
      <c r="AT58" s="25"/>
      <c r="AU58" s="24"/>
      <c r="AV58" s="24"/>
      <c r="AW58" s="24" t="s">
        <v>786</v>
      </c>
      <c r="AX58" s="24" t="s">
        <v>786</v>
      </c>
      <c r="AY58" s="25" t="s">
        <v>563</v>
      </c>
      <c r="AZ58" s="25" t="s">
        <v>563</v>
      </c>
      <c r="BA58" s="25" t="s">
        <v>874</v>
      </c>
      <c r="BB58" s="25" t="s">
        <v>874</v>
      </c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7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 t="s">
        <v>447</v>
      </c>
      <c r="DH58" s="25"/>
      <c r="DI58" s="25"/>
    </row>
    <row r="59" spans="1:113" x14ac:dyDescent="0.35">
      <c r="A59" s="278"/>
      <c r="B59" s="25"/>
      <c r="C59" s="25"/>
      <c r="D59" s="25"/>
      <c r="E59" s="24"/>
      <c r="F59" s="24"/>
      <c r="G59" s="25"/>
      <c r="H59" s="25"/>
      <c r="I59" s="25" t="s">
        <v>501</v>
      </c>
      <c r="J59" s="25" t="s">
        <v>2343</v>
      </c>
      <c r="K59" s="117"/>
      <c r="L59" s="117"/>
      <c r="M59" s="117"/>
      <c r="N59" s="117"/>
      <c r="O59" s="25"/>
      <c r="P59" s="25"/>
      <c r="Q59" s="25"/>
      <c r="R59" s="25"/>
      <c r="S59" s="117"/>
      <c r="T59" s="117"/>
      <c r="U59" s="117"/>
      <c r="V59" s="117"/>
      <c r="W59" s="116"/>
      <c r="X59" s="116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 t="s">
        <v>1188</v>
      </c>
      <c r="AR59" s="25" t="s">
        <v>1188</v>
      </c>
      <c r="AS59" s="25"/>
      <c r="AT59" s="25"/>
      <c r="AU59" s="24"/>
      <c r="AV59" s="24"/>
      <c r="AW59" s="24" t="s">
        <v>787</v>
      </c>
      <c r="AX59" s="24" t="s">
        <v>787</v>
      </c>
      <c r="AY59" s="25" t="s">
        <v>564</v>
      </c>
      <c r="AZ59" s="25" t="s">
        <v>564</v>
      </c>
      <c r="BA59" s="25" t="s">
        <v>875</v>
      </c>
      <c r="BB59" s="25" t="s">
        <v>875</v>
      </c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7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 t="s">
        <v>2498</v>
      </c>
      <c r="DH59" s="25"/>
      <c r="DI59" s="25"/>
    </row>
    <row r="60" spans="1:113" x14ac:dyDescent="0.35">
      <c r="A60" s="278"/>
      <c r="B60" s="25"/>
      <c r="C60" s="25"/>
      <c r="D60" s="25"/>
      <c r="E60" s="24"/>
      <c r="F60" s="24"/>
      <c r="G60" s="25"/>
      <c r="H60" s="25"/>
      <c r="I60" s="25"/>
      <c r="J60" s="25" t="s">
        <v>501</v>
      </c>
      <c r="K60" s="117"/>
      <c r="L60" s="117"/>
      <c r="M60" s="117"/>
      <c r="N60" s="117"/>
      <c r="O60" s="25"/>
      <c r="P60" s="25"/>
      <c r="Q60" s="25"/>
      <c r="R60" s="25"/>
      <c r="S60" s="117"/>
      <c r="T60" s="117"/>
      <c r="U60" s="117"/>
      <c r="V60" s="117"/>
      <c r="W60" s="116"/>
      <c r="X60" s="116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 t="s">
        <v>501</v>
      </c>
      <c r="AR60" s="24" t="s">
        <v>2343</v>
      </c>
      <c r="AS60" s="25"/>
      <c r="AT60" s="25"/>
      <c r="AU60" s="24"/>
      <c r="AV60" s="24"/>
      <c r="AW60" s="24" t="s">
        <v>788</v>
      </c>
      <c r="AX60" s="24" t="s">
        <v>788</v>
      </c>
      <c r="AY60" s="25" t="s">
        <v>565</v>
      </c>
      <c r="AZ60" s="25" t="s">
        <v>565</v>
      </c>
      <c r="BA60" s="25" t="s">
        <v>876</v>
      </c>
      <c r="BB60" s="25" t="s">
        <v>876</v>
      </c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7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 t="s">
        <v>2500</v>
      </c>
      <c r="DH60" s="25"/>
      <c r="DI60" s="25"/>
    </row>
    <row r="61" spans="1:113" x14ac:dyDescent="0.35">
      <c r="A61" s="278"/>
      <c r="B61" s="25"/>
      <c r="C61" s="25"/>
      <c r="D61" s="25"/>
      <c r="E61" s="24"/>
      <c r="F61" s="24"/>
      <c r="G61" s="25"/>
      <c r="H61" s="25"/>
      <c r="I61" s="25"/>
      <c r="J61" s="25"/>
      <c r="K61" s="117"/>
      <c r="L61" s="117"/>
      <c r="M61" s="117"/>
      <c r="N61" s="117"/>
      <c r="O61" s="25"/>
      <c r="P61" s="25"/>
      <c r="Q61" s="25"/>
      <c r="R61" s="25"/>
      <c r="S61" s="117"/>
      <c r="T61" s="117"/>
      <c r="U61" s="117"/>
      <c r="V61" s="117"/>
      <c r="W61" s="116"/>
      <c r="X61" s="116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 t="s">
        <v>501</v>
      </c>
      <c r="AS61" s="25"/>
      <c r="AT61" s="25"/>
      <c r="AU61" s="24"/>
      <c r="AV61" s="24"/>
      <c r="AW61" s="24" t="s">
        <v>789</v>
      </c>
      <c r="AX61" s="24" t="s">
        <v>789</v>
      </c>
      <c r="AY61" s="25" t="s">
        <v>567</v>
      </c>
      <c r="AZ61" s="25" t="s">
        <v>567</v>
      </c>
      <c r="BA61" s="25" t="s">
        <v>877</v>
      </c>
      <c r="BB61" s="25" t="s">
        <v>877</v>
      </c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DG61" s="144" t="s">
        <v>450</v>
      </c>
    </row>
    <row r="62" spans="1:113" x14ac:dyDescent="0.35">
      <c r="A62" s="278"/>
      <c r="B62" s="25"/>
      <c r="C62" s="25"/>
      <c r="D62" s="25"/>
      <c r="E62" s="24"/>
      <c r="F62" s="24"/>
      <c r="G62" s="25"/>
      <c r="H62" s="25"/>
      <c r="I62" s="25"/>
      <c r="J62" s="25"/>
      <c r="K62" s="117"/>
      <c r="L62" s="117"/>
      <c r="M62" s="117"/>
      <c r="N62" s="117"/>
      <c r="O62" s="25"/>
      <c r="P62" s="25"/>
      <c r="Q62" s="25"/>
      <c r="R62" s="25"/>
      <c r="S62" s="117"/>
      <c r="T62" s="117"/>
      <c r="U62" s="117"/>
      <c r="V62" s="117"/>
      <c r="W62" s="116"/>
      <c r="X62" s="116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4"/>
      <c r="AV62" s="24"/>
      <c r="AW62" s="24" t="s">
        <v>790</v>
      </c>
      <c r="AX62" s="24" t="s">
        <v>790</v>
      </c>
      <c r="AY62" s="25" t="s">
        <v>568</v>
      </c>
      <c r="AZ62" s="25" t="s">
        <v>568</v>
      </c>
      <c r="BA62" s="25" t="s">
        <v>878</v>
      </c>
      <c r="BB62" s="25" t="s">
        <v>878</v>
      </c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DG62" s="144" t="s">
        <v>449</v>
      </c>
    </row>
    <row r="63" spans="1:113" x14ac:dyDescent="0.35">
      <c r="A63" s="278"/>
      <c r="B63" s="25"/>
      <c r="C63" s="25"/>
      <c r="D63" s="25"/>
      <c r="E63" s="24"/>
      <c r="F63" s="24"/>
      <c r="G63" s="25"/>
      <c r="H63" s="25"/>
      <c r="I63" s="25"/>
      <c r="J63" s="25"/>
      <c r="K63" s="117"/>
      <c r="L63" s="117"/>
      <c r="M63" s="117"/>
      <c r="N63" s="117"/>
      <c r="O63" s="25"/>
      <c r="P63" s="25"/>
      <c r="Q63" s="25"/>
      <c r="R63" s="25"/>
      <c r="S63" s="117"/>
      <c r="T63" s="117"/>
      <c r="U63" s="117"/>
      <c r="V63" s="117"/>
      <c r="W63" s="116"/>
      <c r="X63" s="116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4"/>
      <c r="AV63" s="24"/>
      <c r="AW63" s="24" t="s">
        <v>791</v>
      </c>
      <c r="AX63" s="24" t="s">
        <v>791</v>
      </c>
      <c r="AY63" s="25" t="s">
        <v>569</v>
      </c>
      <c r="AZ63" s="25" t="s">
        <v>569</v>
      </c>
      <c r="BA63" s="25" t="s">
        <v>879</v>
      </c>
      <c r="BB63" s="25" t="s">
        <v>879</v>
      </c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DG63" s="144" t="s">
        <v>451</v>
      </c>
    </row>
    <row r="64" spans="1:113" x14ac:dyDescent="0.35">
      <c r="A64" s="278"/>
      <c r="B64" s="25"/>
      <c r="C64" s="25"/>
      <c r="D64" s="25"/>
      <c r="E64" s="24"/>
      <c r="F64" s="24"/>
      <c r="G64" s="25"/>
      <c r="H64" s="25"/>
      <c r="I64" s="25"/>
      <c r="J64" s="25"/>
      <c r="K64" s="117"/>
      <c r="L64" s="117"/>
      <c r="M64" s="117"/>
      <c r="N64" s="117"/>
      <c r="O64" s="25"/>
      <c r="P64" s="25"/>
      <c r="Q64" s="25"/>
      <c r="R64" s="25"/>
      <c r="S64" s="117"/>
      <c r="T64" s="117"/>
      <c r="U64" s="117"/>
      <c r="V64" s="117"/>
      <c r="W64" s="116"/>
      <c r="X64" s="116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4"/>
      <c r="AV64" s="24"/>
      <c r="AW64" s="24" t="s">
        <v>792</v>
      </c>
      <c r="AX64" s="24" t="s">
        <v>792</v>
      </c>
      <c r="AY64" s="25" t="s">
        <v>570</v>
      </c>
      <c r="AZ64" s="25" t="s">
        <v>570</v>
      </c>
      <c r="BA64" s="25" t="s">
        <v>880</v>
      </c>
      <c r="BB64" s="25" t="s">
        <v>880</v>
      </c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DG64" s="144" t="s">
        <v>2506</v>
      </c>
    </row>
    <row r="65" spans="1:111" x14ac:dyDescent="0.35">
      <c r="A65" s="278"/>
      <c r="B65" s="25"/>
      <c r="C65" s="25"/>
      <c r="D65" s="25"/>
      <c r="E65" s="24"/>
      <c r="F65" s="24"/>
      <c r="G65" s="25"/>
      <c r="H65" s="25"/>
      <c r="I65" s="25"/>
      <c r="J65" s="25"/>
      <c r="K65" s="117"/>
      <c r="L65" s="117"/>
      <c r="M65" s="117"/>
      <c r="N65" s="117"/>
      <c r="O65" s="25"/>
      <c r="P65" s="25"/>
      <c r="Q65" s="25"/>
      <c r="R65" s="25"/>
      <c r="S65" s="117"/>
      <c r="T65" s="117"/>
      <c r="U65" s="117"/>
      <c r="V65" s="117"/>
      <c r="W65" s="116"/>
      <c r="X65" s="116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4"/>
      <c r="AV65" s="24"/>
      <c r="AW65" s="24" t="s">
        <v>793</v>
      </c>
      <c r="AX65" s="24" t="s">
        <v>793</v>
      </c>
      <c r="AY65" s="25" t="s">
        <v>571</v>
      </c>
      <c r="AZ65" s="25" t="s">
        <v>571</v>
      </c>
      <c r="BA65" s="25" t="s">
        <v>881</v>
      </c>
      <c r="BB65" s="25" t="s">
        <v>881</v>
      </c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DG65" s="144" t="s">
        <v>453</v>
      </c>
    </row>
    <row r="66" spans="1:111" x14ac:dyDescent="0.35">
      <c r="A66" s="278"/>
      <c r="B66" s="25"/>
      <c r="C66" s="25"/>
      <c r="D66" s="25"/>
      <c r="E66" s="24"/>
      <c r="F66" s="24"/>
      <c r="G66" s="25"/>
      <c r="H66" s="25"/>
      <c r="I66" s="25"/>
      <c r="J66" s="25"/>
      <c r="K66" s="117"/>
      <c r="L66" s="117"/>
      <c r="M66" s="117"/>
      <c r="N66" s="117"/>
      <c r="O66" s="25"/>
      <c r="P66" s="25"/>
      <c r="Q66" s="25"/>
      <c r="R66" s="25"/>
      <c r="S66" s="117"/>
      <c r="T66" s="117"/>
      <c r="U66" s="117"/>
      <c r="V66" s="117"/>
      <c r="W66" s="116"/>
      <c r="X66" s="116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4"/>
      <c r="AV66" s="24"/>
      <c r="AW66" s="24" t="s">
        <v>794</v>
      </c>
      <c r="AX66" s="24" t="s">
        <v>794</v>
      </c>
      <c r="AY66" s="25" t="s">
        <v>572</v>
      </c>
      <c r="AZ66" s="25" t="s">
        <v>572</v>
      </c>
      <c r="BA66" s="25" t="s">
        <v>882</v>
      </c>
      <c r="BB66" s="25" t="s">
        <v>882</v>
      </c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DG66" s="144" t="s">
        <v>2507</v>
      </c>
    </row>
    <row r="67" spans="1:111" x14ac:dyDescent="0.35">
      <c r="A67" s="278"/>
      <c r="B67" s="25"/>
      <c r="C67" s="25"/>
      <c r="D67" s="25"/>
      <c r="E67" s="24"/>
      <c r="F67" s="24"/>
      <c r="G67" s="25"/>
      <c r="H67" s="25"/>
      <c r="I67" s="25"/>
      <c r="J67" s="25"/>
      <c r="K67" s="117"/>
      <c r="L67" s="117"/>
      <c r="M67" s="117"/>
      <c r="N67" s="117"/>
      <c r="O67" s="25"/>
      <c r="P67" s="25"/>
      <c r="Q67" s="25"/>
      <c r="R67" s="25"/>
      <c r="S67" s="117"/>
      <c r="T67" s="117"/>
      <c r="U67" s="117"/>
      <c r="V67" s="117"/>
      <c r="W67" s="116"/>
      <c r="X67" s="116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4"/>
      <c r="AV67" s="24"/>
      <c r="AW67" s="24" t="s">
        <v>795</v>
      </c>
      <c r="AX67" s="24" t="s">
        <v>795</v>
      </c>
      <c r="AY67" s="25" t="s">
        <v>573</v>
      </c>
      <c r="AZ67" s="25" t="s">
        <v>573</v>
      </c>
      <c r="BA67" s="25" t="s">
        <v>883</v>
      </c>
      <c r="BB67" s="25" t="s">
        <v>883</v>
      </c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DG67" s="144" t="s">
        <v>2719</v>
      </c>
    </row>
    <row r="68" spans="1:111" x14ac:dyDescent="0.35">
      <c r="A68" s="278"/>
      <c r="B68" s="25"/>
      <c r="C68" s="25"/>
      <c r="D68" s="25"/>
      <c r="E68" s="24"/>
      <c r="F68" s="24"/>
      <c r="G68" s="25"/>
      <c r="H68" s="25"/>
      <c r="I68" s="25"/>
      <c r="J68" s="25"/>
      <c r="K68" s="117"/>
      <c r="L68" s="117"/>
      <c r="M68" s="117"/>
      <c r="N68" s="117"/>
      <c r="O68" s="25"/>
      <c r="P68" s="25"/>
      <c r="Q68" s="25"/>
      <c r="R68" s="25"/>
      <c r="S68" s="117"/>
      <c r="T68" s="117"/>
      <c r="U68" s="117"/>
      <c r="V68" s="117"/>
      <c r="W68" s="116"/>
      <c r="X68" s="116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4"/>
      <c r="AV68" s="24"/>
      <c r="AW68" s="24" t="s">
        <v>796</v>
      </c>
      <c r="AX68" s="24" t="s">
        <v>796</v>
      </c>
      <c r="AY68" s="25" t="s">
        <v>574</v>
      </c>
      <c r="AZ68" s="25" t="s">
        <v>574</v>
      </c>
      <c r="BA68" s="25" t="s">
        <v>884</v>
      </c>
      <c r="BB68" s="25" t="s">
        <v>884</v>
      </c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DG68" s="144" t="s">
        <v>2508</v>
      </c>
    </row>
    <row r="69" spans="1:111" x14ac:dyDescent="0.35">
      <c r="A69" s="278"/>
      <c r="B69" s="25"/>
      <c r="C69" s="25"/>
      <c r="D69" s="25"/>
      <c r="E69" s="24"/>
      <c r="F69" s="24"/>
      <c r="G69" s="25"/>
      <c r="H69" s="25"/>
      <c r="I69" s="25"/>
      <c r="J69" s="25"/>
      <c r="K69" s="117"/>
      <c r="L69" s="117"/>
      <c r="M69" s="117"/>
      <c r="N69" s="117"/>
      <c r="O69" s="25"/>
      <c r="P69" s="25"/>
      <c r="Q69" s="25"/>
      <c r="R69" s="25"/>
      <c r="S69" s="117"/>
      <c r="T69" s="117"/>
      <c r="U69" s="117"/>
      <c r="V69" s="117"/>
      <c r="W69" s="116"/>
      <c r="X69" s="116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4"/>
      <c r="AV69" s="24"/>
      <c r="AW69" s="24" t="s">
        <v>797</v>
      </c>
      <c r="AX69" s="24" t="s">
        <v>797</v>
      </c>
      <c r="AY69" s="25" t="s">
        <v>575</v>
      </c>
      <c r="AZ69" s="25" t="s">
        <v>575</v>
      </c>
      <c r="BA69" s="25" t="s">
        <v>885</v>
      </c>
      <c r="BB69" s="25" t="s">
        <v>885</v>
      </c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DG69" s="144" t="s">
        <v>2509</v>
      </c>
    </row>
    <row r="70" spans="1:111" x14ac:dyDescent="0.35">
      <c r="A70" s="278"/>
      <c r="B70" s="25"/>
      <c r="C70" s="25"/>
      <c r="D70" s="25"/>
      <c r="E70" s="24"/>
      <c r="F70" s="24"/>
      <c r="G70" s="25"/>
      <c r="H70" s="25"/>
      <c r="I70" s="25"/>
      <c r="J70" s="25"/>
      <c r="K70" s="117"/>
      <c r="L70" s="117"/>
      <c r="M70" s="117"/>
      <c r="N70" s="117"/>
      <c r="O70" s="25"/>
      <c r="P70" s="25"/>
      <c r="Q70" s="25"/>
      <c r="R70" s="25"/>
      <c r="S70" s="117"/>
      <c r="T70" s="117"/>
      <c r="U70" s="117"/>
      <c r="V70" s="117"/>
      <c r="W70" s="116"/>
      <c r="X70" s="116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4"/>
      <c r="AV70" s="24"/>
      <c r="AW70" s="24" t="s">
        <v>798</v>
      </c>
      <c r="AX70" s="24" t="s">
        <v>798</v>
      </c>
      <c r="AY70" s="25" t="s">
        <v>576</v>
      </c>
      <c r="AZ70" s="25" t="s">
        <v>576</v>
      </c>
      <c r="BA70" s="25" t="s">
        <v>886</v>
      </c>
      <c r="BB70" s="25" t="s">
        <v>886</v>
      </c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DG70" s="144" t="s">
        <v>2510</v>
      </c>
    </row>
    <row r="71" spans="1:111" x14ac:dyDescent="0.35">
      <c r="A71" s="278"/>
      <c r="B71" s="25"/>
      <c r="C71" s="25"/>
      <c r="D71" s="25"/>
      <c r="E71" s="24"/>
      <c r="F71" s="24"/>
      <c r="G71" s="25"/>
      <c r="H71" s="25"/>
      <c r="I71" s="25"/>
      <c r="J71" s="25"/>
      <c r="K71" s="117"/>
      <c r="L71" s="117"/>
      <c r="M71" s="117"/>
      <c r="N71" s="117"/>
      <c r="O71" s="25"/>
      <c r="P71" s="25"/>
      <c r="Q71" s="25"/>
      <c r="R71" s="25"/>
      <c r="S71" s="117"/>
      <c r="T71" s="117"/>
      <c r="U71" s="117"/>
      <c r="V71" s="117"/>
      <c r="W71" s="116"/>
      <c r="X71" s="116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4"/>
      <c r="AV71" s="24"/>
      <c r="AW71" s="24" t="s">
        <v>799</v>
      </c>
      <c r="AX71" s="24" t="s">
        <v>799</v>
      </c>
      <c r="AY71" s="25" t="s">
        <v>577</v>
      </c>
      <c r="AZ71" s="25" t="s">
        <v>577</v>
      </c>
      <c r="BA71" s="25" t="s">
        <v>887</v>
      </c>
      <c r="BB71" s="25" t="s">
        <v>887</v>
      </c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DG71" s="144" t="s">
        <v>2511</v>
      </c>
    </row>
    <row r="72" spans="1:111" x14ac:dyDescent="0.35">
      <c r="A72" s="278"/>
      <c r="B72" s="25"/>
      <c r="C72" s="25"/>
      <c r="D72" s="25"/>
      <c r="E72" s="24"/>
      <c r="F72" s="24"/>
      <c r="G72" s="25"/>
      <c r="H72" s="25"/>
      <c r="I72" s="25"/>
      <c r="J72" s="25"/>
      <c r="K72" s="117"/>
      <c r="L72" s="117"/>
      <c r="M72" s="117"/>
      <c r="N72" s="117"/>
      <c r="O72" s="25"/>
      <c r="P72" s="25"/>
      <c r="Q72" s="25"/>
      <c r="R72" s="25"/>
      <c r="S72" s="117"/>
      <c r="T72" s="117"/>
      <c r="U72" s="117"/>
      <c r="V72" s="117"/>
      <c r="W72" s="116"/>
      <c r="X72" s="116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4"/>
      <c r="AV72" s="24"/>
      <c r="AW72" s="24" t="s">
        <v>800</v>
      </c>
      <c r="AX72" s="24" t="s">
        <v>800</v>
      </c>
      <c r="AY72" s="25" t="s">
        <v>578</v>
      </c>
      <c r="AZ72" s="25" t="s">
        <v>578</v>
      </c>
      <c r="BA72" s="25" t="s">
        <v>888</v>
      </c>
      <c r="BB72" s="25" t="s">
        <v>888</v>
      </c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DG72" s="144" t="s">
        <v>454</v>
      </c>
    </row>
    <row r="73" spans="1:111" x14ac:dyDescent="0.35">
      <c r="A73" s="278"/>
      <c r="B73" s="25"/>
      <c r="C73" s="25"/>
      <c r="D73" s="25"/>
      <c r="E73" s="24"/>
      <c r="F73" s="24"/>
      <c r="G73" s="25"/>
      <c r="H73" s="25"/>
      <c r="I73" s="25"/>
      <c r="J73" s="25"/>
      <c r="K73" s="117"/>
      <c r="L73" s="117"/>
      <c r="M73" s="117"/>
      <c r="N73" s="117"/>
      <c r="O73" s="25"/>
      <c r="P73" s="25"/>
      <c r="Q73" s="25"/>
      <c r="R73" s="25"/>
      <c r="S73" s="117"/>
      <c r="T73" s="117"/>
      <c r="U73" s="117"/>
      <c r="V73" s="117"/>
      <c r="W73" s="116"/>
      <c r="X73" s="116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4"/>
      <c r="AV73" s="24"/>
      <c r="AW73" s="24" t="s">
        <v>801</v>
      </c>
      <c r="AX73" s="24" t="s">
        <v>801</v>
      </c>
      <c r="AY73" s="25" t="s">
        <v>579</v>
      </c>
      <c r="AZ73" s="25" t="s">
        <v>579</v>
      </c>
      <c r="BA73" s="25" t="s">
        <v>889</v>
      </c>
      <c r="BB73" s="25" t="s">
        <v>889</v>
      </c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DG73" s="144" t="s">
        <v>2513</v>
      </c>
    </row>
    <row r="74" spans="1:111" x14ac:dyDescent="0.35">
      <c r="A74" s="278"/>
      <c r="B74" s="25"/>
      <c r="C74" s="25"/>
      <c r="D74" s="25"/>
      <c r="E74" s="24"/>
      <c r="F74" s="24"/>
      <c r="G74" s="25"/>
      <c r="H74" s="25"/>
      <c r="I74" s="25"/>
      <c r="J74" s="25"/>
      <c r="K74" s="117"/>
      <c r="L74" s="117"/>
      <c r="M74" s="117"/>
      <c r="N74" s="117"/>
      <c r="O74" s="25"/>
      <c r="P74" s="25"/>
      <c r="Q74" s="25"/>
      <c r="R74" s="25"/>
      <c r="S74" s="117"/>
      <c r="T74" s="117"/>
      <c r="U74" s="117"/>
      <c r="V74" s="117"/>
      <c r="W74" s="116"/>
      <c r="X74" s="116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4"/>
      <c r="AV74" s="24"/>
      <c r="AW74" s="24" t="s">
        <v>802</v>
      </c>
      <c r="AX74" s="24" t="s">
        <v>802</v>
      </c>
      <c r="AY74" s="25" t="s">
        <v>580</v>
      </c>
      <c r="AZ74" s="25" t="s">
        <v>580</v>
      </c>
      <c r="BA74" s="25" t="s">
        <v>890</v>
      </c>
      <c r="BB74" s="25" t="s">
        <v>890</v>
      </c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DG74" s="144" t="s">
        <v>2514</v>
      </c>
    </row>
    <row r="75" spans="1:111" x14ac:dyDescent="0.35">
      <c r="A75" s="278"/>
      <c r="B75" s="25"/>
      <c r="C75" s="25"/>
      <c r="D75" s="25"/>
      <c r="E75" s="24"/>
      <c r="F75" s="24"/>
      <c r="G75" s="25"/>
      <c r="H75" s="25"/>
      <c r="I75" s="25"/>
      <c r="J75" s="25"/>
      <c r="K75" s="117"/>
      <c r="L75" s="117"/>
      <c r="M75" s="117"/>
      <c r="N75" s="117"/>
      <c r="O75" s="25"/>
      <c r="P75" s="25"/>
      <c r="Q75" s="25"/>
      <c r="R75" s="25"/>
      <c r="S75" s="117"/>
      <c r="T75" s="117"/>
      <c r="U75" s="117"/>
      <c r="V75" s="117"/>
      <c r="W75" s="116"/>
      <c r="X75" s="116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4"/>
      <c r="AV75" s="24"/>
      <c r="AW75" s="24" t="s">
        <v>803</v>
      </c>
      <c r="AX75" s="24" t="s">
        <v>803</v>
      </c>
      <c r="AY75" s="25" t="s">
        <v>581</v>
      </c>
      <c r="AZ75" s="25" t="s">
        <v>581</v>
      </c>
      <c r="BA75" s="25" t="s">
        <v>891</v>
      </c>
      <c r="BB75" s="25" t="s">
        <v>891</v>
      </c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DG75" s="144" t="s">
        <v>2515</v>
      </c>
    </row>
    <row r="76" spans="1:111" x14ac:dyDescent="0.35">
      <c r="A76" s="278"/>
      <c r="B76" s="25"/>
      <c r="C76" s="25"/>
      <c r="D76" s="25"/>
      <c r="E76" s="24"/>
      <c r="F76" s="24"/>
      <c r="G76" s="25"/>
      <c r="H76" s="25"/>
      <c r="I76" s="25"/>
      <c r="J76" s="25"/>
      <c r="K76" s="117"/>
      <c r="L76" s="117"/>
      <c r="M76" s="117"/>
      <c r="N76" s="117"/>
      <c r="O76" s="25"/>
      <c r="P76" s="25"/>
      <c r="Q76" s="25"/>
      <c r="R76" s="25"/>
      <c r="S76" s="117"/>
      <c r="T76" s="117"/>
      <c r="U76" s="117"/>
      <c r="V76" s="117"/>
      <c r="W76" s="116"/>
      <c r="X76" s="116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4"/>
      <c r="AV76" s="24"/>
      <c r="AW76" s="24" t="s">
        <v>804</v>
      </c>
      <c r="AX76" s="24" t="s">
        <v>804</v>
      </c>
      <c r="AY76" s="25" t="s">
        <v>582</v>
      </c>
      <c r="AZ76" s="25" t="s">
        <v>582</v>
      </c>
      <c r="BA76" s="25" t="s">
        <v>892</v>
      </c>
      <c r="BB76" s="25" t="s">
        <v>892</v>
      </c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DG76" s="144" t="s">
        <v>2516</v>
      </c>
    </row>
    <row r="77" spans="1:111" x14ac:dyDescent="0.35">
      <c r="A77" s="278"/>
      <c r="B77" s="25"/>
      <c r="C77" s="25"/>
      <c r="D77" s="25"/>
      <c r="E77" s="24"/>
      <c r="F77" s="24"/>
      <c r="G77" s="25"/>
      <c r="H77" s="25"/>
      <c r="I77" s="25"/>
      <c r="J77" s="25"/>
      <c r="K77" s="117"/>
      <c r="L77" s="117"/>
      <c r="M77" s="117"/>
      <c r="N77" s="117"/>
      <c r="O77" s="25"/>
      <c r="P77" s="25"/>
      <c r="Q77" s="25"/>
      <c r="R77" s="25"/>
      <c r="S77" s="117"/>
      <c r="T77" s="117"/>
      <c r="U77" s="117"/>
      <c r="V77" s="117"/>
      <c r="W77" s="116"/>
      <c r="X77" s="116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4"/>
      <c r="AV77" s="24"/>
      <c r="AW77" s="24" t="s">
        <v>805</v>
      </c>
      <c r="AX77" s="24" t="s">
        <v>805</v>
      </c>
      <c r="AY77" s="25" t="s">
        <v>583</v>
      </c>
      <c r="AZ77" s="25" t="s">
        <v>583</v>
      </c>
      <c r="BA77" s="25" t="s">
        <v>893</v>
      </c>
      <c r="BB77" s="25" t="s">
        <v>893</v>
      </c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DG77" s="144" t="s">
        <v>2517</v>
      </c>
    </row>
    <row r="78" spans="1:111" x14ac:dyDescent="0.35">
      <c r="A78" s="278"/>
      <c r="B78" s="25"/>
      <c r="C78" s="25"/>
      <c r="D78" s="25"/>
      <c r="E78" s="24"/>
      <c r="F78" s="24"/>
      <c r="G78" s="25"/>
      <c r="H78" s="25"/>
      <c r="I78" s="25"/>
      <c r="J78" s="25"/>
      <c r="K78" s="117"/>
      <c r="L78" s="117"/>
      <c r="M78" s="117"/>
      <c r="N78" s="117"/>
      <c r="O78" s="25"/>
      <c r="P78" s="25"/>
      <c r="Q78" s="25"/>
      <c r="R78" s="25"/>
      <c r="S78" s="117"/>
      <c r="T78" s="117"/>
      <c r="U78" s="117"/>
      <c r="V78" s="117"/>
      <c r="W78" s="116"/>
      <c r="X78" s="116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4"/>
      <c r="AV78" s="24"/>
      <c r="AW78" s="24" t="s">
        <v>806</v>
      </c>
      <c r="AX78" s="24" t="s">
        <v>806</v>
      </c>
      <c r="AY78" s="25" t="s">
        <v>584</v>
      </c>
      <c r="AZ78" s="25" t="s">
        <v>584</v>
      </c>
      <c r="BA78" s="25" t="s">
        <v>894</v>
      </c>
      <c r="BB78" s="25" t="s">
        <v>894</v>
      </c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DG78" s="144" t="s">
        <v>455</v>
      </c>
    </row>
    <row r="79" spans="1:111" x14ac:dyDescent="0.35">
      <c r="A79" s="278"/>
      <c r="B79" s="25"/>
      <c r="C79" s="25"/>
      <c r="D79" s="25"/>
      <c r="E79" s="24"/>
      <c r="F79" s="24"/>
      <c r="G79" s="25"/>
      <c r="H79" s="25"/>
      <c r="I79" s="25"/>
      <c r="J79" s="25"/>
      <c r="K79" s="117"/>
      <c r="L79" s="117"/>
      <c r="M79" s="117"/>
      <c r="N79" s="117"/>
      <c r="O79" s="25"/>
      <c r="P79" s="25"/>
      <c r="Q79" s="25"/>
      <c r="R79" s="25"/>
      <c r="S79" s="117"/>
      <c r="T79" s="117"/>
      <c r="U79" s="117"/>
      <c r="V79" s="117"/>
      <c r="W79" s="116"/>
      <c r="X79" s="116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4"/>
      <c r="AV79" s="24"/>
      <c r="AW79" s="24" t="s">
        <v>807</v>
      </c>
      <c r="AX79" s="24" t="s">
        <v>807</v>
      </c>
      <c r="AY79" s="25" t="s">
        <v>585</v>
      </c>
      <c r="AZ79" s="25" t="s">
        <v>585</v>
      </c>
      <c r="BA79" s="25" t="s">
        <v>895</v>
      </c>
      <c r="BB79" s="25" t="s">
        <v>895</v>
      </c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DG79" s="144" t="s">
        <v>456</v>
      </c>
    </row>
    <row r="80" spans="1:111" x14ac:dyDescent="0.35">
      <c r="A80" s="278"/>
      <c r="B80" s="25"/>
      <c r="C80" s="25"/>
      <c r="D80" s="25"/>
      <c r="E80" s="24"/>
      <c r="F80" s="24"/>
      <c r="G80" s="25"/>
      <c r="H80" s="25"/>
      <c r="I80" s="25"/>
      <c r="J80" s="25"/>
      <c r="K80" s="117"/>
      <c r="L80" s="117"/>
      <c r="M80" s="117"/>
      <c r="N80" s="117"/>
      <c r="O80" s="25"/>
      <c r="P80" s="25"/>
      <c r="Q80" s="25"/>
      <c r="R80" s="25"/>
      <c r="S80" s="25"/>
      <c r="T80" s="25"/>
      <c r="U80" s="25"/>
      <c r="V80" s="25"/>
      <c r="W80" s="116"/>
      <c r="X80" s="116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4"/>
      <c r="AV80" s="24"/>
      <c r="AW80" s="24" t="s">
        <v>808</v>
      </c>
      <c r="AX80" s="24" t="s">
        <v>808</v>
      </c>
      <c r="AY80" s="25" t="s">
        <v>586</v>
      </c>
      <c r="AZ80" s="25" t="s">
        <v>586</v>
      </c>
      <c r="BA80" s="25" t="s">
        <v>896</v>
      </c>
      <c r="BB80" s="25" t="s">
        <v>896</v>
      </c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DG80" s="144" t="s">
        <v>457</v>
      </c>
    </row>
    <row r="81" spans="1:111" x14ac:dyDescent="0.35">
      <c r="A81" s="278"/>
      <c r="B81" s="25"/>
      <c r="C81" s="25"/>
      <c r="D81" s="25"/>
      <c r="E81" s="24"/>
      <c r="F81" s="24"/>
      <c r="G81" s="25"/>
      <c r="H81" s="25"/>
      <c r="I81" s="25"/>
      <c r="J81" s="25"/>
      <c r="K81" s="117"/>
      <c r="L81" s="117"/>
      <c r="M81" s="117"/>
      <c r="N81" s="117"/>
      <c r="O81" s="25"/>
      <c r="P81" s="25"/>
      <c r="Q81" s="25"/>
      <c r="R81" s="25"/>
      <c r="S81" s="25"/>
      <c r="T81" s="25"/>
      <c r="U81" s="25"/>
      <c r="V81" s="25"/>
      <c r="W81" s="116"/>
      <c r="X81" s="116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4"/>
      <c r="AV81" s="24"/>
      <c r="AW81" s="24" t="s">
        <v>809</v>
      </c>
      <c r="AX81" s="24" t="s">
        <v>809</v>
      </c>
      <c r="AY81" s="25" t="s">
        <v>588</v>
      </c>
      <c r="AZ81" s="25" t="s">
        <v>588</v>
      </c>
      <c r="BA81" s="25" t="s">
        <v>897</v>
      </c>
      <c r="BB81" s="25" t="s">
        <v>897</v>
      </c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DG81" s="144" t="s">
        <v>2518</v>
      </c>
    </row>
    <row r="82" spans="1:111" x14ac:dyDescent="0.35">
      <c r="A82" s="278"/>
      <c r="B82" s="25"/>
      <c r="C82" s="25"/>
      <c r="D82" s="25"/>
      <c r="E82" s="24"/>
      <c r="F82" s="24"/>
      <c r="G82" s="25"/>
      <c r="H82" s="25"/>
      <c r="I82" s="25"/>
      <c r="J82" s="25"/>
      <c r="K82" s="117"/>
      <c r="L82" s="117"/>
      <c r="M82" s="117"/>
      <c r="N82" s="117"/>
      <c r="O82" s="25"/>
      <c r="P82" s="25"/>
      <c r="Q82" s="25"/>
      <c r="R82" s="25"/>
      <c r="S82" s="25"/>
      <c r="T82" s="25"/>
      <c r="U82" s="25"/>
      <c r="V82" s="25"/>
      <c r="W82" s="116"/>
      <c r="X82" s="116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4"/>
      <c r="AV82" s="24"/>
      <c r="AW82" s="24" t="s">
        <v>810</v>
      </c>
      <c r="AX82" s="24" t="s">
        <v>810</v>
      </c>
      <c r="AY82" s="25" t="s">
        <v>589</v>
      </c>
      <c r="AZ82" s="25" t="s">
        <v>589</v>
      </c>
      <c r="BA82" s="25" t="s">
        <v>898</v>
      </c>
      <c r="BB82" s="25" t="s">
        <v>898</v>
      </c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DG82" s="144" t="s">
        <v>458</v>
      </c>
    </row>
    <row r="83" spans="1:111" x14ac:dyDescent="0.35">
      <c r="A83" s="278"/>
      <c r="B83" s="25"/>
      <c r="C83" s="25"/>
      <c r="D83" s="25"/>
      <c r="E83" s="24"/>
      <c r="F83" s="24"/>
      <c r="G83" s="25"/>
      <c r="H83" s="25"/>
      <c r="I83" s="25"/>
      <c r="J83" s="25"/>
      <c r="K83" s="117"/>
      <c r="L83" s="117"/>
      <c r="M83" s="117"/>
      <c r="N83" s="117"/>
      <c r="O83" s="25"/>
      <c r="P83" s="25"/>
      <c r="Q83" s="25"/>
      <c r="R83" s="25"/>
      <c r="S83" s="25"/>
      <c r="T83" s="25"/>
      <c r="U83" s="25"/>
      <c r="V83" s="25"/>
      <c r="W83" s="116"/>
      <c r="X83" s="116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4"/>
      <c r="AV83" s="24"/>
      <c r="AW83" s="24" t="s">
        <v>811</v>
      </c>
      <c r="AX83" s="24" t="s">
        <v>811</v>
      </c>
      <c r="AY83" s="25" t="s">
        <v>590</v>
      </c>
      <c r="AZ83" s="25" t="s">
        <v>590</v>
      </c>
      <c r="BA83" s="25" t="s">
        <v>899</v>
      </c>
      <c r="BB83" s="25" t="s">
        <v>899</v>
      </c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DG83" s="144" t="s">
        <v>2519</v>
      </c>
    </row>
    <row r="84" spans="1:111" x14ac:dyDescent="0.35">
      <c r="A84" s="278"/>
      <c r="B84" s="25"/>
      <c r="C84" s="25"/>
      <c r="D84" s="25"/>
      <c r="E84" s="24"/>
      <c r="F84" s="24"/>
      <c r="G84" s="25"/>
      <c r="H84" s="25"/>
      <c r="I84" s="25"/>
      <c r="J84" s="25"/>
      <c r="K84" s="117"/>
      <c r="L84" s="117"/>
      <c r="M84" s="117"/>
      <c r="N84" s="117"/>
      <c r="O84" s="25"/>
      <c r="P84" s="25"/>
      <c r="Q84" s="25"/>
      <c r="R84" s="25"/>
      <c r="S84" s="25"/>
      <c r="T84" s="25"/>
      <c r="U84" s="25"/>
      <c r="V84" s="25"/>
      <c r="W84" s="116"/>
      <c r="X84" s="116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4"/>
      <c r="AV84" s="24"/>
      <c r="AW84" s="24" t="s">
        <v>812</v>
      </c>
      <c r="AX84" s="24" t="s">
        <v>812</v>
      </c>
      <c r="AY84" s="25" t="s">
        <v>591</v>
      </c>
      <c r="AZ84" s="25" t="s">
        <v>591</v>
      </c>
      <c r="BA84" s="25" t="s">
        <v>900</v>
      </c>
      <c r="BB84" s="25" t="s">
        <v>900</v>
      </c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DG84" s="144" t="s">
        <v>2520</v>
      </c>
    </row>
    <row r="85" spans="1:111" x14ac:dyDescent="0.35">
      <c r="A85" s="278"/>
      <c r="B85" s="25"/>
      <c r="C85" s="25"/>
      <c r="D85" s="25"/>
      <c r="E85" s="24"/>
      <c r="F85" s="24"/>
      <c r="G85" s="25"/>
      <c r="H85" s="25"/>
      <c r="I85" s="25"/>
      <c r="J85" s="25"/>
      <c r="K85" s="117"/>
      <c r="L85" s="117"/>
      <c r="M85" s="117"/>
      <c r="N85" s="117"/>
      <c r="O85" s="25"/>
      <c r="P85" s="25"/>
      <c r="Q85" s="25"/>
      <c r="R85" s="25"/>
      <c r="S85" s="25"/>
      <c r="T85" s="25"/>
      <c r="U85" s="25"/>
      <c r="V85" s="25"/>
      <c r="W85" s="116"/>
      <c r="X85" s="116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4"/>
      <c r="AV85" s="24"/>
      <c r="AW85" s="24" t="s">
        <v>813</v>
      </c>
      <c r="AX85" s="24" t="s">
        <v>813</v>
      </c>
      <c r="AY85" s="25" t="s">
        <v>592</v>
      </c>
      <c r="AZ85" s="25" t="s">
        <v>592</v>
      </c>
      <c r="BA85" s="25" t="s">
        <v>901</v>
      </c>
      <c r="BB85" s="25" t="s">
        <v>901</v>
      </c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DG85" s="144" t="s">
        <v>11</v>
      </c>
    </row>
    <row r="86" spans="1:111" x14ac:dyDescent="0.35">
      <c r="A86" s="278"/>
      <c r="B86" s="25"/>
      <c r="C86" s="25"/>
      <c r="D86" s="25"/>
      <c r="E86" s="24"/>
      <c r="F86" s="24"/>
      <c r="G86" s="25"/>
      <c r="H86" s="25"/>
      <c r="I86" s="25"/>
      <c r="J86" s="25"/>
      <c r="K86" s="117"/>
      <c r="L86" s="117"/>
      <c r="M86" s="117"/>
      <c r="N86" s="117"/>
      <c r="O86" s="25"/>
      <c r="P86" s="25"/>
      <c r="Q86" s="25"/>
      <c r="R86" s="25"/>
      <c r="S86" s="25"/>
      <c r="T86" s="25"/>
      <c r="U86" s="25"/>
      <c r="V86" s="25"/>
      <c r="W86" s="116"/>
      <c r="X86" s="116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4"/>
      <c r="AV86" s="24"/>
      <c r="AW86" s="24" t="s">
        <v>814</v>
      </c>
      <c r="AX86" s="24" t="s">
        <v>814</v>
      </c>
      <c r="AY86" s="25" t="s">
        <v>593</v>
      </c>
      <c r="AZ86" s="25" t="s">
        <v>593</v>
      </c>
      <c r="BA86" s="25" t="s">
        <v>902</v>
      </c>
      <c r="BB86" s="25" t="s">
        <v>902</v>
      </c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DG86" s="144" t="s">
        <v>12</v>
      </c>
    </row>
    <row r="87" spans="1:111" x14ac:dyDescent="0.35">
      <c r="A87" s="278"/>
      <c r="B87" s="25"/>
      <c r="C87" s="25"/>
      <c r="D87" s="25"/>
      <c r="E87" s="24"/>
      <c r="F87" s="24"/>
      <c r="G87" s="25"/>
      <c r="H87" s="25"/>
      <c r="I87" s="25"/>
      <c r="J87" s="25"/>
      <c r="K87" s="117"/>
      <c r="L87" s="117"/>
      <c r="M87" s="117"/>
      <c r="N87" s="117"/>
      <c r="O87" s="25"/>
      <c r="P87" s="25"/>
      <c r="Q87" s="25"/>
      <c r="R87" s="25"/>
      <c r="S87" s="25"/>
      <c r="T87" s="25"/>
      <c r="U87" s="25"/>
      <c r="V87" s="25"/>
      <c r="W87" s="116"/>
      <c r="X87" s="116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4"/>
      <c r="AV87" s="24"/>
      <c r="AW87" s="24" t="s">
        <v>815</v>
      </c>
      <c r="AX87" s="24" t="s">
        <v>815</v>
      </c>
      <c r="AY87" s="25" t="s">
        <v>594</v>
      </c>
      <c r="AZ87" s="25" t="s">
        <v>594</v>
      </c>
      <c r="BA87" s="25" t="s">
        <v>903</v>
      </c>
      <c r="BB87" s="25" t="s">
        <v>903</v>
      </c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DG87" s="144" t="s">
        <v>2348</v>
      </c>
    </row>
    <row r="88" spans="1:111" x14ac:dyDescent="0.35">
      <c r="A88" s="278"/>
      <c r="B88" s="25"/>
      <c r="C88" s="25"/>
      <c r="D88" s="25"/>
      <c r="E88" s="24"/>
      <c r="F88" s="24"/>
      <c r="G88" s="25"/>
      <c r="H88" s="25"/>
      <c r="I88" s="25"/>
      <c r="J88" s="25"/>
      <c r="K88" s="117"/>
      <c r="L88" s="117"/>
      <c r="M88" s="117"/>
      <c r="N88" s="117"/>
      <c r="O88" s="25"/>
      <c r="P88" s="25"/>
      <c r="Q88" s="25"/>
      <c r="R88" s="25"/>
      <c r="S88" s="25"/>
      <c r="T88" s="25"/>
      <c r="U88" s="25"/>
      <c r="V88" s="25"/>
      <c r="W88" s="116"/>
      <c r="X88" s="116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4"/>
      <c r="AV88" s="24"/>
      <c r="AW88" s="24" t="s">
        <v>816</v>
      </c>
      <c r="AX88" s="24" t="s">
        <v>816</v>
      </c>
      <c r="AY88" s="25" t="s">
        <v>595</v>
      </c>
      <c r="AZ88" s="25" t="s">
        <v>595</v>
      </c>
      <c r="BA88" s="25" t="s">
        <v>904</v>
      </c>
      <c r="BB88" s="25" t="s">
        <v>904</v>
      </c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DG88" s="144" t="s">
        <v>2357</v>
      </c>
    </row>
    <row r="89" spans="1:111" x14ac:dyDescent="0.35">
      <c r="A89" s="278"/>
      <c r="B89" s="25"/>
      <c r="C89" s="25"/>
      <c r="D89" s="25"/>
      <c r="E89" s="24"/>
      <c r="F89" s="24"/>
      <c r="G89" s="25"/>
      <c r="H89" s="25"/>
      <c r="I89" s="25"/>
      <c r="J89" s="25"/>
      <c r="K89" s="117"/>
      <c r="L89" s="117"/>
      <c r="M89" s="117"/>
      <c r="N89" s="117"/>
      <c r="O89" s="25"/>
      <c r="P89" s="25"/>
      <c r="Q89" s="25"/>
      <c r="R89" s="25"/>
      <c r="S89" s="25"/>
      <c r="T89" s="25"/>
      <c r="U89" s="25"/>
      <c r="V89" s="25"/>
      <c r="W89" s="116"/>
      <c r="X89" s="116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4"/>
      <c r="AV89" s="24"/>
      <c r="AW89" s="24" t="s">
        <v>817</v>
      </c>
      <c r="AX89" s="24" t="s">
        <v>817</v>
      </c>
      <c r="AY89" s="25" t="s">
        <v>596</v>
      </c>
      <c r="AZ89" s="25" t="s">
        <v>596</v>
      </c>
      <c r="BA89" s="25" t="s">
        <v>905</v>
      </c>
      <c r="BB89" s="25" t="s">
        <v>905</v>
      </c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DG89" s="144" t="s">
        <v>2366</v>
      </c>
    </row>
    <row r="90" spans="1:111" x14ac:dyDescent="0.35">
      <c r="A90" s="278"/>
      <c r="B90" s="25"/>
      <c r="C90" s="25"/>
      <c r="D90" s="25"/>
      <c r="E90" s="24"/>
      <c r="F90" s="24"/>
      <c r="G90" s="25"/>
      <c r="H90" s="25"/>
      <c r="I90" s="25"/>
      <c r="J90" s="25"/>
      <c r="K90" s="117"/>
      <c r="L90" s="117"/>
      <c r="M90" s="117"/>
      <c r="N90" s="117"/>
      <c r="O90" s="25"/>
      <c r="P90" s="25"/>
      <c r="Q90" s="25"/>
      <c r="R90" s="25"/>
      <c r="S90" s="25"/>
      <c r="T90" s="25"/>
      <c r="U90" s="25"/>
      <c r="V90" s="25"/>
      <c r="W90" s="116"/>
      <c r="X90" s="116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4"/>
      <c r="AV90" s="24"/>
      <c r="AW90" s="24" t="s">
        <v>818</v>
      </c>
      <c r="AX90" s="24" t="s">
        <v>818</v>
      </c>
      <c r="AY90" s="25" t="s">
        <v>598</v>
      </c>
      <c r="AZ90" s="25" t="s">
        <v>598</v>
      </c>
      <c r="BA90" s="25" t="s">
        <v>906</v>
      </c>
      <c r="BB90" s="25" t="s">
        <v>906</v>
      </c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DG90" s="144" t="s">
        <v>2374</v>
      </c>
    </row>
    <row r="91" spans="1:111" x14ac:dyDescent="0.35">
      <c r="A91" s="278"/>
      <c r="B91" s="25"/>
      <c r="C91" s="25"/>
      <c r="D91" s="25"/>
      <c r="E91" s="24"/>
      <c r="F91" s="24"/>
      <c r="G91" s="25"/>
      <c r="H91" s="25"/>
      <c r="I91" s="25"/>
      <c r="J91" s="25"/>
      <c r="K91" s="117"/>
      <c r="L91" s="117"/>
      <c r="M91" s="117"/>
      <c r="N91" s="117"/>
      <c r="O91" s="25"/>
      <c r="P91" s="25"/>
      <c r="Q91" s="25"/>
      <c r="R91" s="25"/>
      <c r="S91" s="25"/>
      <c r="T91" s="25"/>
      <c r="U91" s="25"/>
      <c r="V91" s="25"/>
      <c r="W91" s="116"/>
      <c r="X91" s="116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4"/>
      <c r="AV91" s="24"/>
      <c r="AW91" s="24" t="s">
        <v>501</v>
      </c>
      <c r="AX91" s="24" t="s">
        <v>2343</v>
      </c>
      <c r="AY91" s="25" t="s">
        <v>599</v>
      </c>
      <c r="AZ91" s="25" t="s">
        <v>599</v>
      </c>
      <c r="BA91" s="25" t="s">
        <v>907</v>
      </c>
      <c r="BB91" s="25" t="s">
        <v>907</v>
      </c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DG91" s="144" t="s">
        <v>2383</v>
      </c>
    </row>
    <row r="92" spans="1:111" x14ac:dyDescent="0.35">
      <c r="A92" s="278"/>
      <c r="B92" s="25"/>
      <c r="C92" s="25"/>
      <c r="D92" s="25"/>
      <c r="E92" s="24"/>
      <c r="F92" s="24"/>
      <c r="G92" s="25"/>
      <c r="H92" s="25"/>
      <c r="I92" s="25"/>
      <c r="J92" s="25"/>
      <c r="K92" s="117"/>
      <c r="L92" s="117"/>
      <c r="M92" s="117"/>
      <c r="N92" s="117"/>
      <c r="O92" s="25"/>
      <c r="P92" s="25"/>
      <c r="Q92" s="25"/>
      <c r="R92" s="25"/>
      <c r="S92" s="25"/>
      <c r="T92" s="25"/>
      <c r="U92" s="25"/>
      <c r="V92" s="25"/>
      <c r="W92" s="116"/>
      <c r="X92" s="116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4"/>
      <c r="AV92" s="24"/>
      <c r="AW92" s="24"/>
      <c r="AX92" s="24" t="s">
        <v>501</v>
      </c>
      <c r="AY92" s="25" t="s">
        <v>600</v>
      </c>
      <c r="AZ92" s="25" t="s">
        <v>600</v>
      </c>
      <c r="BA92" s="25" t="s">
        <v>908</v>
      </c>
      <c r="BB92" s="25" t="s">
        <v>908</v>
      </c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DG92" s="144" t="s">
        <v>2392</v>
      </c>
    </row>
    <row r="93" spans="1:111" x14ac:dyDescent="0.35">
      <c r="A93" s="278"/>
      <c r="B93" s="25"/>
      <c r="C93" s="25"/>
      <c r="D93" s="25"/>
      <c r="E93" s="24"/>
      <c r="F93" s="24"/>
      <c r="G93" s="25"/>
      <c r="H93" s="25"/>
      <c r="I93" s="25"/>
      <c r="J93" s="25"/>
      <c r="K93" s="117"/>
      <c r="L93" s="117"/>
      <c r="M93" s="117"/>
      <c r="N93" s="117"/>
      <c r="O93" s="25"/>
      <c r="P93" s="25"/>
      <c r="Q93" s="25"/>
      <c r="R93" s="25"/>
      <c r="S93" s="25"/>
      <c r="T93" s="25"/>
      <c r="U93" s="25"/>
      <c r="V93" s="25"/>
      <c r="W93" s="116"/>
      <c r="X93" s="116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4"/>
      <c r="AV93" s="24"/>
      <c r="AW93" s="25"/>
      <c r="AX93" s="25"/>
      <c r="AY93" s="25" t="s">
        <v>601</v>
      </c>
      <c r="AZ93" s="25" t="s">
        <v>601</v>
      </c>
      <c r="BA93" s="25" t="s">
        <v>909</v>
      </c>
      <c r="BB93" s="25" t="s">
        <v>909</v>
      </c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DG93" s="144" t="s">
        <v>2400</v>
      </c>
    </row>
    <row r="94" spans="1:111" x14ac:dyDescent="0.35">
      <c r="A94" s="278"/>
      <c r="B94" s="25"/>
      <c r="C94" s="25"/>
      <c r="D94" s="25"/>
      <c r="E94" s="24"/>
      <c r="F94" s="24"/>
      <c r="G94" s="25"/>
      <c r="H94" s="25"/>
      <c r="I94" s="25"/>
      <c r="J94" s="25"/>
      <c r="K94" s="117"/>
      <c r="L94" s="117"/>
      <c r="M94" s="117"/>
      <c r="N94" s="117"/>
      <c r="O94" s="25"/>
      <c r="P94" s="25"/>
      <c r="Q94" s="25"/>
      <c r="R94" s="25"/>
      <c r="S94" s="25"/>
      <c r="T94" s="25"/>
      <c r="U94" s="25"/>
      <c r="V94" s="25"/>
      <c r="W94" s="116"/>
      <c r="X94" s="116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4"/>
      <c r="AV94" s="24"/>
      <c r="AW94" s="25"/>
      <c r="AX94" s="25"/>
      <c r="AY94" s="25" t="s">
        <v>602</v>
      </c>
      <c r="AZ94" s="25" t="s">
        <v>602</v>
      </c>
      <c r="BA94" s="25" t="s">
        <v>910</v>
      </c>
      <c r="BB94" s="25" t="s">
        <v>910</v>
      </c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DG94" s="144" t="s">
        <v>2409</v>
      </c>
    </row>
    <row r="95" spans="1:111" x14ac:dyDescent="0.35">
      <c r="A95" s="278"/>
      <c r="B95" s="25"/>
      <c r="C95" s="25"/>
      <c r="D95" s="25"/>
      <c r="E95" s="24"/>
      <c r="F95" s="24"/>
      <c r="G95" s="25"/>
      <c r="H95" s="25"/>
      <c r="I95" s="25"/>
      <c r="J95" s="25"/>
      <c r="K95" s="117"/>
      <c r="L95" s="117"/>
      <c r="M95" s="117"/>
      <c r="N95" s="117"/>
      <c r="O95" s="25"/>
      <c r="P95" s="25"/>
      <c r="Q95" s="25"/>
      <c r="R95" s="25"/>
      <c r="S95" s="25"/>
      <c r="T95" s="25"/>
      <c r="U95" s="25"/>
      <c r="V95" s="25"/>
      <c r="W95" s="116"/>
      <c r="X95" s="116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4"/>
      <c r="AV95" s="24"/>
      <c r="AW95" s="25"/>
      <c r="AX95" s="25"/>
      <c r="AY95" s="25" t="s">
        <v>603</v>
      </c>
      <c r="AZ95" s="25" t="s">
        <v>603</v>
      </c>
      <c r="BA95" s="25" t="s">
        <v>911</v>
      </c>
      <c r="BB95" s="25" t="s">
        <v>911</v>
      </c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DG95" s="144" t="s">
        <v>2417</v>
      </c>
    </row>
    <row r="96" spans="1:111" x14ac:dyDescent="0.35">
      <c r="A96" s="278"/>
      <c r="B96" s="25"/>
      <c r="C96" s="25"/>
      <c r="D96" s="25"/>
      <c r="E96" s="24"/>
      <c r="F96" s="24"/>
      <c r="G96" s="25"/>
      <c r="H96" s="25"/>
      <c r="I96" s="25"/>
      <c r="J96" s="25"/>
      <c r="K96" s="117"/>
      <c r="L96" s="117"/>
      <c r="M96" s="117"/>
      <c r="N96" s="117"/>
      <c r="O96" s="25"/>
      <c r="P96" s="25"/>
      <c r="Q96" s="25"/>
      <c r="R96" s="25"/>
      <c r="S96" s="25"/>
      <c r="T96" s="25"/>
      <c r="U96" s="25"/>
      <c r="V96" s="25"/>
      <c r="W96" s="116"/>
      <c r="X96" s="116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4"/>
      <c r="AV96" s="24"/>
      <c r="AW96" s="24"/>
      <c r="AX96" s="24"/>
      <c r="AY96" s="25" t="s">
        <v>604</v>
      </c>
      <c r="AZ96" s="25" t="s">
        <v>604</v>
      </c>
      <c r="BA96" s="25" t="s">
        <v>912</v>
      </c>
      <c r="BB96" s="25" t="s">
        <v>912</v>
      </c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DG96" s="144" t="s">
        <v>2425</v>
      </c>
    </row>
    <row r="97" spans="1:111" x14ac:dyDescent="0.35">
      <c r="A97" s="278"/>
      <c r="B97" s="25"/>
      <c r="C97" s="25"/>
      <c r="D97" s="25"/>
      <c r="E97" s="24"/>
      <c r="F97" s="24"/>
      <c r="G97" s="25"/>
      <c r="H97" s="25"/>
      <c r="I97" s="25"/>
      <c r="J97" s="25"/>
      <c r="K97" s="117"/>
      <c r="L97" s="117"/>
      <c r="M97" s="117"/>
      <c r="N97" s="117"/>
      <c r="O97" s="25"/>
      <c r="P97" s="25"/>
      <c r="Q97" s="25"/>
      <c r="R97" s="25"/>
      <c r="S97" s="25"/>
      <c r="T97" s="25"/>
      <c r="U97" s="25"/>
      <c r="V97" s="25"/>
      <c r="W97" s="116"/>
      <c r="X97" s="116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4"/>
      <c r="AV97" s="24"/>
      <c r="AW97" s="25"/>
      <c r="AX97" s="25"/>
      <c r="AY97" s="25" t="s">
        <v>605</v>
      </c>
      <c r="AZ97" s="25" t="s">
        <v>605</v>
      </c>
      <c r="BA97" s="25" t="s">
        <v>913</v>
      </c>
      <c r="BB97" s="25" t="s">
        <v>913</v>
      </c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DG97" s="144" t="s">
        <v>2433</v>
      </c>
    </row>
    <row r="98" spans="1:111" x14ac:dyDescent="0.35">
      <c r="A98" s="278"/>
      <c r="B98" s="25"/>
      <c r="C98" s="25"/>
      <c r="D98" s="25"/>
      <c r="E98" s="24"/>
      <c r="F98" s="24"/>
      <c r="G98" s="25"/>
      <c r="H98" s="25"/>
      <c r="I98" s="25"/>
      <c r="J98" s="25"/>
      <c r="K98" s="117"/>
      <c r="L98" s="117"/>
      <c r="M98" s="117"/>
      <c r="N98" s="117"/>
      <c r="O98" s="25"/>
      <c r="P98" s="25"/>
      <c r="Q98" s="25"/>
      <c r="R98" s="25"/>
      <c r="S98" s="25"/>
      <c r="T98" s="25"/>
      <c r="U98" s="25"/>
      <c r="V98" s="25"/>
      <c r="W98" s="116"/>
      <c r="X98" s="116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4"/>
      <c r="AV98" s="24"/>
      <c r="AW98" s="25"/>
      <c r="AX98" s="25"/>
      <c r="AY98" s="25" t="s">
        <v>606</v>
      </c>
      <c r="AZ98" s="25" t="s">
        <v>606</v>
      </c>
      <c r="BA98" s="25" t="s">
        <v>914</v>
      </c>
      <c r="BB98" s="25" t="s">
        <v>914</v>
      </c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DG98" s="144" t="s">
        <v>2441</v>
      </c>
    </row>
    <row r="99" spans="1:111" x14ac:dyDescent="0.35">
      <c r="A99" s="278"/>
      <c r="B99" s="25"/>
      <c r="C99" s="25"/>
      <c r="D99" s="25"/>
      <c r="E99" s="24"/>
      <c r="F99" s="24"/>
      <c r="G99" s="25"/>
      <c r="H99" s="25"/>
      <c r="I99" s="25"/>
      <c r="J99" s="25"/>
      <c r="K99" s="117"/>
      <c r="L99" s="117"/>
      <c r="M99" s="117"/>
      <c r="N99" s="117"/>
      <c r="O99" s="25"/>
      <c r="P99" s="25"/>
      <c r="Q99" s="25"/>
      <c r="R99" s="25"/>
      <c r="S99" s="25"/>
      <c r="T99" s="25"/>
      <c r="U99" s="25"/>
      <c r="V99" s="25"/>
      <c r="W99" s="116"/>
      <c r="X99" s="116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4"/>
      <c r="AV99" s="24"/>
      <c r="AW99" s="24"/>
      <c r="AX99" s="24"/>
      <c r="AY99" s="25" t="s">
        <v>607</v>
      </c>
      <c r="AZ99" s="25" t="s">
        <v>607</v>
      </c>
      <c r="BA99" s="25" t="s">
        <v>915</v>
      </c>
      <c r="BB99" s="25" t="s">
        <v>915</v>
      </c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DG99" s="144" t="s">
        <v>2448</v>
      </c>
    </row>
    <row r="100" spans="1:111" x14ac:dyDescent="0.35">
      <c r="A100" s="278"/>
      <c r="B100" s="25"/>
      <c r="C100" s="25"/>
      <c r="D100" s="25"/>
      <c r="E100" s="24"/>
      <c r="F100" s="24"/>
      <c r="G100" s="25"/>
      <c r="H100" s="25"/>
      <c r="I100" s="25"/>
      <c r="J100" s="25"/>
      <c r="K100" s="117"/>
      <c r="L100" s="117"/>
      <c r="M100" s="117"/>
      <c r="N100" s="117"/>
      <c r="O100" s="25"/>
      <c r="P100" s="25"/>
      <c r="Q100" s="25"/>
      <c r="R100" s="25"/>
      <c r="S100" s="25"/>
      <c r="T100" s="25"/>
      <c r="U100" s="25"/>
      <c r="V100" s="25"/>
      <c r="W100" s="116"/>
      <c r="X100" s="116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4"/>
      <c r="AV100" s="24"/>
      <c r="AW100" s="24"/>
      <c r="AX100" s="24"/>
      <c r="AY100" s="25" t="s">
        <v>608</v>
      </c>
      <c r="AZ100" s="25" t="s">
        <v>608</v>
      </c>
      <c r="BA100" s="25" t="s">
        <v>916</v>
      </c>
      <c r="BB100" s="25" t="s">
        <v>916</v>
      </c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DG100" s="144" t="s">
        <v>2453</v>
      </c>
    </row>
    <row r="101" spans="1:111" x14ac:dyDescent="0.35">
      <c r="A101" s="278"/>
      <c r="B101" s="25"/>
      <c r="C101" s="25"/>
      <c r="D101" s="25"/>
      <c r="E101" s="24"/>
      <c r="F101" s="24"/>
      <c r="G101" s="25"/>
      <c r="H101" s="25"/>
      <c r="I101" s="25"/>
      <c r="J101" s="25"/>
      <c r="K101" s="117"/>
      <c r="L101" s="117"/>
      <c r="M101" s="117"/>
      <c r="N101" s="117"/>
      <c r="O101" s="25"/>
      <c r="P101" s="25"/>
      <c r="Q101" s="25"/>
      <c r="R101" s="25"/>
      <c r="S101" s="25"/>
      <c r="T101" s="25"/>
      <c r="U101" s="25"/>
      <c r="V101" s="25"/>
      <c r="W101" s="116"/>
      <c r="X101" s="116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4"/>
      <c r="AV101" s="24"/>
      <c r="AW101" s="24"/>
      <c r="AX101" s="24"/>
      <c r="AY101" s="25" t="s">
        <v>610</v>
      </c>
      <c r="AZ101" s="25" t="s">
        <v>610</v>
      </c>
      <c r="BA101" s="25" t="s">
        <v>917</v>
      </c>
      <c r="BB101" s="25" t="s">
        <v>917</v>
      </c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DG101" s="144" t="s">
        <v>2457</v>
      </c>
    </row>
    <row r="102" spans="1:111" x14ac:dyDescent="0.35">
      <c r="A102" s="278"/>
      <c r="B102" s="25"/>
      <c r="C102" s="25"/>
      <c r="D102" s="25"/>
      <c r="E102" s="24"/>
      <c r="F102" s="24"/>
      <c r="G102" s="25"/>
      <c r="H102" s="25"/>
      <c r="I102" s="25"/>
      <c r="J102" s="25"/>
      <c r="K102" s="117"/>
      <c r="L102" s="117"/>
      <c r="M102" s="117"/>
      <c r="N102" s="117"/>
      <c r="O102" s="25"/>
      <c r="P102" s="25"/>
      <c r="Q102" s="25"/>
      <c r="R102" s="25"/>
      <c r="S102" s="25"/>
      <c r="T102" s="25"/>
      <c r="U102" s="25"/>
      <c r="V102" s="25"/>
      <c r="W102" s="116"/>
      <c r="X102" s="116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4"/>
      <c r="AV102" s="24"/>
      <c r="AW102" s="24"/>
      <c r="AX102" s="24"/>
      <c r="AY102" s="25" t="s">
        <v>612</v>
      </c>
      <c r="AZ102" s="25" t="s">
        <v>612</v>
      </c>
      <c r="BA102" s="25" t="s">
        <v>918</v>
      </c>
      <c r="BB102" s="25" t="s">
        <v>918</v>
      </c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</row>
    <row r="103" spans="1:111" x14ac:dyDescent="0.35">
      <c r="A103" s="278"/>
      <c r="B103" s="25"/>
      <c r="C103" s="25"/>
      <c r="D103" s="25"/>
      <c r="E103" s="24"/>
      <c r="F103" s="24"/>
      <c r="G103" s="25"/>
      <c r="H103" s="25"/>
      <c r="I103" s="25"/>
      <c r="J103" s="25"/>
      <c r="K103" s="117"/>
      <c r="L103" s="117"/>
      <c r="M103" s="117"/>
      <c r="N103" s="117"/>
      <c r="O103" s="25"/>
      <c r="P103" s="25"/>
      <c r="Q103" s="25"/>
      <c r="R103" s="25"/>
      <c r="S103" s="25"/>
      <c r="T103" s="25"/>
      <c r="U103" s="25"/>
      <c r="V103" s="25"/>
      <c r="W103" s="116"/>
      <c r="X103" s="116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4"/>
      <c r="AV103" s="24"/>
      <c r="AW103" s="24"/>
      <c r="AX103" s="24"/>
      <c r="AY103" s="25" t="s">
        <v>613</v>
      </c>
      <c r="AZ103" s="25" t="s">
        <v>613</v>
      </c>
      <c r="BA103" s="25" t="s">
        <v>919</v>
      </c>
      <c r="BB103" s="25" t="s">
        <v>919</v>
      </c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</row>
    <row r="104" spans="1:111" x14ac:dyDescent="0.35">
      <c r="A104" s="278"/>
      <c r="B104" s="25"/>
      <c r="C104" s="25"/>
      <c r="D104" s="25"/>
      <c r="E104" s="24"/>
      <c r="F104" s="24"/>
      <c r="G104" s="25"/>
      <c r="H104" s="25"/>
      <c r="I104" s="25"/>
      <c r="J104" s="25"/>
      <c r="K104" s="117"/>
      <c r="L104" s="117"/>
      <c r="M104" s="117"/>
      <c r="N104" s="117"/>
      <c r="O104" s="25"/>
      <c r="P104" s="25"/>
      <c r="Q104" s="25"/>
      <c r="R104" s="25"/>
      <c r="S104" s="25"/>
      <c r="T104" s="25"/>
      <c r="U104" s="25"/>
      <c r="V104" s="25"/>
      <c r="W104" s="116"/>
      <c r="X104" s="116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4"/>
      <c r="AV104" s="24"/>
      <c r="AW104" s="24"/>
      <c r="AX104" s="24"/>
      <c r="AY104" s="25" t="s">
        <v>614</v>
      </c>
      <c r="AZ104" s="25" t="s">
        <v>614</v>
      </c>
      <c r="BA104" s="25" t="s">
        <v>920</v>
      </c>
      <c r="BB104" s="25" t="s">
        <v>920</v>
      </c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</row>
    <row r="105" spans="1:111" x14ac:dyDescent="0.35">
      <c r="A105" s="278"/>
      <c r="B105" s="25"/>
      <c r="C105" s="25"/>
      <c r="D105" s="25"/>
      <c r="E105" s="24"/>
      <c r="F105" s="24"/>
      <c r="G105" s="25"/>
      <c r="H105" s="25"/>
      <c r="I105" s="25"/>
      <c r="J105" s="25"/>
      <c r="K105" s="117"/>
      <c r="L105" s="117"/>
      <c r="M105" s="117"/>
      <c r="N105" s="117"/>
      <c r="O105" s="25"/>
      <c r="P105" s="25"/>
      <c r="Q105" s="25"/>
      <c r="R105" s="25"/>
      <c r="S105" s="25"/>
      <c r="T105" s="25"/>
      <c r="U105" s="25"/>
      <c r="V105" s="25"/>
      <c r="W105" s="116"/>
      <c r="X105" s="116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4"/>
      <c r="AV105" s="24"/>
      <c r="AW105" s="24"/>
      <c r="AX105" s="24"/>
      <c r="AY105" s="25" t="s">
        <v>615</v>
      </c>
      <c r="AZ105" s="25" t="s">
        <v>615</v>
      </c>
      <c r="BA105" s="25" t="s">
        <v>921</v>
      </c>
      <c r="BB105" s="25" t="s">
        <v>921</v>
      </c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</row>
    <row r="106" spans="1:111" x14ac:dyDescent="0.35">
      <c r="A106" s="278"/>
      <c r="B106" s="25"/>
      <c r="C106" s="25"/>
      <c r="D106" s="25"/>
      <c r="E106" s="24"/>
      <c r="F106" s="24"/>
      <c r="G106" s="25"/>
      <c r="H106" s="25"/>
      <c r="I106" s="25"/>
      <c r="J106" s="25"/>
      <c r="K106" s="117"/>
      <c r="L106" s="117"/>
      <c r="M106" s="117"/>
      <c r="N106" s="117"/>
      <c r="O106" s="25"/>
      <c r="P106" s="25"/>
      <c r="Q106" s="25"/>
      <c r="R106" s="25"/>
      <c r="S106" s="25"/>
      <c r="T106" s="25"/>
      <c r="U106" s="25"/>
      <c r="V106" s="25"/>
      <c r="W106" s="116"/>
      <c r="X106" s="116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4"/>
      <c r="AV106" s="24"/>
      <c r="AW106" s="24"/>
      <c r="AX106" s="24"/>
      <c r="AY106" s="25" t="s">
        <v>617</v>
      </c>
      <c r="AZ106" s="25" t="s">
        <v>617</v>
      </c>
      <c r="BA106" s="25" t="s">
        <v>922</v>
      </c>
      <c r="BB106" s="25" t="s">
        <v>922</v>
      </c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</row>
    <row r="107" spans="1:111" x14ac:dyDescent="0.35">
      <c r="A107" s="278"/>
      <c r="B107" s="25"/>
      <c r="C107" s="25"/>
      <c r="D107" s="25"/>
      <c r="E107" s="24"/>
      <c r="F107" s="24"/>
      <c r="G107" s="25"/>
      <c r="H107" s="25"/>
      <c r="I107" s="25"/>
      <c r="J107" s="25"/>
      <c r="K107" s="117"/>
      <c r="L107" s="117"/>
      <c r="M107" s="117"/>
      <c r="N107" s="117"/>
      <c r="O107" s="25"/>
      <c r="P107" s="25"/>
      <c r="Q107" s="25"/>
      <c r="R107" s="25"/>
      <c r="S107" s="25"/>
      <c r="T107" s="25"/>
      <c r="U107" s="25"/>
      <c r="V107" s="25"/>
      <c r="W107" s="116"/>
      <c r="X107" s="116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4"/>
      <c r="AV107" s="24"/>
      <c r="AW107" s="24"/>
      <c r="AX107" s="24"/>
      <c r="AY107" s="25" t="s">
        <v>618</v>
      </c>
      <c r="AZ107" s="25" t="s">
        <v>618</v>
      </c>
      <c r="BA107" s="25" t="s">
        <v>923</v>
      </c>
      <c r="BB107" s="25" t="s">
        <v>923</v>
      </c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</row>
    <row r="108" spans="1:111" x14ac:dyDescent="0.35">
      <c r="A108" s="278"/>
      <c r="B108" s="25"/>
      <c r="C108" s="25"/>
      <c r="D108" s="25"/>
      <c r="E108" s="24"/>
      <c r="F108" s="24"/>
      <c r="G108" s="25"/>
      <c r="H108" s="25"/>
      <c r="I108" s="25"/>
      <c r="J108" s="25"/>
      <c r="K108" s="117"/>
      <c r="L108" s="117"/>
      <c r="M108" s="117"/>
      <c r="N108" s="117"/>
      <c r="O108" s="25"/>
      <c r="P108" s="25"/>
      <c r="Q108" s="25"/>
      <c r="R108" s="25"/>
      <c r="S108" s="25"/>
      <c r="T108" s="25"/>
      <c r="U108" s="25"/>
      <c r="V108" s="25"/>
      <c r="W108" s="116"/>
      <c r="X108" s="116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4"/>
      <c r="AV108" s="24"/>
      <c r="AW108" s="24"/>
      <c r="AX108" s="24"/>
      <c r="AY108" s="25" t="s">
        <v>619</v>
      </c>
      <c r="AZ108" s="25" t="s">
        <v>619</v>
      </c>
      <c r="BA108" s="25" t="s">
        <v>924</v>
      </c>
      <c r="BB108" s="25" t="s">
        <v>924</v>
      </c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</row>
    <row r="109" spans="1:111" x14ac:dyDescent="0.35">
      <c r="A109" s="278"/>
      <c r="B109" s="25"/>
      <c r="C109" s="25"/>
      <c r="D109" s="25"/>
      <c r="E109" s="24"/>
      <c r="F109" s="24"/>
      <c r="G109" s="25"/>
      <c r="H109" s="25"/>
      <c r="I109" s="25"/>
      <c r="J109" s="25"/>
      <c r="K109" s="117"/>
      <c r="L109" s="117"/>
      <c r="M109" s="117"/>
      <c r="N109" s="117"/>
      <c r="O109" s="25"/>
      <c r="P109" s="25"/>
      <c r="Q109" s="25"/>
      <c r="R109" s="25"/>
      <c r="S109" s="25"/>
      <c r="T109" s="25"/>
      <c r="U109" s="25"/>
      <c r="V109" s="25"/>
      <c r="W109" s="116"/>
      <c r="X109" s="116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4"/>
      <c r="AV109" s="24"/>
      <c r="AW109" s="24"/>
      <c r="AX109" s="24"/>
      <c r="AY109" s="25" t="s">
        <v>620</v>
      </c>
      <c r="AZ109" s="25" t="s">
        <v>620</v>
      </c>
      <c r="BA109" s="25" t="s">
        <v>925</v>
      </c>
      <c r="BB109" s="25" t="s">
        <v>925</v>
      </c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</row>
    <row r="110" spans="1:111" x14ac:dyDescent="0.35">
      <c r="A110" s="278"/>
      <c r="B110" s="25"/>
      <c r="C110" s="25"/>
      <c r="D110" s="25"/>
      <c r="E110" s="24"/>
      <c r="F110" s="24"/>
      <c r="G110" s="25"/>
      <c r="H110" s="25"/>
      <c r="I110" s="25"/>
      <c r="J110" s="25"/>
      <c r="K110" s="117"/>
      <c r="L110" s="117"/>
      <c r="M110" s="117"/>
      <c r="N110" s="117"/>
      <c r="O110" s="25"/>
      <c r="P110" s="25"/>
      <c r="Q110" s="25"/>
      <c r="R110" s="25"/>
      <c r="S110" s="25"/>
      <c r="T110" s="25"/>
      <c r="U110" s="25"/>
      <c r="V110" s="25"/>
      <c r="W110" s="116"/>
      <c r="X110" s="116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4"/>
      <c r="AV110" s="24"/>
      <c r="AW110" s="24"/>
      <c r="AX110" s="24"/>
      <c r="AY110" s="25" t="s">
        <v>621</v>
      </c>
      <c r="AZ110" s="25" t="s">
        <v>621</v>
      </c>
      <c r="BA110" s="25" t="s">
        <v>926</v>
      </c>
      <c r="BB110" s="25" t="s">
        <v>926</v>
      </c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</row>
    <row r="111" spans="1:111" x14ac:dyDescent="0.35">
      <c r="A111" s="278"/>
      <c r="B111" s="25"/>
      <c r="C111" s="25"/>
      <c r="D111" s="25"/>
      <c r="E111" s="24"/>
      <c r="F111" s="24"/>
      <c r="G111" s="25"/>
      <c r="H111" s="25"/>
      <c r="I111" s="25"/>
      <c r="J111" s="25"/>
      <c r="K111" s="117"/>
      <c r="L111" s="117"/>
      <c r="M111" s="117"/>
      <c r="N111" s="117"/>
      <c r="O111" s="25"/>
      <c r="P111" s="25"/>
      <c r="Q111" s="25"/>
      <c r="R111" s="25"/>
      <c r="S111" s="25"/>
      <c r="T111" s="25"/>
      <c r="U111" s="25"/>
      <c r="V111" s="25"/>
      <c r="W111" s="116"/>
      <c r="X111" s="116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4"/>
      <c r="AV111" s="24"/>
      <c r="AW111" s="24"/>
      <c r="AX111" s="24"/>
      <c r="AY111" s="25" t="s">
        <v>622</v>
      </c>
      <c r="AZ111" s="25" t="s">
        <v>622</v>
      </c>
      <c r="BA111" s="25" t="s">
        <v>927</v>
      </c>
      <c r="BB111" s="25" t="s">
        <v>927</v>
      </c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</row>
    <row r="112" spans="1:111" x14ac:dyDescent="0.35">
      <c r="A112" s="278"/>
      <c r="B112" s="25"/>
      <c r="C112" s="25"/>
      <c r="D112" s="25"/>
      <c r="E112" s="24"/>
      <c r="F112" s="24"/>
      <c r="G112" s="25"/>
      <c r="H112" s="25"/>
      <c r="I112" s="25"/>
      <c r="J112" s="25"/>
      <c r="K112" s="117"/>
      <c r="L112" s="117"/>
      <c r="M112" s="117"/>
      <c r="N112" s="117"/>
      <c r="O112" s="25"/>
      <c r="P112" s="25"/>
      <c r="Q112" s="25"/>
      <c r="R112" s="25"/>
      <c r="S112" s="25"/>
      <c r="T112" s="25"/>
      <c r="U112" s="25"/>
      <c r="V112" s="25"/>
      <c r="W112" s="116"/>
      <c r="X112" s="116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4"/>
      <c r="AV112" s="24"/>
      <c r="AW112" s="24"/>
      <c r="AX112" s="24"/>
      <c r="AY112" s="25" t="s">
        <v>623</v>
      </c>
      <c r="AZ112" s="25" t="s">
        <v>623</v>
      </c>
      <c r="BA112" s="25" t="s">
        <v>928</v>
      </c>
      <c r="BB112" s="25" t="s">
        <v>928</v>
      </c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</row>
    <row r="113" spans="1:76" x14ac:dyDescent="0.35">
      <c r="A113" s="278"/>
      <c r="B113" s="25"/>
      <c r="C113" s="25"/>
      <c r="D113" s="25"/>
      <c r="E113" s="24"/>
      <c r="F113" s="24"/>
      <c r="G113" s="25"/>
      <c r="H113" s="25"/>
      <c r="I113" s="25"/>
      <c r="J113" s="25"/>
      <c r="K113" s="117"/>
      <c r="L113" s="117"/>
      <c r="M113" s="117"/>
      <c r="N113" s="117"/>
      <c r="O113" s="25"/>
      <c r="P113" s="25"/>
      <c r="Q113" s="25"/>
      <c r="R113" s="25"/>
      <c r="S113" s="25"/>
      <c r="T113" s="25"/>
      <c r="U113" s="25"/>
      <c r="V113" s="25"/>
      <c r="W113" s="116"/>
      <c r="X113" s="116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4"/>
      <c r="AV113" s="24"/>
      <c r="AW113" s="24"/>
      <c r="AX113" s="24"/>
      <c r="AY113" s="25" t="s">
        <v>624</v>
      </c>
      <c r="AZ113" s="25" t="s">
        <v>624</v>
      </c>
      <c r="BA113" s="25" t="s">
        <v>929</v>
      </c>
      <c r="BB113" s="25" t="s">
        <v>929</v>
      </c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</row>
    <row r="114" spans="1:76" x14ac:dyDescent="0.35">
      <c r="A114" s="278"/>
      <c r="B114" s="25"/>
      <c r="C114" s="25"/>
      <c r="D114" s="25"/>
      <c r="E114" s="24"/>
      <c r="F114" s="24"/>
      <c r="G114" s="25"/>
      <c r="H114" s="25"/>
      <c r="I114" s="25"/>
      <c r="J114" s="25"/>
      <c r="K114" s="117"/>
      <c r="L114" s="117"/>
      <c r="M114" s="117"/>
      <c r="N114" s="117"/>
      <c r="O114" s="25"/>
      <c r="P114" s="25"/>
      <c r="Q114" s="25"/>
      <c r="R114" s="25"/>
      <c r="S114" s="25"/>
      <c r="T114" s="25"/>
      <c r="U114" s="25"/>
      <c r="V114" s="25"/>
      <c r="W114" s="116"/>
      <c r="X114" s="116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4"/>
      <c r="AV114" s="24"/>
      <c r="AW114" s="24"/>
      <c r="AX114" s="24"/>
      <c r="AY114" s="25" t="s">
        <v>625</v>
      </c>
      <c r="AZ114" s="25" t="s">
        <v>625</v>
      </c>
      <c r="BA114" s="25" t="s">
        <v>930</v>
      </c>
      <c r="BB114" s="25" t="s">
        <v>930</v>
      </c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</row>
    <row r="115" spans="1:76" x14ac:dyDescent="0.35">
      <c r="A115" s="278"/>
      <c r="B115" s="25"/>
      <c r="C115" s="25"/>
      <c r="D115" s="25"/>
      <c r="E115" s="24"/>
      <c r="F115" s="24"/>
      <c r="G115" s="25"/>
      <c r="H115" s="25"/>
      <c r="I115" s="25"/>
      <c r="J115" s="25"/>
      <c r="K115" s="117"/>
      <c r="L115" s="117"/>
      <c r="M115" s="117"/>
      <c r="N115" s="117"/>
      <c r="O115" s="25"/>
      <c r="P115" s="25"/>
      <c r="Q115" s="25"/>
      <c r="R115" s="25"/>
      <c r="S115" s="25"/>
      <c r="T115" s="25"/>
      <c r="U115" s="25"/>
      <c r="V115" s="25"/>
      <c r="W115" s="116"/>
      <c r="X115" s="116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4"/>
      <c r="AV115" s="24"/>
      <c r="AW115" s="24"/>
      <c r="AX115" s="24"/>
      <c r="AY115" s="25" t="s">
        <v>627</v>
      </c>
      <c r="AZ115" s="25" t="s">
        <v>627</v>
      </c>
      <c r="BA115" s="25" t="s">
        <v>931</v>
      </c>
      <c r="BB115" s="25" t="s">
        <v>931</v>
      </c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</row>
    <row r="116" spans="1:76" x14ac:dyDescent="0.35">
      <c r="A116" s="278"/>
      <c r="B116" s="25"/>
      <c r="C116" s="25"/>
      <c r="D116" s="25"/>
      <c r="E116" s="24"/>
      <c r="F116" s="24"/>
      <c r="G116" s="25"/>
      <c r="H116" s="25"/>
      <c r="I116" s="25"/>
      <c r="J116" s="25"/>
      <c r="K116" s="117"/>
      <c r="L116" s="117"/>
      <c r="M116" s="117"/>
      <c r="N116" s="117"/>
      <c r="O116" s="25"/>
      <c r="P116" s="25"/>
      <c r="Q116" s="25"/>
      <c r="R116" s="25"/>
      <c r="S116" s="25"/>
      <c r="T116" s="25"/>
      <c r="U116" s="25"/>
      <c r="V116" s="25"/>
      <c r="W116" s="116"/>
      <c r="X116" s="116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4"/>
      <c r="AV116" s="24"/>
      <c r="AW116" s="24"/>
      <c r="AX116" s="24"/>
      <c r="AY116" s="25" t="s">
        <v>628</v>
      </c>
      <c r="AZ116" s="25" t="s">
        <v>628</v>
      </c>
      <c r="BA116" s="25" t="s">
        <v>932</v>
      </c>
      <c r="BB116" s="25" t="s">
        <v>932</v>
      </c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</row>
    <row r="117" spans="1:76" x14ac:dyDescent="0.35">
      <c r="A117" s="278"/>
      <c r="B117" s="25"/>
      <c r="C117" s="25"/>
      <c r="D117" s="25"/>
      <c r="E117" s="24"/>
      <c r="F117" s="24"/>
      <c r="G117" s="25"/>
      <c r="H117" s="25"/>
      <c r="I117" s="25"/>
      <c r="J117" s="25"/>
      <c r="K117" s="117"/>
      <c r="L117" s="117"/>
      <c r="M117" s="117"/>
      <c r="N117" s="117"/>
      <c r="O117" s="25"/>
      <c r="P117" s="25"/>
      <c r="Q117" s="25"/>
      <c r="R117" s="25"/>
      <c r="S117" s="25"/>
      <c r="T117" s="25"/>
      <c r="U117" s="25"/>
      <c r="V117" s="25"/>
      <c r="W117" s="116"/>
      <c r="X117" s="116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4"/>
      <c r="AV117" s="24"/>
      <c r="AW117" s="24"/>
      <c r="AX117" s="24"/>
      <c r="AY117" s="25" t="s">
        <v>629</v>
      </c>
      <c r="AZ117" s="25" t="s">
        <v>629</v>
      </c>
      <c r="BA117" s="25" t="s">
        <v>933</v>
      </c>
      <c r="BB117" s="25" t="s">
        <v>933</v>
      </c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</row>
    <row r="118" spans="1:76" x14ac:dyDescent="0.35">
      <c r="A118" s="278"/>
      <c r="B118" s="25"/>
      <c r="C118" s="25"/>
      <c r="D118" s="25"/>
      <c r="E118" s="24"/>
      <c r="F118" s="24"/>
      <c r="G118" s="25"/>
      <c r="H118" s="25"/>
      <c r="I118" s="25"/>
      <c r="J118" s="25"/>
      <c r="K118" s="117"/>
      <c r="L118" s="117"/>
      <c r="M118" s="117"/>
      <c r="N118" s="117"/>
      <c r="O118" s="25"/>
      <c r="P118" s="25"/>
      <c r="Q118" s="25"/>
      <c r="R118" s="25"/>
      <c r="S118" s="25"/>
      <c r="T118" s="25"/>
      <c r="U118" s="25"/>
      <c r="V118" s="25"/>
      <c r="W118" s="116"/>
      <c r="X118" s="116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4"/>
      <c r="AV118" s="24"/>
      <c r="AW118" s="24"/>
      <c r="AX118" s="24"/>
      <c r="AY118" s="25" t="s">
        <v>630</v>
      </c>
      <c r="AZ118" s="25" t="s">
        <v>630</v>
      </c>
      <c r="BA118" s="25" t="s">
        <v>934</v>
      </c>
      <c r="BB118" s="25" t="s">
        <v>934</v>
      </c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</row>
    <row r="119" spans="1:76" x14ac:dyDescent="0.35">
      <c r="A119" s="278"/>
      <c r="B119" s="25"/>
      <c r="C119" s="25"/>
      <c r="D119" s="25"/>
      <c r="E119" s="24"/>
      <c r="F119" s="24"/>
      <c r="G119" s="25"/>
      <c r="H119" s="25"/>
      <c r="I119" s="25"/>
      <c r="J119" s="25"/>
      <c r="K119" s="117"/>
      <c r="L119" s="117"/>
      <c r="M119" s="117"/>
      <c r="N119" s="117"/>
      <c r="O119" s="25"/>
      <c r="P119" s="25"/>
      <c r="Q119" s="25"/>
      <c r="R119" s="25"/>
      <c r="S119" s="25"/>
      <c r="T119" s="25"/>
      <c r="U119" s="25"/>
      <c r="V119" s="25"/>
      <c r="W119" s="116"/>
      <c r="X119" s="116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4"/>
      <c r="AV119" s="24"/>
      <c r="AW119" s="24"/>
      <c r="AX119" s="24"/>
      <c r="AY119" s="25" t="s">
        <v>632</v>
      </c>
      <c r="AZ119" s="25" t="s">
        <v>632</v>
      </c>
      <c r="BA119" s="25" t="s">
        <v>935</v>
      </c>
      <c r="BB119" s="25" t="s">
        <v>935</v>
      </c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</row>
    <row r="120" spans="1:76" x14ac:dyDescent="0.35">
      <c r="A120" s="278"/>
      <c r="B120" s="25"/>
      <c r="C120" s="25"/>
      <c r="D120" s="25"/>
      <c r="E120" s="24"/>
      <c r="F120" s="24"/>
      <c r="G120" s="25"/>
      <c r="H120" s="25"/>
      <c r="I120" s="25"/>
      <c r="J120" s="25"/>
      <c r="K120" s="117"/>
      <c r="L120" s="117"/>
      <c r="M120" s="117"/>
      <c r="N120" s="117"/>
      <c r="O120" s="25"/>
      <c r="P120" s="25"/>
      <c r="Q120" s="25"/>
      <c r="R120" s="25"/>
      <c r="S120" s="25"/>
      <c r="T120" s="25"/>
      <c r="U120" s="25"/>
      <c r="V120" s="25"/>
      <c r="W120" s="116"/>
      <c r="X120" s="116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4"/>
      <c r="AV120" s="24"/>
      <c r="AW120" s="24"/>
      <c r="AX120" s="24"/>
      <c r="AY120" s="25" t="s">
        <v>633</v>
      </c>
      <c r="AZ120" s="25" t="s">
        <v>633</v>
      </c>
      <c r="BA120" s="25" t="s">
        <v>936</v>
      </c>
      <c r="BB120" s="25" t="s">
        <v>936</v>
      </c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</row>
    <row r="121" spans="1:76" x14ac:dyDescent="0.35">
      <c r="A121" s="278"/>
      <c r="B121" s="25"/>
      <c r="C121" s="25"/>
      <c r="D121" s="25"/>
      <c r="E121" s="24"/>
      <c r="F121" s="24"/>
      <c r="G121" s="25"/>
      <c r="H121" s="25"/>
      <c r="I121" s="25"/>
      <c r="J121" s="25"/>
      <c r="K121" s="117"/>
      <c r="L121" s="117"/>
      <c r="M121" s="117"/>
      <c r="N121" s="117"/>
      <c r="O121" s="25"/>
      <c r="P121" s="25"/>
      <c r="Q121" s="25"/>
      <c r="R121" s="25"/>
      <c r="S121" s="25"/>
      <c r="T121" s="25"/>
      <c r="U121" s="25"/>
      <c r="V121" s="25"/>
      <c r="W121" s="116"/>
      <c r="X121" s="116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4"/>
      <c r="AV121" s="24"/>
      <c r="AW121" s="24"/>
      <c r="AX121" s="24"/>
      <c r="AY121" s="25" t="s">
        <v>634</v>
      </c>
      <c r="AZ121" s="25" t="s">
        <v>634</v>
      </c>
      <c r="BA121" s="25" t="s">
        <v>937</v>
      </c>
      <c r="BB121" s="25" t="s">
        <v>937</v>
      </c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</row>
    <row r="122" spans="1:76" x14ac:dyDescent="0.35">
      <c r="A122" s="278"/>
      <c r="B122" s="25"/>
      <c r="C122" s="25"/>
      <c r="D122" s="25"/>
      <c r="E122" s="24"/>
      <c r="F122" s="24"/>
      <c r="G122" s="25"/>
      <c r="H122" s="25"/>
      <c r="I122" s="25"/>
      <c r="J122" s="25"/>
      <c r="K122" s="117"/>
      <c r="L122" s="117"/>
      <c r="M122" s="117"/>
      <c r="N122" s="117"/>
      <c r="O122" s="25"/>
      <c r="P122" s="25"/>
      <c r="Q122" s="25"/>
      <c r="R122" s="25"/>
      <c r="S122" s="25"/>
      <c r="T122" s="25"/>
      <c r="U122" s="25"/>
      <c r="V122" s="25"/>
      <c r="W122" s="116"/>
      <c r="X122" s="116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4"/>
      <c r="AV122" s="24"/>
      <c r="AW122" s="24"/>
      <c r="AX122" s="24"/>
      <c r="AY122" s="25" t="s">
        <v>636</v>
      </c>
      <c r="AZ122" s="25" t="s">
        <v>636</v>
      </c>
      <c r="BA122" s="25" t="s">
        <v>938</v>
      </c>
      <c r="BB122" s="25" t="s">
        <v>938</v>
      </c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</row>
    <row r="123" spans="1:76" x14ac:dyDescent="0.35">
      <c r="A123" s="278"/>
      <c r="B123" s="25"/>
      <c r="C123" s="25"/>
      <c r="D123" s="25"/>
      <c r="E123" s="24"/>
      <c r="F123" s="24"/>
      <c r="G123" s="25"/>
      <c r="H123" s="25"/>
      <c r="I123" s="25"/>
      <c r="J123" s="25"/>
      <c r="K123" s="117"/>
      <c r="L123" s="117"/>
      <c r="M123" s="117"/>
      <c r="N123" s="117"/>
      <c r="O123" s="25"/>
      <c r="P123" s="25"/>
      <c r="Q123" s="25"/>
      <c r="R123" s="25"/>
      <c r="S123" s="25"/>
      <c r="T123" s="25"/>
      <c r="U123" s="25"/>
      <c r="V123" s="25"/>
      <c r="W123" s="116"/>
      <c r="X123" s="116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4"/>
      <c r="AV123" s="24"/>
      <c r="AW123" s="24"/>
      <c r="AX123" s="24"/>
      <c r="AY123" s="25" t="s">
        <v>637</v>
      </c>
      <c r="AZ123" s="25" t="s">
        <v>637</v>
      </c>
      <c r="BA123" s="25" t="s">
        <v>939</v>
      </c>
      <c r="BB123" s="25" t="s">
        <v>939</v>
      </c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</row>
    <row r="124" spans="1:76" x14ac:dyDescent="0.35">
      <c r="A124" s="278"/>
      <c r="B124" s="25"/>
      <c r="C124" s="25"/>
      <c r="D124" s="25"/>
      <c r="E124" s="24"/>
      <c r="F124" s="24"/>
      <c r="G124" s="25"/>
      <c r="H124" s="25"/>
      <c r="I124" s="25"/>
      <c r="J124" s="25"/>
      <c r="K124" s="117"/>
      <c r="L124" s="117"/>
      <c r="M124" s="117"/>
      <c r="N124" s="117"/>
      <c r="O124" s="25"/>
      <c r="P124" s="25"/>
      <c r="Q124" s="25"/>
      <c r="R124" s="25"/>
      <c r="S124" s="25"/>
      <c r="T124" s="25"/>
      <c r="U124" s="25"/>
      <c r="V124" s="25"/>
      <c r="W124" s="116"/>
      <c r="X124" s="116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4"/>
      <c r="AV124" s="24"/>
      <c r="AW124" s="24"/>
      <c r="AX124" s="24"/>
      <c r="AY124" s="25" t="s">
        <v>501</v>
      </c>
      <c r="AZ124" s="25" t="s">
        <v>2343</v>
      </c>
      <c r="BA124" s="25" t="s">
        <v>940</v>
      </c>
      <c r="BB124" s="25" t="s">
        <v>940</v>
      </c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</row>
    <row r="125" spans="1:76" x14ac:dyDescent="0.35">
      <c r="A125" s="278"/>
      <c r="B125" s="25"/>
      <c r="C125" s="25"/>
      <c r="D125" s="25"/>
      <c r="E125" s="24"/>
      <c r="F125" s="24"/>
      <c r="G125" s="25"/>
      <c r="H125" s="25"/>
      <c r="I125" s="25"/>
      <c r="J125" s="25"/>
      <c r="K125" s="117"/>
      <c r="L125" s="117"/>
      <c r="M125" s="117"/>
      <c r="N125" s="117"/>
      <c r="O125" s="25"/>
      <c r="P125" s="25"/>
      <c r="Q125" s="25"/>
      <c r="R125" s="25"/>
      <c r="S125" s="25"/>
      <c r="T125" s="25"/>
      <c r="U125" s="25"/>
      <c r="V125" s="25"/>
      <c r="W125" s="116"/>
      <c r="X125" s="116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4"/>
      <c r="AV125" s="24"/>
      <c r="AW125" s="24"/>
      <c r="AX125" s="24"/>
      <c r="AY125" s="25"/>
      <c r="AZ125" s="25" t="s">
        <v>501</v>
      </c>
      <c r="BA125" s="25" t="s">
        <v>941</v>
      </c>
      <c r="BB125" s="25" t="s">
        <v>941</v>
      </c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</row>
    <row r="126" spans="1:76" x14ac:dyDescent="0.35">
      <c r="A126" s="278"/>
      <c r="B126" s="25"/>
      <c r="C126" s="25"/>
      <c r="D126" s="25"/>
      <c r="E126" s="24"/>
      <c r="F126" s="24"/>
      <c r="G126" s="25"/>
      <c r="H126" s="25"/>
      <c r="I126" s="25"/>
      <c r="J126" s="25"/>
      <c r="K126" s="117"/>
      <c r="L126" s="117"/>
      <c r="M126" s="117"/>
      <c r="N126" s="117"/>
      <c r="O126" s="25"/>
      <c r="P126" s="25"/>
      <c r="Q126" s="25"/>
      <c r="R126" s="25"/>
      <c r="S126" s="25"/>
      <c r="T126" s="25"/>
      <c r="U126" s="25"/>
      <c r="V126" s="25"/>
      <c r="W126" s="116"/>
      <c r="X126" s="116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4"/>
      <c r="AV126" s="24"/>
      <c r="AW126" s="24"/>
      <c r="AX126" s="24"/>
      <c r="AY126" s="25"/>
      <c r="AZ126" s="25"/>
      <c r="BA126" s="25" t="s">
        <v>942</v>
      </c>
      <c r="BB126" s="25" t="s">
        <v>942</v>
      </c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</row>
    <row r="127" spans="1:76" x14ac:dyDescent="0.35">
      <c r="A127" s="278"/>
      <c r="B127" s="25"/>
      <c r="C127" s="25"/>
      <c r="D127" s="25"/>
      <c r="E127" s="24"/>
      <c r="F127" s="24"/>
      <c r="G127" s="25"/>
      <c r="H127" s="25"/>
      <c r="I127" s="25"/>
      <c r="J127" s="25"/>
      <c r="K127" s="117"/>
      <c r="L127" s="117"/>
      <c r="M127" s="117"/>
      <c r="N127" s="117"/>
      <c r="O127" s="25"/>
      <c r="P127" s="25"/>
      <c r="Q127" s="25"/>
      <c r="R127" s="25"/>
      <c r="S127" s="25"/>
      <c r="T127" s="25"/>
      <c r="U127" s="25"/>
      <c r="V127" s="25"/>
      <c r="W127" s="116"/>
      <c r="X127" s="116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4"/>
      <c r="AV127" s="24"/>
      <c r="AW127" s="24"/>
      <c r="AX127" s="24"/>
      <c r="AY127" s="25"/>
      <c r="AZ127" s="25"/>
      <c r="BA127" s="25" t="s">
        <v>943</v>
      </c>
      <c r="BB127" s="25" t="s">
        <v>943</v>
      </c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</row>
    <row r="128" spans="1:76" x14ac:dyDescent="0.35">
      <c r="A128" s="278"/>
      <c r="B128" s="25"/>
      <c r="C128" s="25"/>
      <c r="D128" s="25"/>
      <c r="E128" s="24"/>
      <c r="F128" s="24"/>
      <c r="G128" s="25"/>
      <c r="H128" s="25"/>
      <c r="I128" s="25"/>
      <c r="J128" s="25"/>
      <c r="K128" s="117"/>
      <c r="L128" s="117"/>
      <c r="M128" s="117"/>
      <c r="N128" s="117"/>
      <c r="O128" s="25"/>
      <c r="P128" s="25"/>
      <c r="Q128" s="25"/>
      <c r="R128" s="25"/>
      <c r="S128" s="25"/>
      <c r="T128" s="25"/>
      <c r="U128" s="25"/>
      <c r="V128" s="25"/>
      <c r="W128" s="116"/>
      <c r="X128" s="116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4"/>
      <c r="AV128" s="24"/>
      <c r="AW128" s="24"/>
      <c r="AX128" s="24"/>
      <c r="AY128" s="25"/>
      <c r="AZ128" s="25"/>
      <c r="BA128" s="25" t="s">
        <v>944</v>
      </c>
      <c r="BB128" s="25" t="s">
        <v>944</v>
      </c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</row>
    <row r="129" spans="1:76" x14ac:dyDescent="0.35">
      <c r="A129" s="278"/>
      <c r="B129" s="25"/>
      <c r="C129" s="25"/>
      <c r="D129" s="25"/>
      <c r="E129" s="24"/>
      <c r="F129" s="24"/>
      <c r="G129" s="25"/>
      <c r="H129" s="25"/>
      <c r="I129" s="25"/>
      <c r="J129" s="25"/>
      <c r="K129" s="117"/>
      <c r="L129" s="117"/>
      <c r="M129" s="117"/>
      <c r="N129" s="117"/>
      <c r="O129" s="25"/>
      <c r="P129" s="25"/>
      <c r="Q129" s="25"/>
      <c r="R129" s="25"/>
      <c r="S129" s="25"/>
      <c r="T129" s="25"/>
      <c r="U129" s="25"/>
      <c r="V129" s="25"/>
      <c r="W129" s="116"/>
      <c r="X129" s="116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4"/>
      <c r="AV129" s="24"/>
      <c r="AW129" s="24"/>
      <c r="AX129" s="24"/>
      <c r="AY129" s="25"/>
      <c r="AZ129" s="25"/>
      <c r="BA129" s="25" t="s">
        <v>945</v>
      </c>
      <c r="BB129" s="25" t="s">
        <v>945</v>
      </c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</row>
    <row r="130" spans="1:76" x14ac:dyDescent="0.35">
      <c r="A130" s="278"/>
      <c r="B130" s="25"/>
      <c r="C130" s="25"/>
      <c r="D130" s="25"/>
      <c r="E130" s="24"/>
      <c r="F130" s="24"/>
      <c r="G130" s="25"/>
      <c r="H130" s="25"/>
      <c r="I130" s="25"/>
      <c r="J130" s="25"/>
      <c r="K130" s="117"/>
      <c r="L130" s="117"/>
      <c r="M130" s="117"/>
      <c r="N130" s="117"/>
      <c r="O130" s="25"/>
      <c r="P130" s="25"/>
      <c r="Q130" s="25"/>
      <c r="R130" s="25"/>
      <c r="S130" s="25"/>
      <c r="T130" s="25"/>
      <c r="U130" s="25"/>
      <c r="V130" s="25"/>
      <c r="W130" s="116"/>
      <c r="X130" s="116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4"/>
      <c r="AV130" s="24"/>
      <c r="AW130" s="24"/>
      <c r="AX130" s="24"/>
      <c r="AY130" s="25"/>
      <c r="AZ130" s="25"/>
      <c r="BA130" s="25" t="s">
        <v>946</v>
      </c>
      <c r="BB130" s="25" t="s">
        <v>946</v>
      </c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</row>
    <row r="131" spans="1:76" x14ac:dyDescent="0.35">
      <c r="A131" s="278"/>
      <c r="B131" s="25"/>
      <c r="C131" s="25"/>
      <c r="D131" s="25"/>
      <c r="E131" s="24"/>
      <c r="F131" s="24"/>
      <c r="G131" s="25"/>
      <c r="H131" s="25"/>
      <c r="I131" s="25"/>
      <c r="J131" s="25"/>
      <c r="K131" s="117"/>
      <c r="L131" s="117"/>
      <c r="M131" s="117"/>
      <c r="N131" s="117"/>
      <c r="O131" s="25"/>
      <c r="P131" s="25"/>
      <c r="Q131" s="25"/>
      <c r="R131" s="25"/>
      <c r="S131" s="25"/>
      <c r="T131" s="25"/>
      <c r="U131" s="25"/>
      <c r="V131" s="25"/>
      <c r="W131" s="116"/>
      <c r="X131" s="116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4"/>
      <c r="AV131" s="24"/>
      <c r="AW131" s="24"/>
      <c r="AX131" s="24"/>
      <c r="AY131" s="25"/>
      <c r="AZ131" s="25"/>
      <c r="BA131" s="25" t="s">
        <v>947</v>
      </c>
      <c r="BB131" s="25" t="s">
        <v>947</v>
      </c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</row>
    <row r="132" spans="1:76" x14ac:dyDescent="0.35">
      <c r="A132" s="278"/>
      <c r="B132" s="25"/>
      <c r="C132" s="25"/>
      <c r="D132" s="25"/>
      <c r="E132" s="24"/>
      <c r="F132" s="24"/>
      <c r="G132" s="25"/>
      <c r="H132" s="25"/>
      <c r="I132" s="25"/>
      <c r="J132" s="25"/>
      <c r="K132" s="117"/>
      <c r="L132" s="117"/>
      <c r="M132" s="117"/>
      <c r="N132" s="117"/>
      <c r="O132" s="25"/>
      <c r="P132" s="25"/>
      <c r="Q132" s="25"/>
      <c r="R132" s="25"/>
      <c r="S132" s="25"/>
      <c r="T132" s="25"/>
      <c r="U132" s="25"/>
      <c r="V132" s="25"/>
      <c r="W132" s="116"/>
      <c r="X132" s="116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4"/>
      <c r="AV132" s="24"/>
      <c r="AW132" s="24"/>
      <c r="AX132" s="24"/>
      <c r="AY132" s="25"/>
      <c r="AZ132" s="25"/>
      <c r="BA132" s="25" t="s">
        <v>948</v>
      </c>
      <c r="BB132" s="25" t="s">
        <v>948</v>
      </c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</row>
    <row r="133" spans="1:76" x14ac:dyDescent="0.35">
      <c r="A133" s="278"/>
      <c r="B133" s="25"/>
      <c r="C133" s="25"/>
      <c r="D133" s="25"/>
      <c r="E133" s="24"/>
      <c r="F133" s="24"/>
      <c r="G133" s="25"/>
      <c r="H133" s="25"/>
      <c r="I133" s="25"/>
      <c r="J133" s="25"/>
      <c r="K133" s="117"/>
      <c r="L133" s="117"/>
      <c r="M133" s="117"/>
      <c r="N133" s="117"/>
      <c r="O133" s="25"/>
      <c r="P133" s="25"/>
      <c r="Q133" s="25"/>
      <c r="R133" s="25"/>
      <c r="S133" s="25"/>
      <c r="T133" s="25"/>
      <c r="U133" s="25"/>
      <c r="V133" s="25"/>
      <c r="W133" s="116"/>
      <c r="X133" s="116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4"/>
      <c r="AV133" s="24"/>
      <c r="AW133" s="24"/>
      <c r="AX133" s="24"/>
      <c r="AY133" s="25"/>
      <c r="AZ133" s="25"/>
      <c r="BA133" s="25" t="s">
        <v>949</v>
      </c>
      <c r="BB133" s="25" t="s">
        <v>949</v>
      </c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</row>
    <row r="134" spans="1:76" x14ac:dyDescent="0.35">
      <c r="A134" s="278"/>
      <c r="B134" s="25"/>
      <c r="C134" s="25"/>
      <c r="D134" s="25"/>
      <c r="E134" s="24"/>
      <c r="F134" s="24"/>
      <c r="G134" s="25"/>
      <c r="H134" s="25"/>
      <c r="I134" s="25"/>
      <c r="J134" s="25"/>
      <c r="K134" s="117"/>
      <c r="L134" s="117"/>
      <c r="M134" s="117"/>
      <c r="N134" s="117"/>
      <c r="O134" s="25"/>
      <c r="P134" s="25"/>
      <c r="Q134" s="25"/>
      <c r="R134" s="25"/>
      <c r="S134" s="25"/>
      <c r="T134" s="25"/>
      <c r="U134" s="25"/>
      <c r="V134" s="25"/>
      <c r="W134" s="116"/>
      <c r="X134" s="116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4"/>
      <c r="AV134" s="24"/>
      <c r="AW134" s="24"/>
      <c r="AX134" s="24"/>
      <c r="AY134" s="25"/>
      <c r="AZ134" s="25"/>
      <c r="BA134" s="25" t="s">
        <v>950</v>
      </c>
      <c r="BB134" s="25" t="s">
        <v>950</v>
      </c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</row>
    <row r="135" spans="1:76" x14ac:dyDescent="0.35">
      <c r="A135" s="278"/>
      <c r="B135" s="25"/>
      <c r="C135" s="25"/>
      <c r="D135" s="25"/>
      <c r="E135" s="24"/>
      <c r="F135" s="24"/>
      <c r="G135" s="25"/>
      <c r="H135" s="25"/>
      <c r="I135" s="25"/>
      <c r="J135" s="25"/>
      <c r="K135" s="117"/>
      <c r="L135" s="117"/>
      <c r="M135" s="117"/>
      <c r="N135" s="117"/>
      <c r="O135" s="25"/>
      <c r="P135" s="25"/>
      <c r="Q135" s="25"/>
      <c r="R135" s="25"/>
      <c r="S135" s="25"/>
      <c r="T135" s="25"/>
      <c r="U135" s="25"/>
      <c r="V135" s="25"/>
      <c r="W135" s="116"/>
      <c r="X135" s="116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4"/>
      <c r="AV135" s="24"/>
      <c r="AW135" s="24"/>
      <c r="AX135" s="24"/>
      <c r="AY135" s="25"/>
      <c r="AZ135" s="25"/>
      <c r="BA135" s="25" t="s">
        <v>951</v>
      </c>
      <c r="BB135" s="25" t="s">
        <v>951</v>
      </c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</row>
    <row r="136" spans="1:76" x14ac:dyDescent="0.35">
      <c r="A136" s="278"/>
      <c r="B136" s="25"/>
      <c r="C136" s="25"/>
      <c r="D136" s="25"/>
      <c r="E136" s="24"/>
      <c r="F136" s="24"/>
      <c r="G136" s="25"/>
      <c r="H136" s="25"/>
      <c r="I136" s="25"/>
      <c r="J136" s="25"/>
      <c r="K136" s="117"/>
      <c r="L136" s="117"/>
      <c r="M136" s="117"/>
      <c r="N136" s="117"/>
      <c r="O136" s="25"/>
      <c r="P136" s="25"/>
      <c r="Q136" s="25"/>
      <c r="R136" s="25"/>
      <c r="S136" s="25"/>
      <c r="T136" s="25"/>
      <c r="U136" s="25"/>
      <c r="V136" s="25"/>
      <c r="W136" s="116"/>
      <c r="X136" s="116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4"/>
      <c r="AV136" s="24"/>
      <c r="AW136" s="24"/>
      <c r="AX136" s="24"/>
      <c r="AY136" s="25"/>
      <c r="AZ136" s="25"/>
      <c r="BA136" s="25" t="s">
        <v>952</v>
      </c>
      <c r="BB136" s="25" t="s">
        <v>952</v>
      </c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</row>
    <row r="137" spans="1:76" x14ac:dyDescent="0.35">
      <c r="A137" s="278"/>
      <c r="B137" s="25"/>
      <c r="C137" s="25"/>
      <c r="D137" s="25"/>
      <c r="E137" s="24"/>
      <c r="F137" s="24"/>
      <c r="G137" s="25"/>
      <c r="H137" s="25"/>
      <c r="I137" s="25"/>
      <c r="J137" s="25"/>
      <c r="K137" s="117"/>
      <c r="L137" s="117"/>
      <c r="M137" s="117"/>
      <c r="N137" s="117"/>
      <c r="O137" s="25"/>
      <c r="P137" s="25"/>
      <c r="Q137" s="25"/>
      <c r="R137" s="25"/>
      <c r="S137" s="25"/>
      <c r="T137" s="25"/>
      <c r="U137" s="25"/>
      <c r="V137" s="25"/>
      <c r="W137" s="116"/>
      <c r="X137" s="116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4"/>
      <c r="AV137" s="24"/>
      <c r="AW137" s="24"/>
      <c r="AX137" s="24"/>
      <c r="AY137" s="25"/>
      <c r="AZ137" s="25"/>
      <c r="BA137" s="25" t="s">
        <v>953</v>
      </c>
      <c r="BB137" s="25" t="s">
        <v>953</v>
      </c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</row>
    <row r="138" spans="1:76" x14ac:dyDescent="0.35">
      <c r="A138" s="278"/>
      <c r="B138" s="25"/>
      <c r="C138" s="25"/>
      <c r="D138" s="25"/>
      <c r="E138" s="24"/>
      <c r="F138" s="24"/>
      <c r="G138" s="25"/>
      <c r="H138" s="25"/>
      <c r="I138" s="25"/>
      <c r="J138" s="25"/>
      <c r="K138" s="117"/>
      <c r="L138" s="117"/>
      <c r="M138" s="117"/>
      <c r="N138" s="117"/>
      <c r="O138" s="25"/>
      <c r="P138" s="25"/>
      <c r="Q138" s="25"/>
      <c r="R138" s="25"/>
      <c r="S138" s="25"/>
      <c r="T138" s="25"/>
      <c r="U138" s="25"/>
      <c r="V138" s="25"/>
      <c r="W138" s="116"/>
      <c r="X138" s="116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4"/>
      <c r="AV138" s="24"/>
      <c r="AW138" s="24"/>
      <c r="AX138" s="24"/>
      <c r="AY138" s="25"/>
      <c r="AZ138" s="25"/>
      <c r="BA138" s="25" t="s">
        <v>954</v>
      </c>
      <c r="BB138" s="25" t="s">
        <v>954</v>
      </c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</row>
    <row r="139" spans="1:76" x14ac:dyDescent="0.35">
      <c r="A139" s="278"/>
      <c r="B139" s="25"/>
      <c r="C139" s="25"/>
      <c r="D139" s="25"/>
      <c r="E139" s="24"/>
      <c r="F139" s="24"/>
      <c r="G139" s="25"/>
      <c r="H139" s="25"/>
      <c r="I139" s="25"/>
      <c r="J139" s="25"/>
      <c r="K139" s="117"/>
      <c r="L139" s="117"/>
      <c r="M139" s="117"/>
      <c r="N139" s="117"/>
      <c r="O139" s="25"/>
      <c r="P139" s="25"/>
      <c r="Q139" s="25"/>
      <c r="R139" s="25"/>
      <c r="S139" s="25"/>
      <c r="T139" s="25"/>
      <c r="U139" s="25"/>
      <c r="V139" s="25"/>
      <c r="W139" s="116"/>
      <c r="X139" s="116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4"/>
      <c r="AV139" s="24"/>
      <c r="AW139" s="24"/>
      <c r="AX139" s="24"/>
      <c r="AY139" s="25"/>
      <c r="AZ139" s="25"/>
      <c r="BA139" s="25" t="s">
        <v>955</v>
      </c>
      <c r="BB139" s="25" t="s">
        <v>955</v>
      </c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</row>
    <row r="140" spans="1:76" x14ac:dyDescent="0.35">
      <c r="A140" s="278"/>
      <c r="B140" s="25"/>
      <c r="C140" s="25"/>
      <c r="D140" s="25"/>
      <c r="E140" s="24"/>
      <c r="F140" s="24"/>
      <c r="G140" s="25"/>
      <c r="H140" s="25"/>
      <c r="I140" s="25"/>
      <c r="J140" s="25"/>
      <c r="K140" s="117"/>
      <c r="L140" s="117"/>
      <c r="M140" s="117"/>
      <c r="N140" s="117"/>
      <c r="O140" s="25"/>
      <c r="P140" s="25"/>
      <c r="Q140" s="25"/>
      <c r="R140" s="25"/>
      <c r="S140" s="25"/>
      <c r="T140" s="25"/>
      <c r="U140" s="25"/>
      <c r="V140" s="25"/>
      <c r="W140" s="116"/>
      <c r="X140" s="116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4"/>
      <c r="AV140" s="24"/>
      <c r="AW140" s="24"/>
      <c r="AX140" s="24"/>
      <c r="AY140" s="25"/>
      <c r="AZ140" s="25"/>
      <c r="BA140" s="25" t="s">
        <v>956</v>
      </c>
      <c r="BB140" s="25" t="s">
        <v>956</v>
      </c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</row>
    <row r="141" spans="1:76" x14ac:dyDescent="0.35">
      <c r="A141" s="278"/>
      <c r="B141" s="25"/>
      <c r="C141" s="25"/>
      <c r="D141" s="25"/>
      <c r="E141" s="24"/>
      <c r="F141" s="24"/>
      <c r="G141" s="25"/>
      <c r="H141" s="25"/>
      <c r="I141" s="25"/>
      <c r="J141" s="25"/>
      <c r="K141" s="117"/>
      <c r="L141" s="117"/>
      <c r="M141" s="117"/>
      <c r="N141" s="117"/>
      <c r="O141" s="25"/>
      <c r="P141" s="25"/>
      <c r="Q141" s="25"/>
      <c r="R141" s="25"/>
      <c r="S141" s="25"/>
      <c r="T141" s="25"/>
      <c r="U141" s="25"/>
      <c r="V141" s="25"/>
      <c r="W141" s="116"/>
      <c r="X141" s="116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4"/>
      <c r="AV141" s="24"/>
      <c r="AW141" s="24"/>
      <c r="AX141" s="24"/>
      <c r="AY141" s="25"/>
      <c r="AZ141" s="25"/>
      <c r="BA141" s="25" t="s">
        <v>957</v>
      </c>
      <c r="BB141" s="25" t="s">
        <v>957</v>
      </c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</row>
    <row r="142" spans="1:76" x14ac:dyDescent="0.35">
      <c r="A142" s="278"/>
      <c r="B142" s="25"/>
      <c r="C142" s="25"/>
      <c r="D142" s="25"/>
      <c r="E142" s="24"/>
      <c r="F142" s="24"/>
      <c r="G142" s="25"/>
      <c r="H142" s="25"/>
      <c r="I142" s="25"/>
      <c r="J142" s="25"/>
      <c r="K142" s="117"/>
      <c r="L142" s="117"/>
      <c r="M142" s="117"/>
      <c r="N142" s="117"/>
      <c r="O142" s="25"/>
      <c r="P142" s="25"/>
      <c r="Q142" s="25"/>
      <c r="R142" s="25"/>
      <c r="S142" s="25"/>
      <c r="T142" s="25"/>
      <c r="U142" s="25"/>
      <c r="V142" s="25"/>
      <c r="W142" s="116"/>
      <c r="X142" s="116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4"/>
      <c r="AV142" s="24"/>
      <c r="AW142" s="24"/>
      <c r="AX142" s="24"/>
      <c r="AY142" s="25"/>
      <c r="AZ142" s="25"/>
      <c r="BA142" s="25" t="s">
        <v>958</v>
      </c>
      <c r="BB142" s="25" t="s">
        <v>958</v>
      </c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</row>
    <row r="143" spans="1:76" x14ac:dyDescent="0.35">
      <c r="A143" s="278"/>
      <c r="B143" s="25"/>
      <c r="C143" s="25"/>
      <c r="D143" s="25"/>
      <c r="E143" s="24"/>
      <c r="F143" s="24"/>
      <c r="G143" s="25"/>
      <c r="H143" s="25"/>
      <c r="I143" s="25"/>
      <c r="J143" s="25"/>
      <c r="K143" s="117"/>
      <c r="L143" s="117"/>
      <c r="M143" s="117"/>
      <c r="N143" s="117"/>
      <c r="O143" s="25"/>
      <c r="P143" s="25"/>
      <c r="Q143" s="25"/>
      <c r="R143" s="25"/>
      <c r="S143" s="25"/>
      <c r="T143" s="25"/>
      <c r="U143" s="25"/>
      <c r="V143" s="25"/>
      <c r="W143" s="116"/>
      <c r="X143" s="116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4"/>
      <c r="AV143" s="24"/>
      <c r="AW143" s="24"/>
      <c r="AX143" s="24"/>
      <c r="AY143" s="25"/>
      <c r="AZ143" s="25"/>
      <c r="BA143" s="25" t="s">
        <v>959</v>
      </c>
      <c r="BB143" s="25" t="s">
        <v>959</v>
      </c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</row>
    <row r="144" spans="1:76" x14ac:dyDescent="0.35">
      <c r="A144" s="278"/>
      <c r="B144" s="25"/>
      <c r="C144" s="25"/>
      <c r="D144" s="25"/>
      <c r="E144" s="24"/>
      <c r="F144" s="24"/>
      <c r="G144" s="25"/>
      <c r="H144" s="25"/>
      <c r="I144" s="25"/>
      <c r="J144" s="25"/>
      <c r="K144" s="117"/>
      <c r="L144" s="117"/>
      <c r="M144" s="117"/>
      <c r="N144" s="117"/>
      <c r="O144" s="25"/>
      <c r="P144" s="25"/>
      <c r="Q144" s="25"/>
      <c r="R144" s="25"/>
      <c r="S144" s="25"/>
      <c r="T144" s="25"/>
      <c r="U144" s="25"/>
      <c r="V144" s="25"/>
      <c r="W144" s="116"/>
      <c r="X144" s="116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4"/>
      <c r="AV144" s="24"/>
      <c r="AW144" s="24"/>
      <c r="AX144" s="24"/>
      <c r="AY144" s="25"/>
      <c r="AZ144" s="25"/>
      <c r="BA144" s="25" t="s">
        <v>960</v>
      </c>
      <c r="BB144" s="25" t="s">
        <v>960</v>
      </c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</row>
    <row r="145" spans="1:76" x14ac:dyDescent="0.35">
      <c r="A145" s="278"/>
      <c r="B145" s="25"/>
      <c r="C145" s="25"/>
      <c r="D145" s="25"/>
      <c r="E145" s="24"/>
      <c r="F145" s="24"/>
      <c r="G145" s="25"/>
      <c r="H145" s="25"/>
      <c r="I145" s="25"/>
      <c r="J145" s="25"/>
      <c r="K145" s="117"/>
      <c r="L145" s="117"/>
      <c r="M145" s="117"/>
      <c r="N145" s="117"/>
      <c r="O145" s="25"/>
      <c r="P145" s="25"/>
      <c r="Q145" s="25"/>
      <c r="R145" s="25"/>
      <c r="S145" s="25"/>
      <c r="T145" s="25"/>
      <c r="U145" s="25"/>
      <c r="V145" s="25"/>
      <c r="W145" s="116"/>
      <c r="X145" s="116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4"/>
      <c r="AV145" s="24"/>
      <c r="AW145" s="24"/>
      <c r="AX145" s="24"/>
      <c r="AY145" s="25"/>
      <c r="AZ145" s="25"/>
      <c r="BA145" s="25" t="s">
        <v>961</v>
      </c>
      <c r="BB145" s="25" t="s">
        <v>961</v>
      </c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</row>
    <row r="146" spans="1:76" x14ac:dyDescent="0.35">
      <c r="A146" s="278"/>
      <c r="B146" s="25"/>
      <c r="C146" s="25"/>
      <c r="D146" s="25"/>
      <c r="E146" s="24"/>
      <c r="F146" s="24"/>
      <c r="G146" s="25"/>
      <c r="H146" s="25"/>
      <c r="I146" s="25"/>
      <c r="J146" s="25"/>
      <c r="K146" s="117"/>
      <c r="L146" s="117"/>
      <c r="M146" s="117"/>
      <c r="N146" s="117"/>
      <c r="O146" s="25"/>
      <c r="P146" s="25"/>
      <c r="Q146" s="25"/>
      <c r="R146" s="25"/>
      <c r="S146" s="25"/>
      <c r="T146" s="25"/>
      <c r="U146" s="25"/>
      <c r="V146" s="25"/>
      <c r="W146" s="116"/>
      <c r="X146" s="116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4"/>
      <c r="AV146" s="24"/>
      <c r="AW146" s="24"/>
      <c r="AX146" s="24"/>
      <c r="AY146" s="25"/>
      <c r="AZ146" s="25"/>
      <c r="BA146" s="25" t="s">
        <v>962</v>
      </c>
      <c r="BB146" s="25" t="s">
        <v>962</v>
      </c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</row>
    <row r="147" spans="1:76" x14ac:dyDescent="0.35">
      <c r="A147" s="278"/>
      <c r="B147" s="25"/>
      <c r="C147" s="25"/>
      <c r="D147" s="25"/>
      <c r="E147" s="24"/>
      <c r="F147" s="24"/>
      <c r="G147" s="25"/>
      <c r="H147" s="25"/>
      <c r="I147" s="25"/>
      <c r="J147" s="25"/>
      <c r="K147" s="117"/>
      <c r="L147" s="117"/>
      <c r="M147" s="117"/>
      <c r="N147" s="117"/>
      <c r="O147" s="25"/>
      <c r="P147" s="25"/>
      <c r="Q147" s="25"/>
      <c r="R147" s="25"/>
      <c r="S147" s="25"/>
      <c r="T147" s="25"/>
      <c r="U147" s="25"/>
      <c r="V147" s="25"/>
      <c r="W147" s="116"/>
      <c r="X147" s="116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4"/>
      <c r="AV147" s="24"/>
      <c r="AW147" s="24"/>
      <c r="AX147" s="24"/>
      <c r="AY147" s="25"/>
      <c r="AZ147" s="25"/>
      <c r="BA147" s="25" t="s">
        <v>963</v>
      </c>
      <c r="BB147" s="25" t="s">
        <v>963</v>
      </c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</row>
    <row r="148" spans="1:76" x14ac:dyDescent="0.35">
      <c r="A148" s="278"/>
      <c r="B148" s="25"/>
      <c r="C148" s="25"/>
      <c r="D148" s="25"/>
      <c r="E148" s="24"/>
      <c r="F148" s="24"/>
      <c r="G148" s="25"/>
      <c r="H148" s="25"/>
      <c r="I148" s="25"/>
      <c r="J148" s="25"/>
      <c r="K148" s="117"/>
      <c r="L148" s="117"/>
      <c r="M148" s="117"/>
      <c r="N148" s="117"/>
      <c r="O148" s="25"/>
      <c r="P148" s="25"/>
      <c r="Q148" s="25"/>
      <c r="R148" s="25"/>
      <c r="S148" s="25"/>
      <c r="T148" s="25"/>
      <c r="U148" s="25"/>
      <c r="V148" s="25"/>
      <c r="W148" s="116"/>
      <c r="X148" s="116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4"/>
      <c r="AV148" s="24"/>
      <c r="AW148" s="24"/>
      <c r="AX148" s="24"/>
      <c r="AY148" s="25"/>
      <c r="AZ148" s="25"/>
      <c r="BA148" s="25" t="s">
        <v>964</v>
      </c>
      <c r="BB148" s="25" t="s">
        <v>964</v>
      </c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</row>
    <row r="149" spans="1:76" x14ac:dyDescent="0.35">
      <c r="A149" s="278"/>
      <c r="B149" s="25"/>
      <c r="C149" s="25"/>
      <c r="D149" s="25"/>
      <c r="E149" s="24"/>
      <c r="F149" s="24"/>
      <c r="G149" s="25"/>
      <c r="H149" s="25"/>
      <c r="I149" s="25"/>
      <c r="J149" s="25"/>
      <c r="K149" s="117"/>
      <c r="L149" s="117"/>
      <c r="M149" s="117"/>
      <c r="N149" s="117"/>
      <c r="O149" s="25"/>
      <c r="P149" s="25"/>
      <c r="Q149" s="25"/>
      <c r="R149" s="25"/>
      <c r="S149" s="25"/>
      <c r="T149" s="25"/>
      <c r="U149" s="25"/>
      <c r="V149" s="25"/>
      <c r="W149" s="116"/>
      <c r="X149" s="116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4"/>
      <c r="AV149" s="24"/>
      <c r="AW149" s="24"/>
      <c r="AX149" s="24"/>
      <c r="AY149" s="25"/>
      <c r="AZ149" s="25"/>
      <c r="BA149" s="25" t="s">
        <v>965</v>
      </c>
      <c r="BB149" s="25" t="s">
        <v>965</v>
      </c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</row>
    <row r="150" spans="1:76" x14ac:dyDescent="0.35">
      <c r="A150" s="278"/>
      <c r="B150" s="25"/>
      <c r="C150" s="25"/>
      <c r="D150" s="25"/>
      <c r="E150" s="24"/>
      <c r="F150" s="24"/>
      <c r="G150" s="25"/>
      <c r="H150" s="25"/>
      <c r="I150" s="25"/>
      <c r="J150" s="25"/>
      <c r="K150" s="117"/>
      <c r="L150" s="117"/>
      <c r="M150" s="117"/>
      <c r="N150" s="117"/>
      <c r="O150" s="25"/>
      <c r="P150" s="25"/>
      <c r="Q150" s="25"/>
      <c r="R150" s="25"/>
      <c r="S150" s="25"/>
      <c r="T150" s="25"/>
      <c r="U150" s="25"/>
      <c r="V150" s="25"/>
      <c r="W150" s="116"/>
      <c r="X150" s="116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4"/>
      <c r="AV150" s="24"/>
      <c r="AW150" s="24"/>
      <c r="AX150" s="24"/>
      <c r="AY150" s="25"/>
      <c r="AZ150" s="25"/>
      <c r="BA150" s="25" t="s">
        <v>966</v>
      </c>
      <c r="BB150" s="25" t="s">
        <v>966</v>
      </c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</row>
    <row r="151" spans="1:76" x14ac:dyDescent="0.35">
      <c r="A151" s="278"/>
      <c r="B151" s="25"/>
      <c r="C151" s="25"/>
      <c r="D151" s="25"/>
      <c r="E151" s="24"/>
      <c r="F151" s="24"/>
      <c r="G151" s="25"/>
      <c r="H151" s="25"/>
      <c r="I151" s="25"/>
      <c r="J151" s="25"/>
      <c r="K151" s="117"/>
      <c r="L151" s="117"/>
      <c r="M151" s="117"/>
      <c r="N151" s="117"/>
      <c r="O151" s="25"/>
      <c r="P151" s="25"/>
      <c r="Q151" s="25"/>
      <c r="R151" s="25"/>
      <c r="S151" s="25"/>
      <c r="T151" s="25"/>
      <c r="U151" s="25"/>
      <c r="V151" s="25"/>
      <c r="W151" s="116"/>
      <c r="X151" s="116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4"/>
      <c r="AV151" s="24"/>
      <c r="AW151" s="24"/>
      <c r="AX151" s="24"/>
      <c r="AY151" s="25"/>
      <c r="AZ151" s="25"/>
      <c r="BA151" s="25" t="s">
        <v>967</v>
      </c>
      <c r="BB151" s="25" t="s">
        <v>967</v>
      </c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</row>
    <row r="152" spans="1:76" x14ac:dyDescent="0.35">
      <c r="A152" s="278"/>
      <c r="B152" s="25"/>
      <c r="C152" s="25"/>
      <c r="D152" s="25"/>
      <c r="E152" s="24"/>
      <c r="F152" s="24"/>
      <c r="G152" s="25"/>
      <c r="H152" s="25"/>
      <c r="I152" s="25"/>
      <c r="J152" s="25"/>
      <c r="K152" s="117"/>
      <c r="L152" s="117"/>
      <c r="M152" s="117"/>
      <c r="N152" s="117"/>
      <c r="O152" s="25"/>
      <c r="P152" s="25"/>
      <c r="Q152" s="25"/>
      <c r="R152" s="25"/>
      <c r="S152" s="25"/>
      <c r="T152" s="25"/>
      <c r="U152" s="25"/>
      <c r="V152" s="25"/>
      <c r="W152" s="116"/>
      <c r="X152" s="116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4"/>
      <c r="AV152" s="24"/>
      <c r="AW152" s="24"/>
      <c r="AX152" s="24"/>
      <c r="AY152" s="25"/>
      <c r="AZ152" s="25"/>
      <c r="BA152" s="25" t="s">
        <v>968</v>
      </c>
      <c r="BB152" s="25" t="s">
        <v>968</v>
      </c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</row>
    <row r="153" spans="1:76" x14ac:dyDescent="0.35">
      <c r="A153" s="278"/>
      <c r="B153" s="25"/>
      <c r="C153" s="25"/>
      <c r="D153" s="25"/>
      <c r="E153" s="24"/>
      <c r="F153" s="24"/>
      <c r="G153" s="25"/>
      <c r="H153" s="25"/>
      <c r="I153" s="25"/>
      <c r="J153" s="25"/>
      <c r="K153" s="117"/>
      <c r="L153" s="117"/>
      <c r="M153" s="117"/>
      <c r="N153" s="117"/>
      <c r="O153" s="25"/>
      <c r="P153" s="25"/>
      <c r="Q153" s="25"/>
      <c r="R153" s="25"/>
      <c r="S153" s="25"/>
      <c r="T153" s="25"/>
      <c r="U153" s="25"/>
      <c r="V153" s="25"/>
      <c r="W153" s="116"/>
      <c r="X153" s="116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4"/>
      <c r="AV153" s="24"/>
      <c r="AW153" s="24"/>
      <c r="AX153" s="24"/>
      <c r="AY153" s="25"/>
      <c r="AZ153" s="25"/>
      <c r="BA153" s="25" t="s">
        <v>969</v>
      </c>
      <c r="BB153" s="25" t="s">
        <v>969</v>
      </c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</row>
    <row r="154" spans="1:76" x14ac:dyDescent="0.35">
      <c r="A154" s="278"/>
      <c r="B154" s="25"/>
      <c r="C154" s="25"/>
      <c r="D154" s="25"/>
      <c r="E154" s="24"/>
      <c r="F154" s="24"/>
      <c r="G154" s="25"/>
      <c r="H154" s="25"/>
      <c r="I154" s="25"/>
      <c r="J154" s="25"/>
      <c r="K154" s="117"/>
      <c r="L154" s="117"/>
      <c r="M154" s="117"/>
      <c r="N154" s="117"/>
      <c r="O154" s="25"/>
      <c r="P154" s="25"/>
      <c r="Q154" s="25"/>
      <c r="R154" s="25"/>
      <c r="S154" s="25"/>
      <c r="T154" s="25"/>
      <c r="U154" s="25"/>
      <c r="V154" s="25"/>
      <c r="W154" s="116"/>
      <c r="X154" s="116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4"/>
      <c r="AV154" s="24"/>
      <c r="AW154" s="24"/>
      <c r="AX154" s="24"/>
      <c r="AY154" s="25"/>
      <c r="AZ154" s="25"/>
      <c r="BA154" s="25" t="s">
        <v>970</v>
      </c>
      <c r="BB154" s="25" t="s">
        <v>970</v>
      </c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</row>
    <row r="155" spans="1:76" x14ac:dyDescent="0.35">
      <c r="A155" s="278"/>
      <c r="B155" s="25"/>
      <c r="C155" s="25"/>
      <c r="D155" s="25"/>
      <c r="E155" s="24"/>
      <c r="F155" s="24"/>
      <c r="G155" s="25"/>
      <c r="H155" s="25"/>
      <c r="I155" s="25"/>
      <c r="J155" s="25"/>
      <c r="K155" s="117"/>
      <c r="L155" s="117"/>
      <c r="M155" s="117"/>
      <c r="N155" s="117"/>
      <c r="O155" s="25"/>
      <c r="P155" s="25"/>
      <c r="Q155" s="25"/>
      <c r="R155" s="25"/>
      <c r="S155" s="25"/>
      <c r="T155" s="25"/>
      <c r="U155" s="25"/>
      <c r="V155" s="25"/>
      <c r="W155" s="116"/>
      <c r="X155" s="116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4"/>
      <c r="AV155" s="24"/>
      <c r="AW155" s="24"/>
      <c r="AX155" s="24"/>
      <c r="AY155" s="25"/>
      <c r="AZ155" s="25"/>
      <c r="BA155" s="25" t="s">
        <v>971</v>
      </c>
      <c r="BB155" s="25" t="s">
        <v>971</v>
      </c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</row>
    <row r="156" spans="1:76" x14ac:dyDescent="0.35">
      <c r="A156" s="278"/>
      <c r="B156" s="25"/>
      <c r="C156" s="25"/>
      <c r="D156" s="25"/>
      <c r="E156" s="24"/>
      <c r="F156" s="24"/>
      <c r="G156" s="25"/>
      <c r="H156" s="25"/>
      <c r="I156" s="25"/>
      <c r="J156" s="25"/>
      <c r="K156" s="117"/>
      <c r="L156" s="117"/>
      <c r="M156" s="117"/>
      <c r="N156" s="117"/>
      <c r="O156" s="25"/>
      <c r="P156" s="25"/>
      <c r="Q156" s="25"/>
      <c r="R156" s="25"/>
      <c r="S156" s="25"/>
      <c r="T156" s="25"/>
      <c r="U156" s="25"/>
      <c r="V156" s="25"/>
      <c r="W156" s="116"/>
      <c r="X156" s="116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4"/>
      <c r="AV156" s="24"/>
      <c r="AW156" s="24"/>
      <c r="AX156" s="24"/>
      <c r="AY156" s="25"/>
      <c r="AZ156" s="25"/>
      <c r="BA156" s="25" t="s">
        <v>972</v>
      </c>
      <c r="BB156" s="25" t="s">
        <v>972</v>
      </c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</row>
    <row r="157" spans="1:76" x14ac:dyDescent="0.35">
      <c r="A157" s="278"/>
      <c r="B157" s="25"/>
      <c r="C157" s="25"/>
      <c r="D157" s="25"/>
      <c r="E157" s="24"/>
      <c r="F157" s="24"/>
      <c r="G157" s="25"/>
      <c r="H157" s="25"/>
      <c r="I157" s="25"/>
      <c r="J157" s="25"/>
      <c r="K157" s="117"/>
      <c r="L157" s="117"/>
      <c r="M157" s="117"/>
      <c r="N157" s="117"/>
      <c r="O157" s="25"/>
      <c r="P157" s="25"/>
      <c r="Q157" s="25"/>
      <c r="R157" s="25"/>
      <c r="S157" s="25"/>
      <c r="T157" s="25"/>
      <c r="U157" s="25"/>
      <c r="V157" s="25"/>
      <c r="W157" s="116"/>
      <c r="X157" s="116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4"/>
      <c r="AV157" s="24"/>
      <c r="AW157" s="24"/>
      <c r="AX157" s="24"/>
      <c r="AY157" s="25"/>
      <c r="AZ157" s="25"/>
      <c r="BA157" s="25" t="s">
        <v>973</v>
      </c>
      <c r="BB157" s="25" t="s">
        <v>973</v>
      </c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</row>
    <row r="158" spans="1:76" x14ac:dyDescent="0.35">
      <c r="A158" s="278"/>
      <c r="B158" s="25"/>
      <c r="C158" s="25"/>
      <c r="D158" s="25"/>
      <c r="E158" s="24"/>
      <c r="F158" s="24"/>
      <c r="G158" s="25"/>
      <c r="H158" s="25"/>
      <c r="I158" s="25"/>
      <c r="J158" s="25"/>
      <c r="K158" s="117"/>
      <c r="L158" s="117"/>
      <c r="M158" s="117"/>
      <c r="N158" s="117"/>
      <c r="O158" s="25"/>
      <c r="P158" s="25"/>
      <c r="Q158" s="25"/>
      <c r="R158" s="25"/>
      <c r="S158" s="25"/>
      <c r="T158" s="25"/>
      <c r="U158" s="25"/>
      <c r="V158" s="25"/>
      <c r="W158" s="116"/>
      <c r="X158" s="116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4"/>
      <c r="AV158" s="24"/>
      <c r="AW158" s="24"/>
      <c r="AX158" s="24"/>
      <c r="AY158" s="25"/>
      <c r="AZ158" s="25"/>
      <c r="BA158" s="25" t="s">
        <v>974</v>
      </c>
      <c r="BB158" s="25" t="s">
        <v>974</v>
      </c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</row>
    <row r="159" spans="1:76" x14ac:dyDescent="0.35">
      <c r="A159" s="278"/>
      <c r="B159" s="25"/>
      <c r="C159" s="25"/>
      <c r="D159" s="25"/>
      <c r="E159" s="24"/>
      <c r="F159" s="24"/>
      <c r="G159" s="25"/>
      <c r="H159" s="25"/>
      <c r="I159" s="25"/>
      <c r="J159" s="25"/>
      <c r="K159" s="117"/>
      <c r="L159" s="117"/>
      <c r="M159" s="117"/>
      <c r="N159" s="117"/>
      <c r="O159" s="25"/>
      <c r="P159" s="25"/>
      <c r="Q159" s="25"/>
      <c r="R159" s="25"/>
      <c r="S159" s="25"/>
      <c r="T159" s="25"/>
      <c r="U159" s="25"/>
      <c r="V159" s="25"/>
      <c r="W159" s="116"/>
      <c r="X159" s="116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4"/>
      <c r="AV159" s="24"/>
      <c r="AW159" s="24"/>
      <c r="AX159" s="24"/>
      <c r="AY159" s="25"/>
      <c r="AZ159" s="25"/>
      <c r="BA159" s="25" t="s">
        <v>975</v>
      </c>
      <c r="BB159" s="25" t="s">
        <v>975</v>
      </c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</row>
    <row r="160" spans="1:76" x14ac:dyDescent="0.35">
      <c r="A160" s="278"/>
      <c r="B160" s="25"/>
      <c r="C160" s="25"/>
      <c r="D160" s="25"/>
      <c r="E160" s="24"/>
      <c r="F160" s="24"/>
      <c r="G160" s="25"/>
      <c r="H160" s="25"/>
      <c r="I160" s="25"/>
      <c r="J160" s="25"/>
      <c r="K160" s="117"/>
      <c r="L160" s="117"/>
      <c r="M160" s="117"/>
      <c r="N160" s="117"/>
      <c r="O160" s="25"/>
      <c r="P160" s="25"/>
      <c r="Q160" s="25"/>
      <c r="R160" s="25"/>
      <c r="S160" s="25"/>
      <c r="T160" s="25"/>
      <c r="U160" s="25"/>
      <c r="V160" s="25"/>
      <c r="W160" s="116"/>
      <c r="X160" s="116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4"/>
      <c r="AV160" s="24"/>
      <c r="AW160" s="24"/>
      <c r="AX160" s="24"/>
      <c r="AY160" s="25"/>
      <c r="AZ160" s="25"/>
      <c r="BA160" s="25" t="s">
        <v>976</v>
      </c>
      <c r="BB160" s="25" t="s">
        <v>976</v>
      </c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</row>
    <row r="161" spans="1:76" x14ac:dyDescent="0.35">
      <c r="A161" s="278"/>
      <c r="B161" s="25"/>
      <c r="C161" s="25"/>
      <c r="D161" s="25"/>
      <c r="E161" s="24"/>
      <c r="F161" s="24"/>
      <c r="G161" s="25"/>
      <c r="H161" s="25"/>
      <c r="I161" s="25"/>
      <c r="J161" s="25"/>
      <c r="K161" s="25"/>
      <c r="L161" s="25"/>
      <c r="M161" s="117"/>
      <c r="N161" s="117"/>
      <c r="O161" s="25"/>
      <c r="P161" s="25"/>
      <c r="Q161" s="25"/>
      <c r="R161" s="25"/>
      <c r="S161" s="25"/>
      <c r="T161" s="25"/>
      <c r="U161" s="25"/>
      <c r="V161" s="25"/>
      <c r="W161" s="116"/>
      <c r="X161" s="116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4"/>
      <c r="AV161" s="24"/>
      <c r="AW161" s="24"/>
      <c r="AX161" s="24"/>
      <c r="AY161" s="25"/>
      <c r="AZ161" s="25"/>
      <c r="BA161" s="25" t="s">
        <v>977</v>
      </c>
      <c r="BB161" s="25" t="s">
        <v>977</v>
      </c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</row>
    <row r="162" spans="1:76" x14ac:dyDescent="0.35">
      <c r="A162" s="278"/>
      <c r="B162" s="25"/>
      <c r="C162" s="25"/>
      <c r="D162" s="25"/>
      <c r="E162" s="24"/>
      <c r="F162" s="24"/>
      <c r="G162" s="25"/>
      <c r="H162" s="25"/>
      <c r="I162" s="25"/>
      <c r="J162" s="25"/>
      <c r="K162" s="25"/>
      <c r="L162" s="25"/>
      <c r="M162" s="117"/>
      <c r="N162" s="117"/>
      <c r="O162" s="25"/>
      <c r="P162" s="25"/>
      <c r="Q162" s="25"/>
      <c r="R162" s="25"/>
      <c r="S162" s="25"/>
      <c r="T162" s="25"/>
      <c r="U162" s="25"/>
      <c r="V162" s="25"/>
      <c r="W162" s="116"/>
      <c r="X162" s="116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4"/>
      <c r="AV162" s="24"/>
      <c r="AW162" s="24"/>
      <c r="AX162" s="24"/>
      <c r="AY162" s="25"/>
      <c r="AZ162" s="25"/>
      <c r="BA162" s="25" t="s">
        <v>978</v>
      </c>
      <c r="BB162" s="25" t="s">
        <v>978</v>
      </c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</row>
    <row r="163" spans="1:76" x14ac:dyDescent="0.35">
      <c r="A163" s="278"/>
      <c r="B163" s="25"/>
      <c r="C163" s="25"/>
      <c r="D163" s="25"/>
      <c r="E163" s="24"/>
      <c r="F163" s="24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116"/>
      <c r="X163" s="116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4"/>
      <c r="AV163" s="24"/>
      <c r="AW163" s="24"/>
      <c r="AX163" s="24"/>
      <c r="AY163" s="25"/>
      <c r="AZ163" s="25"/>
      <c r="BA163" s="25" t="s">
        <v>979</v>
      </c>
      <c r="BB163" s="25" t="s">
        <v>979</v>
      </c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</row>
    <row r="164" spans="1:76" x14ac:dyDescent="0.35">
      <c r="A164" s="278"/>
      <c r="B164" s="25"/>
      <c r="C164" s="25"/>
      <c r="D164" s="25"/>
      <c r="E164" s="24"/>
      <c r="F164" s="24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116"/>
      <c r="X164" s="116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4"/>
      <c r="AV164" s="24"/>
      <c r="AW164" s="24"/>
      <c r="AX164" s="24"/>
      <c r="AY164" s="25"/>
      <c r="AZ164" s="25"/>
      <c r="BA164" s="25" t="s">
        <v>980</v>
      </c>
      <c r="BB164" s="25" t="s">
        <v>980</v>
      </c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</row>
    <row r="165" spans="1:76" x14ac:dyDescent="0.35">
      <c r="A165" s="278"/>
      <c r="B165" s="25"/>
      <c r="C165" s="25"/>
      <c r="D165" s="25"/>
      <c r="E165" s="24"/>
      <c r="F165" s="24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116"/>
      <c r="X165" s="116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4"/>
      <c r="AV165" s="24"/>
      <c r="AW165" s="24"/>
      <c r="AX165" s="24"/>
      <c r="AY165" s="25"/>
      <c r="AZ165" s="25"/>
      <c r="BA165" s="25" t="s">
        <v>981</v>
      </c>
      <c r="BB165" s="25" t="s">
        <v>981</v>
      </c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</row>
    <row r="166" spans="1:76" x14ac:dyDescent="0.35">
      <c r="A166" s="278"/>
      <c r="B166" s="25"/>
      <c r="C166" s="25"/>
      <c r="D166" s="25"/>
      <c r="E166" s="24"/>
      <c r="F166" s="24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116"/>
      <c r="X166" s="116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4"/>
      <c r="AV166" s="24"/>
      <c r="AW166" s="24"/>
      <c r="AX166" s="24"/>
      <c r="AY166" s="25"/>
      <c r="AZ166" s="25"/>
      <c r="BA166" s="25" t="s">
        <v>982</v>
      </c>
      <c r="BB166" s="25" t="s">
        <v>982</v>
      </c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</row>
    <row r="167" spans="1:76" x14ac:dyDescent="0.35">
      <c r="A167" s="278"/>
      <c r="B167" s="25"/>
      <c r="C167" s="25"/>
      <c r="D167" s="25"/>
      <c r="E167" s="24"/>
      <c r="F167" s="24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116"/>
      <c r="X167" s="116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4"/>
      <c r="AV167" s="24"/>
      <c r="AW167" s="24"/>
      <c r="AX167" s="24"/>
      <c r="AY167" s="25"/>
      <c r="AZ167" s="25"/>
      <c r="BA167" s="25" t="s">
        <v>983</v>
      </c>
      <c r="BB167" s="25" t="s">
        <v>983</v>
      </c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</row>
    <row r="168" spans="1:76" x14ac:dyDescent="0.35">
      <c r="A168" s="278"/>
      <c r="B168" s="25"/>
      <c r="C168" s="25"/>
      <c r="D168" s="25"/>
      <c r="E168" s="24"/>
      <c r="F168" s="24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116"/>
      <c r="X168" s="116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4"/>
      <c r="AV168" s="24"/>
      <c r="AW168" s="24"/>
      <c r="AX168" s="24"/>
      <c r="AY168" s="25"/>
      <c r="AZ168" s="25"/>
      <c r="BA168" s="25" t="s">
        <v>984</v>
      </c>
      <c r="BB168" s="25" t="s">
        <v>984</v>
      </c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</row>
    <row r="169" spans="1:76" x14ac:dyDescent="0.35">
      <c r="A169" s="278"/>
      <c r="B169" s="25"/>
      <c r="C169" s="25"/>
      <c r="D169" s="25"/>
      <c r="E169" s="24"/>
      <c r="F169" s="24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116"/>
      <c r="X169" s="116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4"/>
      <c r="AV169" s="24"/>
      <c r="AW169" s="24"/>
      <c r="AX169" s="24"/>
      <c r="AY169" s="25"/>
      <c r="AZ169" s="25"/>
      <c r="BA169" s="25" t="s">
        <v>985</v>
      </c>
      <c r="BB169" s="25" t="s">
        <v>985</v>
      </c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</row>
    <row r="170" spans="1:76" x14ac:dyDescent="0.35">
      <c r="A170" s="278"/>
      <c r="B170" s="25"/>
      <c r="C170" s="25"/>
      <c r="D170" s="25"/>
      <c r="E170" s="24"/>
      <c r="F170" s="24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116"/>
      <c r="X170" s="116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4"/>
      <c r="AV170" s="24"/>
      <c r="AW170" s="24"/>
      <c r="AX170" s="24"/>
      <c r="AY170" s="25"/>
      <c r="AZ170" s="25"/>
      <c r="BA170" s="25" t="s">
        <v>986</v>
      </c>
      <c r="BB170" s="25" t="s">
        <v>986</v>
      </c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</row>
    <row r="171" spans="1:76" x14ac:dyDescent="0.35">
      <c r="A171" s="278"/>
      <c r="B171" s="25"/>
      <c r="C171" s="25"/>
      <c r="D171" s="25"/>
      <c r="E171" s="24"/>
      <c r="F171" s="24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116"/>
      <c r="X171" s="116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4"/>
      <c r="AV171" s="24"/>
      <c r="AW171" s="24"/>
      <c r="AX171" s="24"/>
      <c r="AY171" s="25"/>
      <c r="AZ171" s="25"/>
      <c r="BA171" s="25" t="s">
        <v>987</v>
      </c>
      <c r="BB171" s="25" t="s">
        <v>987</v>
      </c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</row>
    <row r="172" spans="1:76" x14ac:dyDescent="0.35">
      <c r="A172" s="278"/>
      <c r="B172" s="25"/>
      <c r="C172" s="25"/>
      <c r="D172" s="25"/>
      <c r="E172" s="24"/>
      <c r="F172" s="24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116"/>
      <c r="X172" s="116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4"/>
      <c r="AV172" s="24"/>
      <c r="AW172" s="24"/>
      <c r="AX172" s="24"/>
      <c r="AY172" s="25"/>
      <c r="AZ172" s="25"/>
      <c r="BA172" s="25" t="s">
        <v>988</v>
      </c>
      <c r="BB172" s="25" t="s">
        <v>988</v>
      </c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</row>
    <row r="173" spans="1:76" x14ac:dyDescent="0.35">
      <c r="A173" s="278"/>
      <c r="B173" s="25"/>
      <c r="C173" s="25"/>
      <c r="D173" s="25"/>
      <c r="E173" s="24"/>
      <c r="F173" s="24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116"/>
      <c r="X173" s="116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4"/>
      <c r="AV173" s="24"/>
      <c r="AW173" s="24"/>
      <c r="AX173" s="24"/>
      <c r="AY173" s="25"/>
      <c r="AZ173" s="25"/>
      <c r="BA173" s="25" t="s">
        <v>989</v>
      </c>
      <c r="BB173" s="25" t="s">
        <v>989</v>
      </c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</row>
    <row r="174" spans="1:76" x14ac:dyDescent="0.35">
      <c r="A174" s="278"/>
      <c r="B174" s="25"/>
      <c r="C174" s="25"/>
      <c r="D174" s="25"/>
      <c r="E174" s="24"/>
      <c r="F174" s="24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116"/>
      <c r="X174" s="116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4"/>
      <c r="AV174" s="24"/>
      <c r="AW174" s="24"/>
      <c r="AX174" s="24"/>
      <c r="AY174" s="25"/>
      <c r="AZ174" s="25"/>
      <c r="BA174" s="25" t="s">
        <v>990</v>
      </c>
      <c r="BB174" s="25" t="s">
        <v>990</v>
      </c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</row>
    <row r="175" spans="1:76" x14ac:dyDescent="0.35">
      <c r="A175" s="278"/>
      <c r="B175" s="25"/>
      <c r="C175" s="25"/>
      <c r="D175" s="25"/>
      <c r="E175" s="24"/>
      <c r="F175" s="24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116"/>
      <c r="X175" s="116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4"/>
      <c r="AV175" s="24"/>
      <c r="AW175" s="24"/>
      <c r="AX175" s="24"/>
      <c r="AY175" s="25"/>
      <c r="AZ175" s="25"/>
      <c r="BA175" s="25" t="s">
        <v>991</v>
      </c>
      <c r="BB175" s="25" t="s">
        <v>991</v>
      </c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</row>
    <row r="176" spans="1:76" x14ac:dyDescent="0.35">
      <c r="A176" s="278"/>
      <c r="B176" s="25"/>
      <c r="C176" s="25"/>
      <c r="D176" s="25"/>
      <c r="E176" s="24"/>
      <c r="F176" s="24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116"/>
      <c r="X176" s="116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4"/>
      <c r="AV176" s="24"/>
      <c r="AW176" s="24"/>
      <c r="AX176" s="24"/>
      <c r="AY176" s="25"/>
      <c r="AZ176" s="25"/>
      <c r="BA176" s="25" t="s">
        <v>992</v>
      </c>
      <c r="BB176" s="25" t="s">
        <v>992</v>
      </c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</row>
    <row r="177" spans="1:76" x14ac:dyDescent="0.35">
      <c r="A177" s="278"/>
      <c r="B177" s="25"/>
      <c r="C177" s="25"/>
      <c r="D177" s="25"/>
      <c r="E177" s="24"/>
      <c r="F177" s="24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116"/>
      <c r="X177" s="116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4"/>
      <c r="AV177" s="24"/>
      <c r="AW177" s="24"/>
      <c r="AX177" s="24"/>
      <c r="AY177" s="25"/>
      <c r="AZ177" s="25"/>
      <c r="BA177" s="25" t="s">
        <v>993</v>
      </c>
      <c r="BB177" s="25" t="s">
        <v>993</v>
      </c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</row>
    <row r="178" spans="1:76" x14ac:dyDescent="0.35">
      <c r="A178" s="278"/>
      <c r="B178" s="25"/>
      <c r="C178" s="25"/>
      <c r="D178" s="25"/>
      <c r="E178" s="24"/>
      <c r="F178" s="24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116"/>
      <c r="X178" s="116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4"/>
      <c r="AV178" s="24"/>
      <c r="AW178" s="24"/>
      <c r="AX178" s="24"/>
      <c r="AY178" s="25"/>
      <c r="AZ178" s="25"/>
      <c r="BA178" s="25" t="s">
        <v>994</v>
      </c>
      <c r="BB178" s="25" t="s">
        <v>994</v>
      </c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</row>
    <row r="179" spans="1:76" x14ac:dyDescent="0.35">
      <c r="A179" s="278"/>
      <c r="B179" s="25"/>
      <c r="C179" s="25"/>
      <c r="D179" s="25"/>
      <c r="E179" s="24"/>
      <c r="F179" s="24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116"/>
      <c r="X179" s="116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4"/>
      <c r="AV179" s="24"/>
      <c r="AW179" s="24"/>
      <c r="AX179" s="24"/>
      <c r="AY179" s="25"/>
      <c r="AZ179" s="25"/>
      <c r="BA179" s="25" t="s">
        <v>995</v>
      </c>
      <c r="BB179" s="25" t="s">
        <v>995</v>
      </c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</row>
    <row r="180" spans="1:76" x14ac:dyDescent="0.35">
      <c r="A180" s="278"/>
      <c r="B180" s="25"/>
      <c r="C180" s="25"/>
      <c r="D180" s="25"/>
      <c r="E180" s="24"/>
      <c r="F180" s="24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116"/>
      <c r="X180" s="116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4"/>
      <c r="AV180" s="24"/>
      <c r="AW180" s="24"/>
      <c r="AX180" s="24"/>
      <c r="AY180" s="25"/>
      <c r="AZ180" s="25"/>
      <c r="BA180" s="25" t="s">
        <v>996</v>
      </c>
      <c r="BB180" s="25" t="s">
        <v>996</v>
      </c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</row>
    <row r="181" spans="1:76" x14ac:dyDescent="0.35">
      <c r="A181" s="278"/>
      <c r="B181" s="25"/>
      <c r="C181" s="25"/>
      <c r="D181" s="25"/>
      <c r="E181" s="24"/>
      <c r="F181" s="24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116"/>
      <c r="X181" s="116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4"/>
      <c r="AV181" s="24"/>
      <c r="AW181" s="24"/>
      <c r="AX181" s="24"/>
      <c r="AY181" s="25"/>
      <c r="AZ181" s="25"/>
      <c r="BA181" s="25" t="s">
        <v>997</v>
      </c>
      <c r="BB181" s="25" t="s">
        <v>997</v>
      </c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</row>
    <row r="182" spans="1:76" x14ac:dyDescent="0.35">
      <c r="A182" s="278"/>
      <c r="B182" s="25"/>
      <c r="C182" s="25"/>
      <c r="D182" s="25"/>
      <c r="E182" s="24"/>
      <c r="F182" s="24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116"/>
      <c r="X182" s="116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4"/>
      <c r="AV182" s="24"/>
      <c r="AW182" s="24"/>
      <c r="AX182" s="24"/>
      <c r="AY182" s="25"/>
      <c r="AZ182" s="25"/>
      <c r="BA182" s="25" t="s">
        <v>998</v>
      </c>
      <c r="BB182" s="25" t="s">
        <v>998</v>
      </c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</row>
    <row r="183" spans="1:76" x14ac:dyDescent="0.35">
      <c r="A183" s="278"/>
      <c r="B183" s="25"/>
      <c r="C183" s="25"/>
      <c r="D183" s="25"/>
      <c r="E183" s="24"/>
      <c r="F183" s="24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116"/>
      <c r="X183" s="116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4"/>
      <c r="AV183" s="24"/>
      <c r="AW183" s="24"/>
      <c r="AX183" s="24"/>
      <c r="AY183" s="25"/>
      <c r="AZ183" s="25"/>
      <c r="BA183" s="25" t="s">
        <v>999</v>
      </c>
      <c r="BB183" s="25" t="s">
        <v>999</v>
      </c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</row>
    <row r="184" spans="1:76" x14ac:dyDescent="0.35">
      <c r="A184" s="278"/>
      <c r="B184" s="25"/>
      <c r="C184" s="25"/>
      <c r="D184" s="25"/>
      <c r="E184" s="24"/>
      <c r="F184" s="24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116"/>
      <c r="X184" s="116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4"/>
      <c r="AV184" s="24"/>
      <c r="AW184" s="24"/>
      <c r="AX184" s="24"/>
      <c r="AY184" s="25"/>
      <c r="AZ184" s="25"/>
      <c r="BA184" s="25" t="s">
        <v>1000</v>
      </c>
      <c r="BB184" s="25" t="s">
        <v>1000</v>
      </c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</row>
    <row r="185" spans="1:76" x14ac:dyDescent="0.35">
      <c r="A185" s="278"/>
      <c r="B185" s="25"/>
      <c r="C185" s="25"/>
      <c r="D185" s="25"/>
      <c r="E185" s="24"/>
      <c r="F185" s="24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116"/>
      <c r="X185" s="116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4"/>
      <c r="AV185" s="24"/>
      <c r="AW185" s="24"/>
      <c r="AX185" s="24"/>
      <c r="AY185" s="25"/>
      <c r="AZ185" s="25"/>
      <c r="BA185" s="25" t="s">
        <v>1001</v>
      </c>
      <c r="BB185" s="25" t="s">
        <v>1001</v>
      </c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</row>
    <row r="186" spans="1:76" x14ac:dyDescent="0.35">
      <c r="A186" s="278"/>
      <c r="B186" s="25"/>
      <c r="C186" s="25"/>
      <c r="D186" s="25"/>
      <c r="E186" s="24"/>
      <c r="F186" s="24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116"/>
      <c r="X186" s="116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4"/>
      <c r="AV186" s="24"/>
      <c r="AW186" s="24"/>
      <c r="AX186" s="24"/>
      <c r="AY186" s="25"/>
      <c r="AZ186" s="25"/>
      <c r="BA186" s="25" t="s">
        <v>1002</v>
      </c>
      <c r="BB186" s="25" t="s">
        <v>1002</v>
      </c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</row>
    <row r="187" spans="1:76" x14ac:dyDescent="0.35">
      <c r="A187" s="278"/>
      <c r="B187" s="25"/>
      <c r="C187" s="25"/>
      <c r="D187" s="25"/>
      <c r="E187" s="24"/>
      <c r="F187" s="24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116"/>
      <c r="X187" s="116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4"/>
      <c r="AV187" s="24"/>
      <c r="AW187" s="24"/>
      <c r="AX187" s="24"/>
      <c r="AY187" s="25"/>
      <c r="AZ187" s="25"/>
      <c r="BA187" s="25" t="s">
        <v>1003</v>
      </c>
      <c r="BB187" s="25" t="s">
        <v>1003</v>
      </c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</row>
    <row r="188" spans="1:76" x14ac:dyDescent="0.35">
      <c r="A188" s="278"/>
      <c r="B188" s="25"/>
      <c r="C188" s="25"/>
      <c r="D188" s="25"/>
      <c r="E188" s="24"/>
      <c r="F188" s="24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116"/>
      <c r="X188" s="116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4"/>
      <c r="AV188" s="24"/>
      <c r="AW188" s="24"/>
      <c r="AX188" s="24"/>
      <c r="AY188" s="25"/>
      <c r="AZ188" s="25"/>
      <c r="BA188" s="25" t="s">
        <v>1004</v>
      </c>
      <c r="BB188" s="25" t="s">
        <v>1004</v>
      </c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  <c r="BW188" s="25"/>
      <c r="BX188" s="25"/>
    </row>
    <row r="189" spans="1:76" x14ac:dyDescent="0.35">
      <c r="A189" s="278"/>
      <c r="B189" s="25"/>
      <c r="C189" s="25"/>
      <c r="D189" s="25"/>
      <c r="E189" s="24"/>
      <c r="F189" s="24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116"/>
      <c r="X189" s="116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4"/>
      <c r="AV189" s="24"/>
      <c r="AW189" s="24"/>
      <c r="AX189" s="24"/>
      <c r="AY189" s="25"/>
      <c r="AZ189" s="25"/>
      <c r="BA189" s="25" t="s">
        <v>1005</v>
      </c>
      <c r="BB189" s="25" t="s">
        <v>1005</v>
      </c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</row>
    <row r="190" spans="1:76" x14ac:dyDescent="0.35">
      <c r="A190" s="278"/>
      <c r="B190" s="25"/>
      <c r="C190" s="25"/>
      <c r="D190" s="25"/>
      <c r="E190" s="24"/>
      <c r="F190" s="24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116"/>
      <c r="X190" s="116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4"/>
      <c r="AV190" s="24"/>
      <c r="AW190" s="24"/>
      <c r="AX190" s="24"/>
      <c r="AY190" s="25"/>
      <c r="AZ190" s="25"/>
      <c r="BA190" s="25" t="s">
        <v>1006</v>
      </c>
      <c r="BB190" s="25" t="s">
        <v>1006</v>
      </c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</row>
    <row r="191" spans="1:76" x14ac:dyDescent="0.35">
      <c r="A191" s="278"/>
      <c r="B191" s="25"/>
      <c r="C191" s="25"/>
      <c r="D191" s="25"/>
      <c r="E191" s="24"/>
      <c r="F191" s="24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116"/>
      <c r="X191" s="116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4"/>
      <c r="AV191" s="24"/>
      <c r="AW191" s="24"/>
      <c r="AX191" s="24"/>
      <c r="AY191" s="25"/>
      <c r="AZ191" s="25"/>
      <c r="BA191" s="25" t="s">
        <v>1007</v>
      </c>
      <c r="BB191" s="25" t="s">
        <v>1007</v>
      </c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  <c r="BW191" s="25"/>
      <c r="BX191" s="25"/>
    </row>
    <row r="192" spans="1:76" x14ac:dyDescent="0.35">
      <c r="A192" s="278"/>
      <c r="B192" s="25"/>
      <c r="C192" s="25"/>
      <c r="D192" s="25"/>
      <c r="E192" s="24"/>
      <c r="F192" s="24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116"/>
      <c r="X192" s="116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4"/>
      <c r="AV192" s="24"/>
      <c r="AW192" s="24"/>
      <c r="AX192" s="24"/>
      <c r="AY192" s="25"/>
      <c r="AZ192" s="25"/>
      <c r="BA192" s="25" t="s">
        <v>1008</v>
      </c>
      <c r="BB192" s="25" t="s">
        <v>1008</v>
      </c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  <c r="BW192" s="25"/>
      <c r="BX192" s="25"/>
    </row>
    <row r="193" spans="1:76" x14ac:dyDescent="0.35">
      <c r="A193" s="278"/>
      <c r="B193" s="25"/>
      <c r="C193" s="25"/>
      <c r="D193" s="25"/>
      <c r="E193" s="24"/>
      <c r="F193" s="24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116"/>
      <c r="X193" s="116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4"/>
      <c r="AV193" s="24"/>
      <c r="AW193" s="24"/>
      <c r="AX193" s="24"/>
      <c r="AY193" s="25"/>
      <c r="AZ193" s="25"/>
      <c r="BA193" s="25" t="s">
        <v>1009</v>
      </c>
      <c r="BB193" s="25" t="s">
        <v>1009</v>
      </c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</row>
    <row r="194" spans="1:76" x14ac:dyDescent="0.35">
      <c r="A194" s="278"/>
      <c r="B194" s="25"/>
      <c r="C194" s="25"/>
      <c r="D194" s="25"/>
      <c r="E194" s="24"/>
      <c r="F194" s="24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116"/>
      <c r="X194" s="116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4"/>
      <c r="AV194" s="24"/>
      <c r="AW194" s="24"/>
      <c r="AX194" s="24"/>
      <c r="AY194" s="25"/>
      <c r="AZ194" s="25"/>
      <c r="BA194" s="25" t="s">
        <v>1010</v>
      </c>
      <c r="BB194" s="25" t="s">
        <v>1010</v>
      </c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</row>
    <row r="195" spans="1:76" x14ac:dyDescent="0.35">
      <c r="A195" s="278"/>
      <c r="B195" s="25"/>
      <c r="C195" s="25"/>
      <c r="D195" s="25"/>
      <c r="E195" s="24"/>
      <c r="F195" s="24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116"/>
      <c r="X195" s="116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4"/>
      <c r="AV195" s="24"/>
      <c r="AW195" s="24"/>
      <c r="AX195" s="24"/>
      <c r="AY195" s="25"/>
      <c r="AZ195" s="25"/>
      <c r="BA195" s="25" t="s">
        <v>1011</v>
      </c>
      <c r="BB195" s="25" t="s">
        <v>1011</v>
      </c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  <c r="BW195" s="25"/>
      <c r="BX195" s="25"/>
    </row>
    <row r="196" spans="1:76" x14ac:dyDescent="0.35">
      <c r="A196" s="278"/>
      <c r="B196" s="25"/>
      <c r="C196" s="25"/>
      <c r="D196" s="25"/>
      <c r="E196" s="24"/>
      <c r="F196" s="24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116"/>
      <c r="X196" s="116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24"/>
      <c r="AV196" s="24"/>
      <c r="AW196" s="24"/>
      <c r="AX196" s="24"/>
      <c r="AY196" s="25"/>
      <c r="AZ196" s="25"/>
      <c r="BA196" s="25" t="s">
        <v>1012</v>
      </c>
      <c r="BB196" s="25" t="s">
        <v>1012</v>
      </c>
      <c r="BC196" s="25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/>
      <c r="BR196" s="25"/>
      <c r="BS196" s="25"/>
      <c r="BT196" s="25"/>
      <c r="BU196" s="25"/>
      <c r="BV196" s="25"/>
      <c r="BW196" s="25"/>
      <c r="BX196" s="25"/>
    </row>
    <row r="197" spans="1:76" x14ac:dyDescent="0.35">
      <c r="A197" s="278"/>
      <c r="B197" s="25"/>
      <c r="C197" s="25"/>
      <c r="D197" s="25"/>
      <c r="E197" s="24"/>
      <c r="F197" s="24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116"/>
      <c r="X197" s="116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4"/>
      <c r="AV197" s="24"/>
      <c r="AW197" s="24"/>
      <c r="AX197" s="24"/>
      <c r="AY197" s="25"/>
      <c r="AZ197" s="25"/>
      <c r="BA197" s="25" t="s">
        <v>1013</v>
      </c>
      <c r="BB197" s="25" t="s">
        <v>1013</v>
      </c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</row>
    <row r="198" spans="1:76" x14ac:dyDescent="0.35">
      <c r="A198" s="278"/>
      <c r="B198" s="25"/>
      <c r="C198" s="25"/>
      <c r="D198" s="25"/>
      <c r="E198" s="24"/>
      <c r="F198" s="24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116"/>
      <c r="X198" s="116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4"/>
      <c r="AV198" s="24"/>
      <c r="AW198" s="24"/>
      <c r="AX198" s="24"/>
      <c r="AY198" s="25"/>
      <c r="AZ198" s="25"/>
      <c r="BA198" s="25" t="s">
        <v>1014</v>
      </c>
      <c r="BB198" s="25" t="s">
        <v>1014</v>
      </c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  <c r="BW198" s="25"/>
      <c r="BX198" s="25"/>
    </row>
    <row r="199" spans="1:76" x14ac:dyDescent="0.35">
      <c r="A199" s="278"/>
      <c r="B199" s="25"/>
      <c r="C199" s="25"/>
      <c r="D199" s="25"/>
      <c r="E199" s="24"/>
      <c r="F199" s="24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116"/>
      <c r="X199" s="116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4"/>
      <c r="AV199" s="24"/>
      <c r="AW199" s="24"/>
      <c r="AX199" s="24"/>
      <c r="AY199" s="25"/>
      <c r="AZ199" s="25"/>
      <c r="BA199" s="25" t="s">
        <v>1015</v>
      </c>
      <c r="BB199" s="25" t="s">
        <v>1015</v>
      </c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</row>
    <row r="200" spans="1:76" x14ac:dyDescent="0.35">
      <c r="A200" s="278"/>
      <c r="B200" s="25"/>
      <c r="C200" s="25"/>
      <c r="D200" s="25"/>
      <c r="E200" s="24"/>
      <c r="F200" s="24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116"/>
      <c r="X200" s="116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4"/>
      <c r="AV200" s="24"/>
      <c r="AW200" s="24"/>
      <c r="AX200" s="24"/>
      <c r="AY200" s="25"/>
      <c r="AZ200" s="25"/>
      <c r="BA200" s="25" t="s">
        <v>1016</v>
      </c>
      <c r="BB200" s="25" t="s">
        <v>1016</v>
      </c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</row>
    <row r="201" spans="1:76" x14ac:dyDescent="0.35">
      <c r="A201" s="278"/>
      <c r="B201" s="25"/>
      <c r="C201" s="25"/>
      <c r="D201" s="25"/>
      <c r="E201" s="24"/>
      <c r="F201" s="24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116"/>
      <c r="X201" s="116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4"/>
      <c r="AV201" s="24"/>
      <c r="AW201" s="24"/>
      <c r="AX201" s="24"/>
      <c r="AY201" s="25"/>
      <c r="AZ201" s="25"/>
      <c r="BA201" s="25" t="s">
        <v>1017</v>
      </c>
      <c r="BB201" s="25" t="s">
        <v>1017</v>
      </c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</row>
    <row r="202" spans="1:76" x14ac:dyDescent="0.35">
      <c r="A202" s="278"/>
      <c r="B202" s="25"/>
      <c r="C202" s="25"/>
      <c r="D202" s="25"/>
      <c r="E202" s="24"/>
      <c r="F202" s="24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116"/>
      <c r="X202" s="116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4"/>
      <c r="AV202" s="24"/>
      <c r="AW202" s="24"/>
      <c r="AX202" s="24"/>
      <c r="AY202" s="25"/>
      <c r="AZ202" s="25"/>
      <c r="BA202" s="25" t="s">
        <v>1018</v>
      </c>
      <c r="BB202" s="25" t="s">
        <v>1018</v>
      </c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</row>
    <row r="203" spans="1:76" x14ac:dyDescent="0.35">
      <c r="A203" s="278"/>
      <c r="B203" s="25"/>
      <c r="C203" s="25"/>
      <c r="D203" s="25"/>
      <c r="E203" s="24"/>
      <c r="F203" s="24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116"/>
      <c r="X203" s="116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4"/>
      <c r="AV203" s="24"/>
      <c r="AW203" s="24"/>
      <c r="AX203" s="24"/>
      <c r="AY203" s="25"/>
      <c r="AZ203" s="25"/>
      <c r="BA203" s="25" t="s">
        <v>1019</v>
      </c>
      <c r="BB203" s="25" t="s">
        <v>1019</v>
      </c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  <c r="BW203" s="25"/>
      <c r="BX203" s="25"/>
    </row>
    <row r="204" spans="1:76" x14ac:dyDescent="0.35">
      <c r="A204" s="278"/>
      <c r="B204" s="25"/>
      <c r="C204" s="25"/>
      <c r="D204" s="25"/>
      <c r="E204" s="24"/>
      <c r="F204" s="24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116"/>
      <c r="X204" s="116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4"/>
      <c r="AV204" s="24"/>
      <c r="AW204" s="24"/>
      <c r="AX204" s="24"/>
      <c r="AY204" s="25"/>
      <c r="AZ204" s="25"/>
      <c r="BA204" s="25" t="s">
        <v>1020</v>
      </c>
      <c r="BB204" s="25" t="s">
        <v>1020</v>
      </c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</row>
    <row r="205" spans="1:76" x14ac:dyDescent="0.35">
      <c r="A205" s="278"/>
      <c r="B205" s="25"/>
      <c r="C205" s="25"/>
      <c r="D205" s="25"/>
      <c r="E205" s="24"/>
      <c r="F205" s="24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116"/>
      <c r="X205" s="116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4"/>
      <c r="AV205" s="24"/>
      <c r="AW205" s="24"/>
      <c r="AX205" s="24"/>
      <c r="AY205" s="25"/>
      <c r="AZ205" s="25"/>
      <c r="BA205" s="25" t="s">
        <v>1021</v>
      </c>
      <c r="BB205" s="25" t="s">
        <v>1021</v>
      </c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5"/>
      <c r="BV205" s="25"/>
      <c r="BW205" s="25"/>
      <c r="BX205" s="25"/>
    </row>
    <row r="206" spans="1:76" x14ac:dyDescent="0.35">
      <c r="A206" s="278"/>
      <c r="B206" s="25"/>
      <c r="C206" s="25"/>
      <c r="D206" s="25"/>
      <c r="E206" s="24"/>
      <c r="F206" s="24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116"/>
      <c r="X206" s="116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4"/>
      <c r="AV206" s="24"/>
      <c r="AW206" s="24"/>
      <c r="AX206" s="24"/>
      <c r="AY206" s="25"/>
      <c r="AZ206" s="25"/>
      <c r="BA206" s="25" t="s">
        <v>1022</v>
      </c>
      <c r="BB206" s="25" t="s">
        <v>1022</v>
      </c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</row>
    <row r="207" spans="1:76" x14ac:dyDescent="0.35">
      <c r="A207" s="278"/>
      <c r="B207" s="25"/>
      <c r="C207" s="25"/>
      <c r="D207" s="25"/>
      <c r="E207" s="24"/>
      <c r="F207" s="24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116"/>
      <c r="X207" s="116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4"/>
      <c r="AV207" s="24"/>
      <c r="AW207" s="24"/>
      <c r="AX207" s="24"/>
      <c r="AY207" s="25"/>
      <c r="AZ207" s="25"/>
      <c r="BA207" s="25" t="s">
        <v>1023</v>
      </c>
      <c r="BB207" s="25" t="s">
        <v>1023</v>
      </c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</row>
    <row r="208" spans="1:76" x14ac:dyDescent="0.35">
      <c r="A208" s="278"/>
      <c r="B208" s="25"/>
      <c r="C208" s="25"/>
      <c r="D208" s="25"/>
      <c r="E208" s="24"/>
      <c r="F208" s="24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116"/>
      <c r="X208" s="116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4"/>
      <c r="AV208" s="24"/>
      <c r="AW208" s="24"/>
      <c r="AX208" s="24"/>
      <c r="AY208" s="25"/>
      <c r="AZ208" s="25"/>
      <c r="BA208" s="25" t="s">
        <v>1024</v>
      </c>
      <c r="BB208" s="25" t="s">
        <v>1024</v>
      </c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  <c r="BW208" s="25"/>
      <c r="BX208" s="25"/>
    </row>
    <row r="209" spans="1:76" x14ac:dyDescent="0.35">
      <c r="A209" s="278"/>
      <c r="B209" s="25"/>
      <c r="C209" s="25"/>
      <c r="D209" s="25"/>
      <c r="E209" s="24"/>
      <c r="F209" s="24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116"/>
      <c r="X209" s="116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4"/>
      <c r="AV209" s="24"/>
      <c r="AW209" s="24"/>
      <c r="AX209" s="24"/>
      <c r="AY209" s="25"/>
      <c r="AZ209" s="25"/>
      <c r="BA209" s="25" t="s">
        <v>1025</v>
      </c>
      <c r="BB209" s="25" t="s">
        <v>1025</v>
      </c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5"/>
    </row>
    <row r="210" spans="1:76" x14ac:dyDescent="0.35">
      <c r="A210" s="278"/>
      <c r="B210" s="25"/>
      <c r="C210" s="25"/>
      <c r="D210" s="25"/>
      <c r="E210" s="24"/>
      <c r="F210" s="24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116"/>
      <c r="X210" s="116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4"/>
      <c r="AV210" s="24"/>
      <c r="AW210" s="24"/>
      <c r="AX210" s="24"/>
      <c r="AY210" s="25"/>
      <c r="AZ210" s="25"/>
      <c r="BA210" s="25" t="s">
        <v>1026</v>
      </c>
      <c r="BB210" s="25" t="s">
        <v>1026</v>
      </c>
      <c r="BC210" s="25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  <c r="BN210" s="25"/>
      <c r="BO210" s="25"/>
      <c r="BP210" s="25"/>
      <c r="BQ210" s="25"/>
      <c r="BR210" s="25"/>
      <c r="BS210" s="25"/>
      <c r="BT210" s="25"/>
      <c r="BU210" s="25"/>
      <c r="BV210" s="25"/>
      <c r="BW210" s="25"/>
      <c r="BX210" s="25"/>
    </row>
    <row r="211" spans="1:76" x14ac:dyDescent="0.35">
      <c r="A211" s="278"/>
      <c r="B211" s="25"/>
      <c r="C211" s="25"/>
      <c r="D211" s="25"/>
      <c r="E211" s="24"/>
      <c r="F211" s="24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116"/>
      <c r="X211" s="116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4"/>
      <c r="AV211" s="24"/>
      <c r="AW211" s="24"/>
      <c r="AX211" s="24"/>
      <c r="AY211" s="25"/>
      <c r="AZ211" s="25"/>
      <c r="BA211" s="25" t="s">
        <v>1027</v>
      </c>
      <c r="BB211" s="25" t="s">
        <v>1027</v>
      </c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  <c r="BP211" s="25"/>
      <c r="BQ211" s="25"/>
      <c r="BR211" s="25"/>
      <c r="BS211" s="25"/>
      <c r="BT211" s="25"/>
      <c r="BU211" s="25"/>
      <c r="BV211" s="25"/>
      <c r="BW211" s="25"/>
      <c r="BX211" s="25"/>
    </row>
    <row r="212" spans="1:76" x14ac:dyDescent="0.35">
      <c r="A212" s="278"/>
      <c r="B212" s="25"/>
      <c r="C212" s="25"/>
      <c r="D212" s="25"/>
      <c r="E212" s="24"/>
      <c r="F212" s="24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116"/>
      <c r="X212" s="116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4"/>
      <c r="AV212" s="24"/>
      <c r="AW212" s="24"/>
      <c r="AX212" s="24"/>
      <c r="AY212" s="25"/>
      <c r="AZ212" s="25"/>
      <c r="BA212" s="25" t="s">
        <v>1028</v>
      </c>
      <c r="BB212" s="25" t="s">
        <v>1028</v>
      </c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/>
      <c r="BR212" s="25"/>
      <c r="BS212" s="25"/>
      <c r="BT212" s="25"/>
      <c r="BU212" s="25"/>
      <c r="BV212" s="25"/>
      <c r="BW212" s="25"/>
      <c r="BX212" s="25"/>
    </row>
    <row r="213" spans="1:76" x14ac:dyDescent="0.35">
      <c r="A213" s="278"/>
      <c r="B213" s="25"/>
      <c r="C213" s="25"/>
      <c r="D213" s="25"/>
      <c r="E213" s="24"/>
      <c r="F213" s="24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116"/>
      <c r="X213" s="116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4"/>
      <c r="AV213" s="24"/>
      <c r="AW213" s="24"/>
      <c r="AX213" s="24"/>
      <c r="AY213" s="25"/>
      <c r="AZ213" s="25"/>
      <c r="BA213" s="25" t="s">
        <v>1029</v>
      </c>
      <c r="BB213" s="25" t="s">
        <v>1029</v>
      </c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/>
      <c r="BR213" s="25"/>
      <c r="BS213" s="25"/>
      <c r="BT213" s="25"/>
      <c r="BU213" s="25"/>
      <c r="BV213" s="25"/>
      <c r="BW213" s="25"/>
      <c r="BX213" s="25"/>
    </row>
    <row r="214" spans="1:76" x14ac:dyDescent="0.35">
      <c r="A214" s="278"/>
      <c r="B214" s="25"/>
      <c r="C214" s="25"/>
      <c r="D214" s="25"/>
      <c r="E214" s="24"/>
      <c r="F214" s="24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116"/>
      <c r="X214" s="116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4"/>
      <c r="AV214" s="24"/>
      <c r="AW214" s="24"/>
      <c r="AX214" s="24"/>
      <c r="AY214" s="25"/>
      <c r="AZ214" s="25"/>
      <c r="BA214" s="25" t="s">
        <v>1030</v>
      </c>
      <c r="BB214" s="25" t="s">
        <v>1030</v>
      </c>
      <c r="BC214" s="25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/>
      <c r="BR214" s="25"/>
      <c r="BS214" s="25"/>
      <c r="BT214" s="25"/>
      <c r="BU214" s="25"/>
      <c r="BV214" s="25"/>
      <c r="BW214" s="25"/>
      <c r="BX214" s="25"/>
    </row>
    <row r="215" spans="1:76" x14ac:dyDescent="0.35">
      <c r="A215" s="278"/>
      <c r="B215" s="25"/>
      <c r="C215" s="25"/>
      <c r="D215" s="25"/>
      <c r="E215" s="24"/>
      <c r="F215" s="24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116"/>
      <c r="X215" s="116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24"/>
      <c r="AV215" s="24"/>
      <c r="AW215" s="24"/>
      <c r="AX215" s="24"/>
      <c r="AY215" s="25"/>
      <c r="AZ215" s="25"/>
      <c r="BA215" s="25" t="s">
        <v>1031</v>
      </c>
      <c r="BB215" s="25" t="s">
        <v>1031</v>
      </c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/>
      <c r="BR215" s="25"/>
      <c r="BS215" s="25"/>
      <c r="BT215" s="25"/>
      <c r="BU215" s="25"/>
      <c r="BV215" s="25"/>
      <c r="BW215" s="25"/>
      <c r="BX215" s="25"/>
    </row>
    <row r="216" spans="1:76" x14ac:dyDescent="0.35">
      <c r="A216" s="278"/>
      <c r="B216" s="25"/>
      <c r="C216" s="25"/>
      <c r="D216" s="25"/>
      <c r="E216" s="24"/>
      <c r="F216" s="24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116"/>
      <c r="X216" s="116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4"/>
      <c r="AV216" s="24"/>
      <c r="AW216" s="24"/>
      <c r="AX216" s="24"/>
      <c r="AY216" s="25"/>
      <c r="AZ216" s="25"/>
      <c r="BA216" s="25" t="s">
        <v>1032</v>
      </c>
      <c r="BB216" s="25" t="s">
        <v>1032</v>
      </c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/>
      <c r="BR216" s="25"/>
      <c r="BS216" s="25"/>
      <c r="BT216" s="25"/>
      <c r="BU216" s="25"/>
      <c r="BV216" s="25"/>
      <c r="BW216" s="25"/>
      <c r="BX216" s="25"/>
    </row>
    <row r="217" spans="1:76" x14ac:dyDescent="0.35">
      <c r="A217" s="278"/>
      <c r="B217" s="25"/>
      <c r="C217" s="25"/>
      <c r="D217" s="25"/>
      <c r="E217" s="24"/>
      <c r="F217" s="24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116"/>
      <c r="X217" s="116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4"/>
      <c r="AV217" s="24"/>
      <c r="AW217" s="24"/>
      <c r="AX217" s="24"/>
      <c r="AY217" s="25"/>
      <c r="AZ217" s="25"/>
      <c r="BA217" s="25" t="s">
        <v>1033</v>
      </c>
      <c r="BB217" s="25" t="s">
        <v>1033</v>
      </c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/>
      <c r="BR217" s="25"/>
      <c r="BS217" s="25"/>
      <c r="BT217" s="25"/>
      <c r="BU217" s="25"/>
      <c r="BV217" s="25"/>
      <c r="BW217" s="25"/>
      <c r="BX217" s="25"/>
    </row>
    <row r="218" spans="1:76" x14ac:dyDescent="0.35">
      <c r="A218" s="278"/>
      <c r="B218" s="25"/>
      <c r="C218" s="25"/>
      <c r="D218" s="25"/>
      <c r="E218" s="24"/>
      <c r="F218" s="24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116"/>
      <c r="X218" s="116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4"/>
      <c r="AV218" s="24"/>
      <c r="AW218" s="24"/>
      <c r="AX218" s="24"/>
      <c r="AY218" s="25"/>
      <c r="AZ218" s="25"/>
      <c r="BA218" s="25" t="s">
        <v>1034</v>
      </c>
      <c r="BB218" s="25" t="s">
        <v>1034</v>
      </c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/>
      <c r="BR218" s="25"/>
      <c r="BS218" s="25"/>
      <c r="BT218" s="25"/>
      <c r="BU218" s="25"/>
      <c r="BV218" s="25"/>
      <c r="BW218" s="25"/>
      <c r="BX218" s="25"/>
    </row>
    <row r="219" spans="1:76" x14ac:dyDescent="0.35">
      <c r="A219" s="278"/>
      <c r="B219" s="25"/>
      <c r="C219" s="25"/>
      <c r="D219" s="25"/>
      <c r="E219" s="24"/>
      <c r="F219" s="24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116"/>
      <c r="X219" s="116"/>
      <c r="Y219" s="25"/>
      <c r="Z219" s="25"/>
      <c r="AA219" s="25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4"/>
      <c r="AV219" s="24"/>
      <c r="AW219" s="24"/>
      <c r="AX219" s="24"/>
      <c r="AY219" s="25"/>
      <c r="AZ219" s="25"/>
      <c r="BA219" s="25" t="s">
        <v>1035</v>
      </c>
      <c r="BB219" s="25" t="s">
        <v>1035</v>
      </c>
      <c r="BC219" s="25"/>
      <c r="BD219" s="25"/>
      <c r="BE219" s="25"/>
      <c r="BF219" s="25"/>
      <c r="BG219" s="25"/>
      <c r="BH219" s="25"/>
      <c r="BI219" s="25"/>
      <c r="BJ219" s="25"/>
      <c r="BK219" s="25"/>
      <c r="BL219" s="25"/>
      <c r="BM219" s="25"/>
      <c r="BN219" s="25"/>
      <c r="BO219" s="25"/>
      <c r="BP219" s="25"/>
      <c r="BQ219" s="25"/>
      <c r="BR219" s="25"/>
      <c r="BS219" s="25"/>
      <c r="BT219" s="25"/>
      <c r="BU219" s="25"/>
      <c r="BV219" s="25"/>
      <c r="BW219" s="25"/>
      <c r="BX219" s="25"/>
    </row>
    <row r="220" spans="1:76" x14ac:dyDescent="0.35">
      <c r="A220" s="278"/>
      <c r="B220" s="25"/>
      <c r="C220" s="25"/>
      <c r="D220" s="25"/>
      <c r="E220" s="24"/>
      <c r="F220" s="24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116"/>
      <c r="X220" s="116"/>
      <c r="Y220" s="25"/>
      <c r="Z220" s="25"/>
      <c r="AA220" s="25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  <c r="AS220" s="25"/>
      <c r="AT220" s="25"/>
      <c r="AU220" s="24"/>
      <c r="AV220" s="24"/>
      <c r="AW220" s="24"/>
      <c r="AX220" s="24"/>
      <c r="AY220" s="25"/>
      <c r="AZ220" s="25"/>
      <c r="BA220" s="25" t="s">
        <v>1036</v>
      </c>
      <c r="BB220" s="25" t="s">
        <v>1036</v>
      </c>
      <c r="BC220" s="25"/>
      <c r="BD220" s="25"/>
      <c r="BE220" s="25"/>
      <c r="BF220" s="25"/>
      <c r="BG220" s="25"/>
      <c r="BH220" s="25"/>
      <c r="BI220" s="25"/>
      <c r="BJ220" s="25"/>
      <c r="BK220" s="25"/>
      <c r="BL220" s="25"/>
      <c r="BM220" s="25"/>
      <c r="BN220" s="25"/>
      <c r="BO220" s="25"/>
      <c r="BP220" s="25"/>
      <c r="BQ220" s="25"/>
      <c r="BR220" s="25"/>
      <c r="BS220" s="25"/>
      <c r="BT220" s="25"/>
      <c r="BU220" s="25"/>
      <c r="BV220" s="25"/>
      <c r="BW220" s="25"/>
      <c r="BX220" s="25"/>
    </row>
    <row r="221" spans="1:76" x14ac:dyDescent="0.35">
      <c r="A221" s="278"/>
      <c r="B221" s="25"/>
      <c r="C221" s="25"/>
      <c r="D221" s="25"/>
      <c r="E221" s="24"/>
      <c r="F221" s="24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116"/>
      <c r="X221" s="116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4"/>
      <c r="AV221" s="24"/>
      <c r="AW221" s="24"/>
      <c r="AX221" s="24"/>
      <c r="AY221" s="25"/>
      <c r="AZ221" s="25"/>
      <c r="BA221" s="25" t="s">
        <v>1037</v>
      </c>
      <c r="BB221" s="25" t="s">
        <v>1037</v>
      </c>
      <c r="BC221" s="25"/>
      <c r="BD221" s="25"/>
      <c r="BE221" s="25"/>
      <c r="BF221" s="25"/>
      <c r="BG221" s="25"/>
      <c r="BH221" s="25"/>
      <c r="BI221" s="25"/>
      <c r="BJ221" s="25"/>
      <c r="BK221" s="25"/>
      <c r="BL221" s="25"/>
      <c r="BM221" s="25"/>
      <c r="BN221" s="25"/>
      <c r="BO221" s="25"/>
      <c r="BP221" s="25"/>
      <c r="BQ221" s="25"/>
      <c r="BR221" s="25"/>
      <c r="BS221" s="25"/>
      <c r="BT221" s="25"/>
      <c r="BU221" s="25"/>
      <c r="BV221" s="25"/>
      <c r="BW221" s="25"/>
      <c r="BX221" s="25"/>
    </row>
    <row r="222" spans="1:76" x14ac:dyDescent="0.35">
      <c r="A222" s="278"/>
      <c r="B222" s="25"/>
      <c r="C222" s="25"/>
      <c r="D222" s="25"/>
      <c r="E222" s="24"/>
      <c r="F222" s="24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116"/>
      <c r="X222" s="116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4"/>
      <c r="AV222" s="24"/>
      <c r="AW222" s="24"/>
      <c r="AX222" s="24"/>
      <c r="AY222" s="25"/>
      <c r="AZ222" s="25"/>
      <c r="BA222" s="25" t="s">
        <v>1038</v>
      </c>
      <c r="BB222" s="25" t="s">
        <v>1038</v>
      </c>
      <c r="BC222" s="25"/>
      <c r="BD222" s="25"/>
      <c r="BE222" s="25"/>
      <c r="BF222" s="25"/>
      <c r="BG222" s="25"/>
      <c r="BH222" s="25"/>
      <c r="BI222" s="25"/>
      <c r="BJ222" s="25"/>
      <c r="BK222" s="25"/>
      <c r="BL222" s="25"/>
      <c r="BM222" s="25"/>
      <c r="BN222" s="25"/>
      <c r="BO222" s="25"/>
      <c r="BP222" s="25"/>
      <c r="BQ222" s="25"/>
      <c r="BR222" s="25"/>
      <c r="BS222" s="25"/>
      <c r="BT222" s="25"/>
      <c r="BU222" s="25"/>
      <c r="BV222" s="25"/>
      <c r="BW222" s="25"/>
      <c r="BX222" s="25"/>
    </row>
    <row r="223" spans="1:76" x14ac:dyDescent="0.35">
      <c r="A223" s="278"/>
      <c r="B223" s="25"/>
      <c r="C223" s="25"/>
      <c r="D223" s="25"/>
      <c r="E223" s="24"/>
      <c r="F223" s="24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116"/>
      <c r="X223" s="116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4"/>
      <c r="AV223" s="24"/>
      <c r="AW223" s="24"/>
      <c r="AX223" s="24"/>
      <c r="AY223" s="25"/>
      <c r="AZ223" s="25"/>
      <c r="BA223" s="25" t="s">
        <v>1039</v>
      </c>
      <c r="BB223" s="25" t="s">
        <v>1039</v>
      </c>
      <c r="BC223" s="25"/>
      <c r="BD223" s="25"/>
      <c r="BE223" s="25"/>
      <c r="BF223" s="25"/>
      <c r="BG223" s="25"/>
      <c r="BH223" s="25"/>
      <c r="BI223" s="25"/>
      <c r="BJ223" s="25"/>
      <c r="BK223" s="25"/>
      <c r="BL223" s="25"/>
      <c r="BM223" s="25"/>
      <c r="BN223" s="25"/>
      <c r="BO223" s="25"/>
      <c r="BP223" s="25"/>
      <c r="BQ223" s="25"/>
      <c r="BR223" s="25"/>
      <c r="BS223" s="25"/>
      <c r="BT223" s="25"/>
      <c r="BU223" s="25"/>
      <c r="BV223" s="25"/>
      <c r="BW223" s="25"/>
      <c r="BX223" s="25"/>
    </row>
    <row r="224" spans="1:76" x14ac:dyDescent="0.35">
      <c r="A224" s="278"/>
      <c r="B224" s="25"/>
      <c r="C224" s="25"/>
      <c r="D224" s="25"/>
      <c r="E224" s="24"/>
      <c r="F224" s="24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116"/>
      <c r="X224" s="116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4"/>
      <c r="AV224" s="24"/>
      <c r="AW224" s="24"/>
      <c r="AX224" s="24"/>
      <c r="AY224" s="25"/>
      <c r="AZ224" s="25"/>
      <c r="BA224" s="25" t="s">
        <v>1040</v>
      </c>
      <c r="BB224" s="25" t="s">
        <v>1040</v>
      </c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  <c r="BP224" s="25"/>
      <c r="BQ224" s="25"/>
      <c r="BR224" s="25"/>
      <c r="BS224" s="25"/>
      <c r="BT224" s="25"/>
      <c r="BU224" s="25"/>
      <c r="BV224" s="25"/>
      <c r="BW224" s="25"/>
      <c r="BX224" s="25"/>
    </row>
    <row r="225" spans="1:76" x14ac:dyDescent="0.35">
      <c r="A225" s="278"/>
      <c r="B225" s="25"/>
      <c r="C225" s="25"/>
      <c r="D225" s="25"/>
      <c r="E225" s="24"/>
      <c r="F225" s="24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116"/>
      <c r="X225" s="116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4"/>
      <c r="AV225" s="24"/>
      <c r="AW225" s="24"/>
      <c r="AX225" s="24"/>
      <c r="AY225" s="25"/>
      <c r="AZ225" s="25"/>
      <c r="BA225" s="25" t="s">
        <v>1041</v>
      </c>
      <c r="BB225" s="25" t="s">
        <v>1041</v>
      </c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/>
      <c r="BR225" s="25"/>
      <c r="BS225" s="25"/>
      <c r="BT225" s="25"/>
      <c r="BU225" s="25"/>
      <c r="BV225" s="25"/>
      <c r="BW225" s="25"/>
      <c r="BX225" s="25"/>
    </row>
    <row r="226" spans="1:76" x14ac:dyDescent="0.35">
      <c r="A226" s="278"/>
      <c r="B226" s="25"/>
      <c r="C226" s="25"/>
      <c r="D226" s="25"/>
      <c r="E226" s="24"/>
      <c r="F226" s="24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116"/>
      <c r="X226" s="116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4"/>
      <c r="AV226" s="24"/>
      <c r="AW226" s="24"/>
      <c r="AX226" s="24"/>
      <c r="AY226" s="25"/>
      <c r="AZ226" s="25"/>
      <c r="BA226" s="25" t="s">
        <v>1042</v>
      </c>
      <c r="BB226" s="25" t="s">
        <v>1042</v>
      </c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</row>
    <row r="227" spans="1:76" x14ac:dyDescent="0.35">
      <c r="A227" s="278"/>
      <c r="B227" s="25"/>
      <c r="C227" s="25"/>
      <c r="D227" s="25"/>
      <c r="E227" s="24"/>
      <c r="F227" s="24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116"/>
      <c r="X227" s="116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4"/>
      <c r="AV227" s="24"/>
      <c r="AW227" s="24"/>
      <c r="AX227" s="24"/>
      <c r="AY227" s="25"/>
      <c r="AZ227" s="25"/>
      <c r="BA227" s="25" t="s">
        <v>1043</v>
      </c>
      <c r="BB227" s="25" t="s">
        <v>1043</v>
      </c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/>
      <c r="BT227" s="25"/>
      <c r="BU227" s="25"/>
      <c r="BV227" s="25"/>
      <c r="BW227" s="25"/>
      <c r="BX227" s="25"/>
    </row>
    <row r="228" spans="1:76" x14ac:dyDescent="0.35">
      <c r="A228" s="278"/>
      <c r="B228" s="25"/>
      <c r="C228" s="25"/>
      <c r="D228" s="25"/>
      <c r="E228" s="24"/>
      <c r="F228" s="24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116"/>
      <c r="X228" s="116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4"/>
      <c r="AV228" s="24"/>
      <c r="AW228" s="24"/>
      <c r="AX228" s="24"/>
      <c r="AY228" s="25"/>
      <c r="AZ228" s="25"/>
      <c r="BA228" s="25" t="s">
        <v>1044</v>
      </c>
      <c r="BB228" s="25" t="s">
        <v>1044</v>
      </c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5"/>
      <c r="BT228" s="25"/>
      <c r="BU228" s="25"/>
      <c r="BV228" s="25"/>
      <c r="BW228" s="25"/>
      <c r="BX228" s="25"/>
    </row>
    <row r="229" spans="1:76" x14ac:dyDescent="0.35">
      <c r="A229" s="278"/>
      <c r="B229" s="25"/>
      <c r="C229" s="25"/>
      <c r="D229" s="25"/>
      <c r="E229" s="24"/>
      <c r="F229" s="24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116"/>
      <c r="X229" s="116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4"/>
      <c r="AV229" s="24"/>
      <c r="AW229" s="24"/>
      <c r="AX229" s="24"/>
      <c r="AY229" s="25"/>
      <c r="AZ229" s="25"/>
      <c r="BA229" s="25" t="s">
        <v>1045</v>
      </c>
      <c r="BB229" s="25" t="s">
        <v>1045</v>
      </c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  <c r="BW229" s="25"/>
      <c r="BX229" s="25"/>
    </row>
    <row r="230" spans="1:76" x14ac:dyDescent="0.35">
      <c r="A230" s="278"/>
      <c r="B230" s="25"/>
      <c r="C230" s="25"/>
      <c r="D230" s="25"/>
      <c r="E230" s="24"/>
      <c r="F230" s="24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116"/>
      <c r="X230" s="116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4"/>
      <c r="AV230" s="24"/>
      <c r="AW230" s="24"/>
      <c r="AX230" s="24"/>
      <c r="AY230" s="25"/>
      <c r="AZ230" s="25"/>
      <c r="BA230" s="25" t="s">
        <v>1046</v>
      </c>
      <c r="BB230" s="25" t="s">
        <v>1046</v>
      </c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5"/>
      <c r="BT230" s="25"/>
      <c r="BU230" s="25"/>
      <c r="BV230" s="25"/>
      <c r="BW230" s="25"/>
      <c r="BX230" s="25"/>
    </row>
    <row r="231" spans="1:76" x14ac:dyDescent="0.35">
      <c r="A231" s="278"/>
      <c r="B231" s="25"/>
      <c r="C231" s="25"/>
      <c r="D231" s="25"/>
      <c r="E231" s="24"/>
      <c r="F231" s="24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116"/>
      <c r="X231" s="116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4"/>
      <c r="AV231" s="24"/>
      <c r="AW231" s="24"/>
      <c r="AX231" s="24"/>
      <c r="AY231" s="25"/>
      <c r="AZ231" s="25"/>
      <c r="BA231" s="25" t="s">
        <v>1047</v>
      </c>
      <c r="BB231" s="25" t="s">
        <v>1047</v>
      </c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  <c r="BP231" s="25"/>
      <c r="BQ231" s="25"/>
      <c r="BR231" s="25"/>
      <c r="BS231" s="25"/>
      <c r="BT231" s="25"/>
      <c r="BU231" s="25"/>
      <c r="BV231" s="25"/>
      <c r="BW231" s="25"/>
      <c r="BX231" s="25"/>
    </row>
    <row r="232" spans="1:76" x14ac:dyDescent="0.35">
      <c r="A232" s="278"/>
      <c r="B232" s="25"/>
      <c r="C232" s="25"/>
      <c r="D232" s="25"/>
      <c r="E232" s="24"/>
      <c r="F232" s="24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116"/>
      <c r="X232" s="116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4"/>
      <c r="AV232" s="24"/>
      <c r="AW232" s="24"/>
      <c r="AX232" s="24"/>
      <c r="AY232" s="25"/>
      <c r="AZ232" s="25"/>
      <c r="BA232" s="25" t="s">
        <v>1048</v>
      </c>
      <c r="BB232" s="25" t="s">
        <v>1048</v>
      </c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  <c r="BP232" s="25"/>
      <c r="BQ232" s="25"/>
      <c r="BR232" s="25"/>
      <c r="BS232" s="25"/>
      <c r="BT232" s="25"/>
      <c r="BU232" s="25"/>
      <c r="BV232" s="25"/>
      <c r="BW232" s="25"/>
      <c r="BX232" s="25"/>
    </row>
    <row r="233" spans="1:76" x14ac:dyDescent="0.35">
      <c r="A233" s="278"/>
      <c r="B233" s="25"/>
      <c r="C233" s="25"/>
      <c r="D233" s="25"/>
      <c r="E233" s="24"/>
      <c r="F233" s="24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116"/>
      <c r="X233" s="116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4"/>
      <c r="AV233" s="24"/>
      <c r="AW233" s="24"/>
      <c r="AX233" s="24"/>
      <c r="AY233" s="25"/>
      <c r="AZ233" s="25"/>
      <c r="BA233" s="25" t="s">
        <v>1049</v>
      </c>
      <c r="BB233" s="25" t="s">
        <v>1049</v>
      </c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  <c r="BP233" s="25"/>
      <c r="BQ233" s="25"/>
      <c r="BR233" s="25"/>
      <c r="BS233" s="25"/>
      <c r="BT233" s="25"/>
      <c r="BU233" s="25"/>
      <c r="BV233" s="25"/>
      <c r="BW233" s="25"/>
      <c r="BX233" s="25"/>
    </row>
    <row r="234" spans="1:76" x14ac:dyDescent="0.35">
      <c r="A234" s="278"/>
      <c r="B234" s="25"/>
      <c r="C234" s="25"/>
      <c r="D234" s="25"/>
      <c r="E234" s="24"/>
      <c r="F234" s="24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116"/>
      <c r="X234" s="116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4"/>
      <c r="AV234" s="24"/>
      <c r="AW234" s="24"/>
      <c r="AX234" s="24"/>
      <c r="AY234" s="25"/>
      <c r="AZ234" s="25"/>
      <c r="BA234" s="25" t="s">
        <v>1050</v>
      </c>
      <c r="BB234" s="25" t="s">
        <v>1050</v>
      </c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  <c r="BP234" s="25"/>
      <c r="BQ234" s="25"/>
      <c r="BR234" s="25"/>
      <c r="BS234" s="25"/>
      <c r="BT234" s="25"/>
      <c r="BU234" s="25"/>
      <c r="BV234" s="25"/>
      <c r="BW234" s="25"/>
      <c r="BX234" s="25"/>
    </row>
    <row r="235" spans="1:76" x14ac:dyDescent="0.35">
      <c r="A235" s="278"/>
      <c r="B235" s="25"/>
      <c r="C235" s="25"/>
      <c r="D235" s="25"/>
      <c r="E235" s="24"/>
      <c r="F235" s="24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116"/>
      <c r="X235" s="116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4"/>
      <c r="AV235" s="24"/>
      <c r="AW235" s="24"/>
      <c r="AX235" s="24"/>
      <c r="AY235" s="25"/>
      <c r="AZ235" s="25"/>
      <c r="BA235" s="25" t="s">
        <v>1051</v>
      </c>
      <c r="BB235" s="25" t="s">
        <v>1051</v>
      </c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  <c r="BP235" s="25"/>
      <c r="BQ235" s="25"/>
      <c r="BR235" s="25"/>
      <c r="BS235" s="25"/>
      <c r="BT235" s="25"/>
      <c r="BU235" s="25"/>
      <c r="BV235" s="25"/>
      <c r="BW235" s="25"/>
      <c r="BX235" s="25"/>
    </row>
    <row r="236" spans="1:76" x14ac:dyDescent="0.35">
      <c r="A236" s="278"/>
      <c r="B236" s="25"/>
      <c r="C236" s="25"/>
      <c r="D236" s="25"/>
      <c r="E236" s="24"/>
      <c r="F236" s="24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116"/>
      <c r="X236" s="116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4"/>
      <c r="AV236" s="24"/>
      <c r="AW236" s="24"/>
      <c r="AX236" s="24"/>
      <c r="AY236" s="25"/>
      <c r="AZ236" s="25"/>
      <c r="BA236" s="25" t="s">
        <v>1052</v>
      </c>
      <c r="BB236" s="25" t="s">
        <v>1052</v>
      </c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  <c r="BP236" s="25"/>
      <c r="BQ236" s="25"/>
      <c r="BR236" s="25"/>
      <c r="BS236" s="25"/>
      <c r="BT236" s="25"/>
      <c r="BU236" s="25"/>
      <c r="BV236" s="25"/>
      <c r="BW236" s="25"/>
      <c r="BX236" s="25"/>
    </row>
    <row r="237" spans="1:76" x14ac:dyDescent="0.35">
      <c r="A237" s="278"/>
      <c r="B237" s="25"/>
      <c r="C237" s="25"/>
      <c r="D237" s="25"/>
      <c r="E237" s="24"/>
      <c r="F237" s="24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116"/>
      <c r="X237" s="116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4"/>
      <c r="AV237" s="24"/>
      <c r="AW237" s="24"/>
      <c r="AX237" s="24"/>
      <c r="AY237" s="25"/>
      <c r="AZ237" s="25"/>
      <c r="BA237" s="25" t="s">
        <v>1053</v>
      </c>
      <c r="BB237" s="25" t="s">
        <v>1053</v>
      </c>
      <c r="BC237" s="25"/>
      <c r="BD237" s="25"/>
      <c r="BE237" s="25"/>
      <c r="BF237" s="25"/>
      <c r="BG237" s="25"/>
      <c r="BH237" s="25"/>
      <c r="BI237" s="25"/>
      <c r="BJ237" s="25"/>
      <c r="BK237" s="25"/>
      <c r="BL237" s="25"/>
      <c r="BM237" s="25"/>
      <c r="BN237" s="25"/>
      <c r="BO237" s="25"/>
      <c r="BP237" s="25"/>
      <c r="BQ237" s="25"/>
      <c r="BR237" s="25"/>
      <c r="BS237" s="25"/>
      <c r="BT237" s="25"/>
      <c r="BU237" s="25"/>
      <c r="BV237" s="25"/>
      <c r="BW237" s="25"/>
      <c r="BX237" s="25"/>
    </row>
    <row r="238" spans="1:76" x14ac:dyDescent="0.35">
      <c r="A238" s="278"/>
      <c r="B238" s="25"/>
      <c r="C238" s="25"/>
      <c r="D238" s="25"/>
      <c r="E238" s="24"/>
      <c r="F238" s="24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116"/>
      <c r="X238" s="116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4"/>
      <c r="AV238" s="24"/>
      <c r="AW238" s="24"/>
      <c r="AX238" s="24"/>
      <c r="AY238" s="25"/>
      <c r="AZ238" s="25"/>
      <c r="BA238" s="25" t="s">
        <v>1054</v>
      </c>
      <c r="BB238" s="25" t="s">
        <v>1054</v>
      </c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  <c r="BP238" s="25"/>
      <c r="BQ238" s="25"/>
      <c r="BR238" s="25"/>
      <c r="BS238" s="25"/>
      <c r="BT238" s="25"/>
      <c r="BU238" s="25"/>
      <c r="BV238" s="25"/>
      <c r="BW238" s="25"/>
      <c r="BX238" s="25"/>
    </row>
    <row r="239" spans="1:76" x14ac:dyDescent="0.35">
      <c r="A239" s="278"/>
      <c r="B239" s="25"/>
      <c r="C239" s="25"/>
      <c r="D239" s="25"/>
      <c r="E239" s="24"/>
      <c r="F239" s="24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116"/>
      <c r="X239" s="116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4"/>
      <c r="AV239" s="24"/>
      <c r="AW239" s="24"/>
      <c r="AX239" s="24"/>
      <c r="AY239" s="25"/>
      <c r="AZ239" s="25"/>
      <c r="BA239" s="25" t="s">
        <v>1055</v>
      </c>
      <c r="BB239" s="25" t="s">
        <v>1055</v>
      </c>
      <c r="BC239" s="25"/>
      <c r="BD239" s="25"/>
      <c r="BE239" s="25"/>
      <c r="BF239" s="25"/>
      <c r="BG239" s="25"/>
      <c r="BH239" s="25"/>
      <c r="BI239" s="25"/>
      <c r="BJ239" s="25"/>
      <c r="BK239" s="25"/>
      <c r="BL239" s="25"/>
      <c r="BM239" s="25"/>
      <c r="BN239" s="25"/>
      <c r="BO239" s="25"/>
      <c r="BP239" s="25"/>
      <c r="BQ239" s="25"/>
      <c r="BR239" s="25"/>
      <c r="BS239" s="25"/>
      <c r="BT239" s="25"/>
      <c r="BU239" s="25"/>
      <c r="BV239" s="25"/>
      <c r="BW239" s="25"/>
      <c r="BX239" s="25"/>
    </row>
    <row r="240" spans="1:76" x14ac:dyDescent="0.35">
      <c r="A240" s="278"/>
      <c r="B240" s="25"/>
      <c r="C240" s="25"/>
      <c r="D240" s="25"/>
      <c r="E240" s="24"/>
      <c r="F240" s="24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116"/>
      <c r="X240" s="116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  <c r="AS240" s="25"/>
      <c r="AT240" s="25"/>
      <c r="AU240" s="24"/>
      <c r="AV240" s="24"/>
      <c r="AW240" s="24"/>
      <c r="AX240" s="24"/>
      <c r="AY240" s="25"/>
      <c r="AZ240" s="25"/>
      <c r="BA240" s="25" t="s">
        <v>1056</v>
      </c>
      <c r="BB240" s="25" t="s">
        <v>1056</v>
      </c>
      <c r="BC240" s="25"/>
      <c r="BD240" s="25"/>
      <c r="BE240" s="25"/>
      <c r="BF240" s="25"/>
      <c r="BG240" s="25"/>
      <c r="BH240" s="25"/>
      <c r="BI240" s="25"/>
      <c r="BJ240" s="25"/>
      <c r="BK240" s="25"/>
      <c r="BL240" s="25"/>
      <c r="BM240" s="25"/>
      <c r="BN240" s="25"/>
      <c r="BO240" s="25"/>
      <c r="BP240" s="25"/>
      <c r="BQ240" s="25"/>
      <c r="BR240" s="25"/>
      <c r="BS240" s="25"/>
      <c r="BT240" s="25"/>
      <c r="BU240" s="25"/>
      <c r="BV240" s="25"/>
      <c r="BW240" s="25"/>
      <c r="BX240" s="25"/>
    </row>
    <row r="241" spans="1:76" x14ac:dyDescent="0.35">
      <c r="A241" s="278"/>
      <c r="B241" s="25"/>
      <c r="C241" s="25"/>
      <c r="D241" s="25"/>
      <c r="E241" s="24"/>
      <c r="F241" s="24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116"/>
      <c r="X241" s="116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4"/>
      <c r="AV241" s="24"/>
      <c r="AW241" s="24"/>
      <c r="AX241" s="24"/>
      <c r="AY241" s="25"/>
      <c r="AZ241" s="25"/>
      <c r="BA241" s="25" t="s">
        <v>1057</v>
      </c>
      <c r="BB241" s="25" t="s">
        <v>1057</v>
      </c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  <c r="BP241" s="25"/>
      <c r="BQ241" s="25"/>
      <c r="BR241" s="25"/>
      <c r="BS241" s="25"/>
      <c r="BT241" s="25"/>
      <c r="BU241" s="25"/>
      <c r="BV241" s="25"/>
      <c r="BW241" s="25"/>
      <c r="BX241" s="25"/>
    </row>
    <row r="242" spans="1:76" x14ac:dyDescent="0.35">
      <c r="A242" s="278"/>
      <c r="B242" s="25"/>
      <c r="C242" s="25"/>
      <c r="D242" s="25"/>
      <c r="E242" s="24"/>
      <c r="F242" s="24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116"/>
      <c r="X242" s="116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4"/>
      <c r="AV242" s="24"/>
      <c r="AW242" s="24"/>
      <c r="AX242" s="24"/>
      <c r="AY242" s="25"/>
      <c r="AZ242" s="25"/>
      <c r="BA242" s="25" t="s">
        <v>1058</v>
      </c>
      <c r="BB242" s="25" t="s">
        <v>1058</v>
      </c>
      <c r="BC242" s="25"/>
      <c r="BD242" s="25"/>
      <c r="BE242" s="25"/>
      <c r="BF242" s="25"/>
      <c r="BG242" s="25"/>
      <c r="BH242" s="25"/>
      <c r="BI242" s="25"/>
      <c r="BJ242" s="25"/>
      <c r="BK242" s="25"/>
      <c r="BL242" s="25"/>
      <c r="BM242" s="25"/>
      <c r="BN242" s="25"/>
      <c r="BO242" s="25"/>
      <c r="BP242" s="25"/>
      <c r="BQ242" s="25"/>
      <c r="BR242" s="25"/>
      <c r="BS242" s="25"/>
      <c r="BT242" s="25"/>
      <c r="BU242" s="25"/>
      <c r="BV242" s="25"/>
      <c r="BW242" s="25"/>
      <c r="BX242" s="25"/>
    </row>
    <row r="243" spans="1:76" x14ac:dyDescent="0.35">
      <c r="A243" s="278"/>
      <c r="B243" s="25"/>
      <c r="C243" s="25"/>
      <c r="D243" s="25"/>
      <c r="E243" s="24"/>
      <c r="F243" s="24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116"/>
      <c r="X243" s="116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4"/>
      <c r="AV243" s="24"/>
      <c r="AW243" s="24"/>
      <c r="AX243" s="24"/>
      <c r="AY243" s="25"/>
      <c r="AZ243" s="25"/>
      <c r="BA243" s="25" t="s">
        <v>1059</v>
      </c>
      <c r="BB243" s="25" t="s">
        <v>1059</v>
      </c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  <c r="BP243" s="25"/>
      <c r="BQ243" s="25"/>
      <c r="BR243" s="25"/>
      <c r="BS243" s="25"/>
      <c r="BT243" s="25"/>
      <c r="BU243" s="25"/>
      <c r="BV243" s="25"/>
      <c r="BW243" s="25"/>
      <c r="BX243" s="25"/>
    </row>
    <row r="244" spans="1:76" x14ac:dyDescent="0.35">
      <c r="A244" s="278"/>
      <c r="B244" s="25"/>
      <c r="C244" s="25"/>
      <c r="D244" s="25"/>
      <c r="E244" s="24"/>
      <c r="F244" s="24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116"/>
      <c r="X244" s="116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4"/>
      <c r="AV244" s="24"/>
      <c r="AW244" s="24"/>
      <c r="AX244" s="24"/>
      <c r="AY244" s="25"/>
      <c r="AZ244" s="25"/>
      <c r="BA244" s="25" t="s">
        <v>1060</v>
      </c>
      <c r="BB244" s="25" t="s">
        <v>1060</v>
      </c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  <c r="BP244" s="25"/>
      <c r="BQ244" s="25"/>
      <c r="BR244" s="25"/>
      <c r="BS244" s="25"/>
      <c r="BT244" s="25"/>
      <c r="BU244" s="25"/>
      <c r="BV244" s="25"/>
      <c r="BW244" s="25"/>
      <c r="BX244" s="25"/>
    </row>
    <row r="245" spans="1:76" x14ac:dyDescent="0.35">
      <c r="A245" s="278"/>
      <c r="B245" s="25"/>
      <c r="C245" s="25"/>
      <c r="D245" s="25"/>
      <c r="E245" s="24"/>
      <c r="F245" s="24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116"/>
      <c r="X245" s="116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4"/>
      <c r="AV245" s="24"/>
      <c r="AW245" s="24"/>
      <c r="AX245" s="24"/>
      <c r="AY245" s="25"/>
      <c r="AZ245" s="25"/>
      <c r="BA245" s="25" t="s">
        <v>1061</v>
      </c>
      <c r="BB245" s="25" t="s">
        <v>1061</v>
      </c>
      <c r="BC245" s="25"/>
      <c r="BD245" s="25"/>
      <c r="BE245" s="25"/>
      <c r="BF245" s="25"/>
      <c r="BG245" s="25"/>
      <c r="BH245" s="25"/>
      <c r="BI245" s="25"/>
      <c r="BJ245" s="25"/>
      <c r="BK245" s="25"/>
      <c r="BL245" s="25"/>
      <c r="BM245" s="25"/>
      <c r="BN245" s="25"/>
      <c r="BO245" s="25"/>
      <c r="BP245" s="25"/>
      <c r="BQ245" s="25"/>
      <c r="BR245" s="25"/>
      <c r="BS245" s="25"/>
      <c r="BT245" s="25"/>
      <c r="BU245" s="25"/>
      <c r="BV245" s="25"/>
      <c r="BW245" s="25"/>
      <c r="BX245" s="25"/>
    </row>
    <row r="246" spans="1:76" x14ac:dyDescent="0.35">
      <c r="A246" s="278"/>
      <c r="B246" s="25"/>
      <c r="C246" s="25"/>
      <c r="D246" s="25"/>
      <c r="E246" s="24"/>
      <c r="F246" s="24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116"/>
      <c r="X246" s="116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4"/>
      <c r="AV246" s="24"/>
      <c r="AW246" s="24"/>
      <c r="AX246" s="24"/>
      <c r="AY246" s="25"/>
      <c r="AZ246" s="25"/>
      <c r="BA246" s="25" t="s">
        <v>1062</v>
      </c>
      <c r="BB246" s="25" t="s">
        <v>1062</v>
      </c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  <c r="BP246" s="25"/>
      <c r="BQ246" s="25"/>
      <c r="BR246" s="25"/>
      <c r="BS246" s="25"/>
      <c r="BT246" s="25"/>
      <c r="BU246" s="25"/>
      <c r="BV246" s="25"/>
      <c r="BW246" s="25"/>
      <c r="BX246" s="25"/>
    </row>
    <row r="247" spans="1:76" x14ac:dyDescent="0.35">
      <c r="A247" s="278"/>
      <c r="B247" s="25"/>
      <c r="C247" s="25"/>
      <c r="D247" s="25"/>
      <c r="E247" s="24"/>
      <c r="F247" s="24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116"/>
      <c r="X247" s="116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4"/>
      <c r="AV247" s="24"/>
      <c r="AW247" s="24"/>
      <c r="AX247" s="24"/>
      <c r="AY247" s="25"/>
      <c r="AZ247" s="25"/>
      <c r="BA247" s="25" t="s">
        <v>501</v>
      </c>
      <c r="BB247" s="25" t="s">
        <v>2343</v>
      </c>
      <c r="BC247" s="25"/>
      <c r="BD247" s="25"/>
      <c r="BE247" s="25"/>
      <c r="BF247" s="25"/>
      <c r="BG247" s="25"/>
      <c r="BH247" s="25"/>
      <c r="BI247" s="25"/>
      <c r="BJ247" s="25"/>
      <c r="BK247" s="25"/>
      <c r="BL247" s="25"/>
      <c r="BM247" s="25"/>
      <c r="BN247" s="25"/>
      <c r="BO247" s="25"/>
      <c r="BP247" s="25"/>
      <c r="BQ247" s="25"/>
      <c r="BR247" s="25"/>
      <c r="BS247" s="25"/>
      <c r="BT247" s="25"/>
      <c r="BU247" s="25"/>
      <c r="BV247" s="25"/>
      <c r="BW247" s="25"/>
      <c r="BX247" s="25"/>
    </row>
    <row r="248" spans="1:76" x14ac:dyDescent="0.35">
      <c r="A248" s="278"/>
      <c r="B248" s="25"/>
      <c r="C248" s="25"/>
      <c r="D248" s="25"/>
      <c r="E248" s="24"/>
      <c r="F248" s="24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116"/>
      <c r="X248" s="116"/>
      <c r="Y248" s="25"/>
      <c r="Z248" s="25"/>
      <c r="AA248" s="25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  <c r="AO248" s="25"/>
      <c r="AP248" s="25"/>
      <c r="AQ248" s="25"/>
      <c r="AR248" s="25"/>
      <c r="AS248" s="25"/>
      <c r="AT248" s="25"/>
      <c r="AU248" s="24"/>
      <c r="AV248" s="24"/>
      <c r="AW248" s="24"/>
      <c r="AX248" s="24"/>
      <c r="AY248" s="25"/>
      <c r="AZ248" s="25"/>
      <c r="BA248" s="25"/>
      <c r="BB248" s="25" t="s">
        <v>501</v>
      </c>
      <c r="BC248" s="25"/>
      <c r="BD248" s="25"/>
      <c r="BE248" s="25"/>
      <c r="BF248" s="25"/>
      <c r="BG248" s="25"/>
      <c r="BH248" s="25"/>
      <c r="BI248" s="25"/>
      <c r="BJ248" s="25"/>
      <c r="BK248" s="25"/>
      <c r="BL248" s="25"/>
      <c r="BM248" s="25"/>
      <c r="BN248" s="25"/>
      <c r="BO248" s="25"/>
      <c r="BP248" s="25"/>
      <c r="BQ248" s="25"/>
      <c r="BR248" s="25"/>
      <c r="BS248" s="25"/>
      <c r="BT248" s="25"/>
      <c r="BU248" s="25"/>
      <c r="BV248" s="25"/>
      <c r="BW248" s="25"/>
      <c r="BX248" s="25"/>
    </row>
    <row r="249" spans="1:76" x14ac:dyDescent="0.35">
      <c r="A249" s="278"/>
      <c r="B249" s="25"/>
      <c r="C249" s="25"/>
      <c r="D249" s="25"/>
      <c r="E249" s="24"/>
      <c r="F249" s="24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116"/>
      <c r="X249" s="116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4"/>
      <c r="AV249" s="24"/>
      <c r="AW249" s="24"/>
      <c r="AX249" s="24"/>
      <c r="AY249" s="25"/>
      <c r="AZ249" s="25"/>
      <c r="BA249" s="25"/>
      <c r="BB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5"/>
      <c r="BM249" s="25"/>
      <c r="BN249" s="25"/>
      <c r="BO249" s="25"/>
      <c r="BP249" s="25"/>
      <c r="BQ249" s="25"/>
      <c r="BR249" s="25"/>
      <c r="BS249" s="25"/>
      <c r="BT249" s="25"/>
      <c r="BU249" s="25"/>
      <c r="BV249" s="25"/>
      <c r="BW249" s="25"/>
      <c r="BX249" s="25"/>
    </row>
    <row r="250" spans="1:76" x14ac:dyDescent="0.35">
      <c r="A250" s="278"/>
      <c r="B250" s="25"/>
      <c r="C250" s="25"/>
      <c r="D250" s="25"/>
      <c r="E250" s="24"/>
      <c r="F250" s="24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116"/>
      <c r="X250" s="116"/>
      <c r="Y250" s="25"/>
      <c r="Z250" s="25"/>
      <c r="AA250" s="25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4"/>
      <c r="AV250" s="24"/>
      <c r="AW250" s="24"/>
      <c r="AX250" s="24"/>
      <c r="AY250" s="25"/>
      <c r="AZ250" s="25"/>
      <c r="BA250" s="25"/>
      <c r="BB250" s="25"/>
      <c r="BC250" s="25"/>
      <c r="BD250" s="25"/>
      <c r="BE250" s="25"/>
      <c r="BF250" s="25"/>
      <c r="BG250" s="25"/>
      <c r="BH250" s="25"/>
      <c r="BI250" s="25"/>
      <c r="BJ250" s="25"/>
      <c r="BK250" s="25"/>
      <c r="BL250" s="25"/>
      <c r="BM250" s="25"/>
      <c r="BN250" s="25"/>
      <c r="BO250" s="25"/>
      <c r="BP250" s="25"/>
      <c r="BQ250" s="25"/>
      <c r="BR250" s="25"/>
      <c r="BS250" s="25"/>
      <c r="BT250" s="25"/>
      <c r="BU250" s="25"/>
      <c r="BV250" s="25"/>
      <c r="BW250" s="25"/>
      <c r="BX250" s="25"/>
    </row>
    <row r="251" spans="1:76" x14ac:dyDescent="0.35">
      <c r="A251" s="278"/>
      <c r="B251" s="25"/>
      <c r="C251" s="25"/>
      <c r="D251" s="25"/>
      <c r="E251" s="24"/>
      <c r="F251" s="24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116"/>
      <c r="X251" s="116"/>
      <c r="Y251" s="25"/>
      <c r="Z251" s="25"/>
      <c r="AA251" s="25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  <c r="AO251" s="25"/>
      <c r="AP251" s="25"/>
      <c r="AQ251" s="25"/>
      <c r="AR251" s="25"/>
      <c r="AS251" s="25"/>
      <c r="AT251" s="25"/>
      <c r="AU251" s="24"/>
      <c r="AV251" s="24"/>
      <c r="AW251" s="24"/>
      <c r="AX251" s="24"/>
      <c r="AY251" s="25"/>
      <c r="AZ251" s="25"/>
      <c r="BA251" s="25"/>
      <c r="BB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5"/>
      <c r="BM251" s="25"/>
      <c r="BN251" s="25"/>
      <c r="BO251" s="25"/>
      <c r="BP251" s="25"/>
      <c r="BQ251" s="25"/>
      <c r="BR251" s="25"/>
      <c r="BS251" s="25"/>
      <c r="BT251" s="25"/>
      <c r="BU251" s="25"/>
      <c r="BV251" s="25"/>
      <c r="BW251" s="25"/>
      <c r="BX251" s="25"/>
    </row>
  </sheetData>
  <sheetProtection algorithmName="SHA-512" hashValue="JEU3OeCaRM0O98Iw32m/u9c0L9K958eKi/+UT22G6+0MrZjUbUM9ZGhQJA+i94374ZEsWMQZlRHYVZT5cGiepQ==" saltValue="psfbVW8FtW4mzolWTgJ3Cg==" spinCount="100000" sheet="1" objects="1" scenarios="1"/>
  <mergeCells count="1">
    <mergeCell ref="A3:A251"/>
  </mergeCells>
  <conditionalFormatting sqref="I3:J9 Q3:R20 E3:F26 I11:J39 I42:J58">
    <cfRule type="cellIs" dxfId="4" priority="1" stopIfTrue="1" operator="equal">
      <formula>"positief"</formula>
    </cfRule>
    <cfRule type="cellIs" dxfId="3" priority="2" stopIfTrue="1" operator="equal">
      <formula>"negatief"</formula>
    </cfRule>
  </conditionalFormatting>
  <pageMargins left="0.7" right="0.7" top="0.75" bottom="0.75" header="0.3" footer="0.3"/>
  <pageSetup paperSize="9" orientation="landscape" r:id="rId1"/>
  <headerFooter>
    <oddHeader>&amp;L&amp;"Segoe UI,Standaard"&amp;8Documentnr.:
GEG-00356&amp;C&amp;"Segoe UI,Vet"&amp;10&amp;UMastertabel LKB&amp;R&amp;"Segoe UI,Standaard"&amp;8Werkblad:
&amp;A</oddHeader>
    <oddFooter>&amp;L&amp;"Segoe UI,Standaard"&amp;8Datum laatste wijziging werkblad: 2023 03 23
Document gedownload met Charlotte De Meester - CMS aan Friday, 10-Oct-2025 11:25:59 (UTC/GMT +02:00 - Europe/Brussels)</oddFooter>
  </headerFooter>
  <colBreaks count="1" manualBreakCount="1">
    <brk id="84" max="25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7"/>
  <dimension ref="A1:BF252"/>
  <sheetViews>
    <sheetView view="pageLayout" zoomScaleNormal="85" workbookViewId="0">
      <selection activeCell="C3" sqref="C3"/>
    </sheetView>
  </sheetViews>
  <sheetFormatPr defaultColWidth="9" defaultRowHeight="14.5" x14ac:dyDescent="0.35"/>
  <cols>
    <col min="1" max="1" width="15.33203125" style="56" bestFit="1" customWidth="1"/>
    <col min="2" max="2" width="15.33203125" style="56" customWidth="1"/>
    <col min="3" max="3" width="12.33203125" style="56" customWidth="1"/>
    <col min="4" max="4" width="12.08203125" style="56" bestFit="1" customWidth="1"/>
    <col min="5" max="5" width="5.75" style="56" bestFit="1" customWidth="1"/>
    <col min="6" max="6" width="15.33203125" style="56" customWidth="1"/>
    <col min="7" max="7" width="11.75" style="56" bestFit="1" customWidth="1"/>
    <col min="8" max="8" width="21.75" style="19" bestFit="1" customWidth="1"/>
    <col min="9" max="9" width="12.08203125" style="56" bestFit="1" customWidth="1"/>
    <col min="10" max="10" width="24.33203125" style="56" bestFit="1" customWidth="1"/>
    <col min="11" max="11" width="11.75" style="89" customWidth="1"/>
    <col min="12" max="12" width="19.33203125" style="89" bestFit="1" customWidth="1"/>
    <col min="13" max="13" width="10.75" style="89" customWidth="1"/>
    <col min="14" max="14" width="19.33203125" style="89" bestFit="1" customWidth="1"/>
    <col min="15" max="15" width="15.33203125" style="56" customWidth="1"/>
    <col min="16" max="16" width="11.08203125" style="56" customWidth="1"/>
    <col min="17" max="17" width="19.33203125" style="56" bestFit="1" customWidth="1"/>
    <col min="18" max="18" width="15.08203125" style="56" bestFit="1" customWidth="1"/>
    <col min="19" max="20" width="11" style="56" bestFit="1" customWidth="1"/>
    <col min="21" max="21" width="11.08203125" style="56" bestFit="1" customWidth="1"/>
    <col min="22" max="22" width="19" style="56" customWidth="1"/>
    <col min="23" max="23" width="13.33203125" style="56" customWidth="1"/>
    <col min="24" max="24" width="13" style="56" customWidth="1"/>
    <col min="25" max="25" width="13.33203125" style="56" customWidth="1"/>
    <col min="26" max="26" width="14" style="56" bestFit="1" customWidth="1"/>
    <col min="27" max="27" width="13.25" style="56" bestFit="1" customWidth="1"/>
    <col min="28" max="28" width="10.33203125" style="56" customWidth="1"/>
    <col min="29" max="29" width="19.08203125" style="56" bestFit="1" customWidth="1"/>
    <col min="30" max="30" width="15.33203125" style="56" customWidth="1"/>
    <col min="31" max="31" width="10.75" style="56" bestFit="1" customWidth="1"/>
    <col min="32" max="32" width="14" style="56" customWidth="1"/>
    <col min="33" max="33" width="15.08203125" style="56" bestFit="1" customWidth="1"/>
    <col min="34" max="34" width="13.25" style="56" customWidth="1"/>
    <col min="35" max="35" width="13.33203125" style="56" bestFit="1" customWidth="1"/>
    <col min="36" max="36" width="13.33203125" style="56" customWidth="1"/>
    <col min="37" max="37" width="12.33203125" style="56" bestFit="1" customWidth="1"/>
    <col min="38" max="38" width="11.75" style="56" bestFit="1" customWidth="1"/>
    <col min="39" max="39" width="24.25" style="56" bestFit="1" customWidth="1"/>
    <col min="40" max="40" width="23.08203125" style="56" bestFit="1" customWidth="1"/>
    <col min="41" max="41" width="39.75" style="56" customWidth="1"/>
    <col min="42" max="42" width="47.33203125" style="56" bestFit="1" customWidth="1"/>
    <col min="43" max="43" width="11.33203125" style="56" bestFit="1" customWidth="1"/>
    <col min="44" max="44" width="11.33203125" style="56" customWidth="1"/>
    <col min="45" max="45" width="12" style="56" customWidth="1"/>
    <col min="46" max="46" width="41.08203125" style="56" bestFit="1" customWidth="1"/>
    <col min="47" max="47" width="13.33203125" style="56" bestFit="1" customWidth="1"/>
    <col min="48" max="48" width="11.33203125" style="56" bestFit="1" customWidth="1"/>
    <col min="49" max="49" width="19.33203125" style="56" bestFit="1" customWidth="1"/>
    <col min="50" max="50" width="15.75" style="56" bestFit="1" customWidth="1"/>
    <col min="51" max="51" width="26.33203125" style="56" bestFit="1" customWidth="1"/>
    <col min="52" max="52" width="15.75" style="56" bestFit="1" customWidth="1"/>
    <col min="53" max="53" width="19.25" style="56" bestFit="1" customWidth="1"/>
    <col min="54" max="54" width="12.33203125" style="56" bestFit="1" customWidth="1"/>
    <col min="55" max="55" width="11.33203125" style="56" bestFit="1" customWidth="1"/>
    <col min="56" max="56" width="11.33203125" style="89" bestFit="1" customWidth="1"/>
    <col min="57" max="57" width="29.25" style="89" bestFit="1" customWidth="1"/>
    <col min="58" max="58" width="15" style="56" customWidth="1"/>
    <col min="59" max="16384" width="9" style="56"/>
  </cols>
  <sheetData>
    <row r="1" spans="1:58" s="57" customFormat="1" ht="101.5" x14ac:dyDescent="0.35">
      <c r="A1" s="78" t="s">
        <v>3721</v>
      </c>
      <c r="B1" s="79"/>
      <c r="C1" s="79" t="s">
        <v>8140</v>
      </c>
      <c r="D1" s="121" t="s">
        <v>2843</v>
      </c>
      <c r="E1" s="121" t="s">
        <v>2823</v>
      </c>
      <c r="F1" s="79" t="s">
        <v>8142</v>
      </c>
      <c r="G1" s="79" t="s">
        <v>2876</v>
      </c>
      <c r="H1" s="120" t="s">
        <v>7995</v>
      </c>
      <c r="I1" s="80" t="s">
        <v>3722</v>
      </c>
      <c r="J1" s="80" t="s">
        <v>3723</v>
      </c>
      <c r="K1" s="280" t="s">
        <v>3724</v>
      </c>
      <c r="L1" s="281"/>
      <c r="M1" s="280" t="s">
        <v>3725</v>
      </c>
      <c r="N1" s="281"/>
      <c r="O1" s="81" t="s">
        <v>2115</v>
      </c>
      <c r="P1" s="282" t="s">
        <v>2872</v>
      </c>
      <c r="Q1" s="283"/>
      <c r="R1" s="80" t="s">
        <v>8154</v>
      </c>
      <c r="S1" s="79" t="s">
        <v>3726</v>
      </c>
      <c r="T1" s="79" t="s">
        <v>2120</v>
      </c>
      <c r="U1" s="280" t="s">
        <v>2114</v>
      </c>
      <c r="V1" s="281"/>
      <c r="W1" s="79" t="s">
        <v>3727</v>
      </c>
      <c r="X1" s="81" t="s">
        <v>3728</v>
      </c>
      <c r="Y1" s="81" t="s">
        <v>3729</v>
      </c>
      <c r="Z1" s="79" t="s">
        <v>96</v>
      </c>
      <c r="AA1" s="81" t="s">
        <v>2113</v>
      </c>
      <c r="AB1" s="81" t="s">
        <v>2215</v>
      </c>
      <c r="AC1" s="81" t="s">
        <v>7993</v>
      </c>
      <c r="AD1" s="81" t="s">
        <v>3252</v>
      </c>
      <c r="AE1" s="79" t="s">
        <v>8147</v>
      </c>
      <c r="AF1" s="79" t="s">
        <v>8144</v>
      </c>
      <c r="AG1" s="79" t="s">
        <v>3252</v>
      </c>
      <c r="AH1" s="81" t="s">
        <v>8138</v>
      </c>
      <c r="AI1" s="81" t="s">
        <v>3730</v>
      </c>
      <c r="AJ1" s="81" t="s">
        <v>3731</v>
      </c>
      <c r="AK1" s="81" t="s">
        <v>8143</v>
      </c>
      <c r="AL1" s="81" t="s">
        <v>2172</v>
      </c>
      <c r="AM1" s="81" t="s">
        <v>2173</v>
      </c>
      <c r="AN1" s="280" t="s">
        <v>3732</v>
      </c>
      <c r="AO1" s="281"/>
      <c r="AP1" s="81" t="s">
        <v>2190</v>
      </c>
      <c r="AQ1" s="79" t="s">
        <v>3733</v>
      </c>
      <c r="AR1" s="79" t="s">
        <v>8150</v>
      </c>
      <c r="AS1" s="79" t="s">
        <v>8153</v>
      </c>
      <c r="AT1" s="81" t="s">
        <v>2191</v>
      </c>
      <c r="AU1" s="81" t="s">
        <v>3355</v>
      </c>
      <c r="AV1" s="79" t="s">
        <v>3358</v>
      </c>
      <c r="AW1" s="81" t="s">
        <v>3362</v>
      </c>
      <c r="AX1" s="81" t="s">
        <v>2192</v>
      </c>
      <c r="AY1" s="81" t="s">
        <v>2194</v>
      </c>
      <c r="AZ1" s="79" t="s">
        <v>3734</v>
      </c>
      <c r="BA1" s="81" t="s">
        <v>3735</v>
      </c>
      <c r="BB1" s="79" t="s">
        <v>3736</v>
      </c>
      <c r="BC1" s="79" t="s">
        <v>3737</v>
      </c>
      <c r="BD1" s="81" t="s">
        <v>3711</v>
      </c>
      <c r="BE1" s="81" t="s">
        <v>3717</v>
      </c>
      <c r="BF1" s="81" t="s">
        <v>8148</v>
      </c>
    </row>
    <row r="2" spans="1:58" s="57" customFormat="1" ht="43.5" x14ac:dyDescent="0.35">
      <c r="A2" s="78" t="s">
        <v>418</v>
      </c>
      <c r="B2" s="79" t="s">
        <v>2717</v>
      </c>
      <c r="C2" s="121" t="s">
        <v>8139</v>
      </c>
      <c r="D2" s="121" t="s">
        <v>2843</v>
      </c>
      <c r="E2" s="121" t="s">
        <v>2823</v>
      </c>
      <c r="F2" s="79" t="s">
        <v>8141</v>
      </c>
      <c r="G2" s="79" t="s">
        <v>2876</v>
      </c>
      <c r="H2" s="120" t="s">
        <v>7994</v>
      </c>
      <c r="I2" s="80" t="s">
        <v>3722</v>
      </c>
      <c r="J2" s="80" t="s">
        <v>3738</v>
      </c>
      <c r="K2" s="280" t="s">
        <v>97</v>
      </c>
      <c r="L2" s="281"/>
      <c r="M2" s="280" t="s">
        <v>1857</v>
      </c>
      <c r="N2" s="281"/>
      <c r="O2" s="81" t="s">
        <v>2115</v>
      </c>
      <c r="P2" s="282" t="s">
        <v>2872</v>
      </c>
      <c r="Q2" s="283"/>
      <c r="R2" s="80" t="s">
        <v>3739</v>
      </c>
      <c r="S2" s="79" t="s">
        <v>3740</v>
      </c>
      <c r="T2" s="79" t="s">
        <v>2120</v>
      </c>
      <c r="U2" s="280" t="s">
        <v>2114</v>
      </c>
      <c r="V2" s="281"/>
      <c r="W2" s="79" t="s">
        <v>3741</v>
      </c>
      <c r="X2" s="81" t="s">
        <v>2921</v>
      </c>
      <c r="Y2" s="81" t="s">
        <v>2923</v>
      </c>
      <c r="Z2" s="79" t="s">
        <v>96</v>
      </c>
      <c r="AA2" s="81" t="s">
        <v>2113</v>
      </c>
      <c r="AB2" s="81" t="s">
        <v>2215</v>
      </c>
      <c r="AC2" s="81" t="s">
        <v>8628</v>
      </c>
      <c r="AD2" s="81" t="s">
        <v>3252</v>
      </c>
      <c r="AE2" s="79" t="s">
        <v>8146</v>
      </c>
      <c r="AF2" s="79" t="s">
        <v>8145</v>
      </c>
      <c r="AG2" s="79" t="s">
        <v>3252</v>
      </c>
      <c r="AH2" s="81" t="s">
        <v>8137</v>
      </c>
      <c r="AI2" s="79" t="s">
        <v>3742</v>
      </c>
      <c r="AJ2" s="81" t="s">
        <v>2175</v>
      </c>
      <c r="AK2" s="79" t="s">
        <v>3743</v>
      </c>
      <c r="AL2" s="81" t="s">
        <v>2172</v>
      </c>
      <c r="AM2" s="81" t="s">
        <v>2173</v>
      </c>
      <c r="AN2" s="280" t="s">
        <v>3744</v>
      </c>
      <c r="AO2" s="281"/>
      <c r="AP2" s="81" t="s">
        <v>2190</v>
      </c>
      <c r="AQ2" s="79" t="s">
        <v>8149</v>
      </c>
      <c r="AR2" s="79" t="s">
        <v>8151</v>
      </c>
      <c r="AS2" s="79" t="s">
        <v>8152</v>
      </c>
      <c r="AT2" s="81" t="s">
        <v>2191</v>
      </c>
      <c r="AU2" s="81" t="s">
        <v>3355</v>
      </c>
      <c r="AV2" s="79" t="s">
        <v>3358</v>
      </c>
      <c r="AW2" s="81" t="s">
        <v>3362</v>
      </c>
      <c r="AX2" s="81" t="s">
        <v>2192</v>
      </c>
      <c r="AY2" s="81" t="s">
        <v>2194</v>
      </c>
      <c r="AZ2" s="79" t="s">
        <v>3375</v>
      </c>
      <c r="BA2" s="81" t="s">
        <v>2195</v>
      </c>
      <c r="BB2" s="79" t="s">
        <v>3745</v>
      </c>
      <c r="BC2" s="79" t="s">
        <v>8155</v>
      </c>
      <c r="BD2" s="81" t="s">
        <v>3711</v>
      </c>
      <c r="BE2" s="81" t="s">
        <v>3717</v>
      </c>
      <c r="BF2" s="81"/>
    </row>
    <row r="3" spans="1:58" s="55" customFormat="1" ht="47.25" customHeight="1" x14ac:dyDescent="0.35">
      <c r="A3" s="82" t="s">
        <v>3746</v>
      </c>
      <c r="B3" s="83"/>
      <c r="C3" s="84" t="s">
        <v>3747</v>
      </c>
      <c r="D3" s="84" t="s">
        <v>3747</v>
      </c>
      <c r="E3" s="84"/>
      <c r="F3" s="84" t="s">
        <v>3747</v>
      </c>
      <c r="G3" s="84" t="s">
        <v>3747</v>
      </c>
      <c r="H3" s="85" t="s">
        <v>3747</v>
      </c>
      <c r="I3" s="84" t="s">
        <v>3747</v>
      </c>
      <c r="J3" s="84" t="s">
        <v>3747</v>
      </c>
      <c r="K3" s="85" t="s">
        <v>2290</v>
      </c>
      <c r="L3" s="85" t="s">
        <v>3748</v>
      </c>
      <c r="M3" s="85" t="s">
        <v>2290</v>
      </c>
      <c r="N3" s="85" t="s">
        <v>3748</v>
      </c>
      <c r="O3" s="84" t="s">
        <v>3747</v>
      </c>
      <c r="P3" s="84" t="s">
        <v>2290</v>
      </c>
      <c r="Q3" s="85" t="s">
        <v>3748</v>
      </c>
      <c r="R3" s="84" t="s">
        <v>3747</v>
      </c>
      <c r="S3" s="84" t="s">
        <v>3747</v>
      </c>
      <c r="T3" s="84" t="s">
        <v>3747</v>
      </c>
      <c r="U3" s="86" t="s">
        <v>2290</v>
      </c>
      <c r="V3" s="86" t="s">
        <v>3748</v>
      </c>
      <c r="W3" s="84" t="s">
        <v>3747</v>
      </c>
      <c r="X3" s="84" t="s">
        <v>3747</v>
      </c>
      <c r="Y3" s="84" t="s">
        <v>3747</v>
      </c>
      <c r="Z3" s="84" t="s">
        <v>3747</v>
      </c>
      <c r="AA3" s="84" t="s">
        <v>3747</v>
      </c>
      <c r="AB3" s="84" t="s">
        <v>3747</v>
      </c>
      <c r="AC3" s="85" t="s">
        <v>3747</v>
      </c>
      <c r="AD3" s="84" t="s">
        <v>3747</v>
      </c>
      <c r="AE3" s="84" t="s">
        <v>3747</v>
      </c>
      <c r="AF3" s="84" t="s">
        <v>3747</v>
      </c>
      <c r="AG3" s="84" t="s">
        <v>3747</v>
      </c>
      <c r="AH3" s="84" t="s">
        <v>3747</v>
      </c>
      <c r="AI3" s="84" t="s">
        <v>3747</v>
      </c>
      <c r="AJ3" s="84" t="s">
        <v>3747</v>
      </c>
      <c r="AK3" s="84" t="s">
        <v>3747</v>
      </c>
      <c r="AL3" s="84" t="s">
        <v>3747</v>
      </c>
      <c r="AM3" s="84" t="s">
        <v>3747</v>
      </c>
      <c r="AN3" s="84" t="s">
        <v>2290</v>
      </c>
      <c r="AO3" s="84" t="s">
        <v>3748</v>
      </c>
      <c r="AP3" s="84" t="s">
        <v>3747</v>
      </c>
      <c r="AQ3" s="84" t="s">
        <v>3747</v>
      </c>
      <c r="AR3" s="84" t="s">
        <v>3747</v>
      </c>
      <c r="AS3" s="84" t="s">
        <v>3747</v>
      </c>
      <c r="AT3" s="84" t="s">
        <v>3747</v>
      </c>
      <c r="AU3" s="84" t="s">
        <v>3747</v>
      </c>
      <c r="AV3" s="84" t="s">
        <v>3747</v>
      </c>
      <c r="AW3" s="84" t="s">
        <v>3747</v>
      </c>
      <c r="AX3" s="84" t="s">
        <v>3747</v>
      </c>
      <c r="AY3" s="84" t="s">
        <v>3747</v>
      </c>
      <c r="AZ3" s="84" t="s">
        <v>3747</v>
      </c>
      <c r="BA3" s="84" t="s">
        <v>3747</v>
      </c>
      <c r="BB3" s="84" t="s">
        <v>3747</v>
      </c>
      <c r="BC3" s="84" t="s">
        <v>3747</v>
      </c>
      <c r="BD3" s="85" t="s">
        <v>3747</v>
      </c>
      <c r="BE3" s="85" t="s">
        <v>3747</v>
      </c>
      <c r="BF3" s="84" t="s">
        <v>3747</v>
      </c>
    </row>
    <row r="4" spans="1:58" x14ac:dyDescent="0.35">
      <c r="A4" s="279" t="s">
        <v>419</v>
      </c>
      <c r="B4" s="56" t="s">
        <v>2716</v>
      </c>
      <c r="C4" s="56" t="s">
        <v>3749</v>
      </c>
      <c r="D4" s="56" t="s">
        <v>3749</v>
      </c>
      <c r="E4" s="56" t="s">
        <v>3749</v>
      </c>
      <c r="F4" s="56" t="s">
        <v>3749</v>
      </c>
      <c r="G4" s="56" t="s">
        <v>3749</v>
      </c>
      <c r="H4" s="19" t="s">
        <v>3749</v>
      </c>
      <c r="I4" s="56" t="s">
        <v>3749</v>
      </c>
      <c r="J4" s="56" t="s">
        <v>3750</v>
      </c>
      <c r="K4" s="19" t="s">
        <v>480</v>
      </c>
      <c r="L4" s="19" t="s">
        <v>480</v>
      </c>
      <c r="M4" s="19" t="s">
        <v>426</v>
      </c>
      <c r="N4" s="19" t="s">
        <v>426</v>
      </c>
      <c r="O4" s="56" t="s">
        <v>472</v>
      </c>
      <c r="P4" s="56" t="s">
        <v>3751</v>
      </c>
      <c r="Q4" s="19" t="s">
        <v>3752</v>
      </c>
      <c r="R4" s="56" t="s">
        <v>3750</v>
      </c>
      <c r="S4" s="56" t="s">
        <v>426</v>
      </c>
      <c r="T4" s="56" t="s">
        <v>426</v>
      </c>
      <c r="U4" s="56" t="s">
        <v>3751</v>
      </c>
      <c r="V4" s="19" t="s">
        <v>3752</v>
      </c>
      <c r="W4" s="87" t="s">
        <v>3753</v>
      </c>
      <c r="X4" s="56" t="s">
        <v>3754</v>
      </c>
      <c r="Y4" s="56" t="s">
        <v>3755</v>
      </c>
      <c r="Z4" s="56" t="s">
        <v>472</v>
      </c>
      <c r="AA4" s="56" t="s">
        <v>2697</v>
      </c>
      <c r="AB4" s="56" t="s">
        <v>3756</v>
      </c>
      <c r="AC4" s="19" t="s">
        <v>425</v>
      </c>
      <c r="AD4" s="56" t="s">
        <v>3749</v>
      </c>
      <c r="AE4" s="56" t="s">
        <v>3749</v>
      </c>
      <c r="AF4" s="56" t="s">
        <v>3749</v>
      </c>
      <c r="AG4" s="56" t="s">
        <v>3749</v>
      </c>
      <c r="AH4" s="56" t="s">
        <v>425</v>
      </c>
      <c r="AI4" s="56">
        <v>0</v>
      </c>
      <c r="AJ4" s="56">
        <v>0</v>
      </c>
      <c r="AK4" s="56" t="s">
        <v>3749</v>
      </c>
      <c r="AL4" s="56" t="s">
        <v>425</v>
      </c>
      <c r="AM4" s="56" t="s">
        <v>3757</v>
      </c>
      <c r="AN4" s="88" t="s">
        <v>3758</v>
      </c>
      <c r="AO4" s="88" t="s">
        <v>3759</v>
      </c>
      <c r="AP4" s="56" t="s">
        <v>3760</v>
      </c>
      <c r="AQ4" s="56" t="s">
        <v>426</v>
      </c>
      <c r="AR4" s="56" t="s">
        <v>421</v>
      </c>
      <c r="AS4" s="56" t="s">
        <v>421</v>
      </c>
      <c r="AT4" s="56" t="s">
        <v>3761</v>
      </c>
      <c r="AU4" s="56" t="s">
        <v>3762</v>
      </c>
      <c r="AV4" s="56">
        <v>1</v>
      </c>
      <c r="AW4" s="56" t="s">
        <v>426</v>
      </c>
      <c r="AX4" s="56" t="s">
        <v>3763</v>
      </c>
      <c r="AY4" s="56" t="s">
        <v>3764</v>
      </c>
      <c r="AZ4" s="56" t="s">
        <v>3749</v>
      </c>
      <c r="BA4" s="56" t="s">
        <v>425</v>
      </c>
      <c r="BB4" s="56" t="s">
        <v>3745</v>
      </c>
      <c r="BC4" s="56" t="s">
        <v>2798</v>
      </c>
      <c r="BD4" s="19" t="s">
        <v>470</v>
      </c>
      <c r="BE4" s="19" t="s">
        <v>3765</v>
      </c>
      <c r="BF4" s="56" t="s">
        <v>425</v>
      </c>
    </row>
    <row r="5" spans="1:58" x14ac:dyDescent="0.35">
      <c r="A5" s="279"/>
      <c r="B5" s="90" t="s">
        <v>3766</v>
      </c>
      <c r="C5" s="56" t="s">
        <v>3767</v>
      </c>
      <c r="D5" s="56" t="s">
        <v>3767</v>
      </c>
      <c r="E5" s="56" t="s">
        <v>3767</v>
      </c>
      <c r="F5" s="56" t="s">
        <v>3767</v>
      </c>
      <c r="G5" s="56" t="s">
        <v>3767</v>
      </c>
      <c r="H5" s="19" t="s">
        <v>3767</v>
      </c>
      <c r="I5" s="56" t="s">
        <v>3767</v>
      </c>
      <c r="J5" s="56" t="s">
        <v>3768</v>
      </c>
      <c r="K5" s="19" t="s">
        <v>481</v>
      </c>
      <c r="L5" s="19" t="s">
        <v>481</v>
      </c>
      <c r="M5" s="19" t="s">
        <v>425</v>
      </c>
      <c r="N5" s="19" t="s">
        <v>425</v>
      </c>
      <c r="O5" s="56" t="s">
        <v>473</v>
      </c>
      <c r="P5" s="56" t="s">
        <v>3769</v>
      </c>
      <c r="Q5" s="19" t="s">
        <v>3770</v>
      </c>
      <c r="R5" s="56" t="s">
        <v>3768</v>
      </c>
      <c r="S5" s="56" t="s">
        <v>425</v>
      </c>
      <c r="T5" s="56" t="s">
        <v>425</v>
      </c>
      <c r="U5" s="56" t="s">
        <v>3769</v>
      </c>
      <c r="V5" s="19" t="s">
        <v>3770</v>
      </c>
      <c r="W5" s="87" t="s">
        <v>3771</v>
      </c>
      <c r="X5" s="56" t="s">
        <v>3772</v>
      </c>
      <c r="Y5" s="56" t="s">
        <v>3773</v>
      </c>
      <c r="Z5" s="56" t="s">
        <v>473</v>
      </c>
      <c r="AB5" s="56" t="s">
        <v>472</v>
      </c>
      <c r="AC5" s="19" t="s">
        <v>426</v>
      </c>
      <c r="AD5" s="56" t="s">
        <v>3767</v>
      </c>
      <c r="AE5" s="56" t="s">
        <v>3767</v>
      </c>
      <c r="AF5" s="56" t="s">
        <v>3767</v>
      </c>
      <c r="AG5" s="56" t="s">
        <v>3767</v>
      </c>
      <c r="AH5" s="56" t="s">
        <v>426</v>
      </c>
      <c r="AI5" s="56">
        <v>1</v>
      </c>
      <c r="AJ5" s="56">
        <v>1</v>
      </c>
      <c r="AL5" s="56" t="s">
        <v>426</v>
      </c>
      <c r="AM5" s="56" t="s">
        <v>3774</v>
      </c>
      <c r="AN5" s="88" t="s">
        <v>3775</v>
      </c>
      <c r="AO5" s="88" t="s">
        <v>3776</v>
      </c>
      <c r="AP5" s="56" t="s">
        <v>3777</v>
      </c>
      <c r="AQ5" s="56" t="s">
        <v>425</v>
      </c>
      <c r="AR5" s="56" t="s">
        <v>426</v>
      </c>
      <c r="AS5" s="56" t="s">
        <v>426</v>
      </c>
      <c r="AT5" s="56" t="s">
        <v>3778</v>
      </c>
      <c r="AU5" s="56" t="s">
        <v>3779</v>
      </c>
      <c r="AV5" s="56">
        <v>2</v>
      </c>
      <c r="AW5" s="56" t="s">
        <v>425</v>
      </c>
      <c r="AX5" s="56" t="s">
        <v>3780</v>
      </c>
      <c r="AY5" s="56" t="s">
        <v>3781</v>
      </c>
      <c r="AZ5" s="56" t="s">
        <v>3782</v>
      </c>
      <c r="BA5" s="56" t="s">
        <v>3783</v>
      </c>
      <c r="BB5" s="56" t="s">
        <v>3784</v>
      </c>
      <c r="BC5" s="56" t="s">
        <v>2801</v>
      </c>
      <c r="BD5" s="19"/>
      <c r="BE5" s="19" t="s">
        <v>3785</v>
      </c>
      <c r="BF5" s="56" t="s">
        <v>426</v>
      </c>
    </row>
    <row r="6" spans="1:58" ht="16" x14ac:dyDescent="0.45">
      <c r="A6" s="279"/>
      <c r="C6" s="56" t="s">
        <v>3786</v>
      </c>
      <c r="D6" s="56" t="s">
        <v>3786</v>
      </c>
      <c r="E6" s="56" t="s">
        <v>3786</v>
      </c>
      <c r="F6" s="56" t="s">
        <v>3786</v>
      </c>
      <c r="G6" s="56" t="s">
        <v>3786</v>
      </c>
      <c r="H6" s="19" t="s">
        <v>3786</v>
      </c>
      <c r="I6" s="56" t="s">
        <v>3786</v>
      </c>
      <c r="J6" s="56" t="s">
        <v>3787</v>
      </c>
      <c r="K6" s="19" t="s">
        <v>482</v>
      </c>
      <c r="L6" s="19" t="s">
        <v>482</v>
      </c>
      <c r="M6" s="19" t="s">
        <v>471</v>
      </c>
      <c r="N6" s="19" t="s">
        <v>471</v>
      </c>
      <c r="O6" s="56" t="s">
        <v>474</v>
      </c>
      <c r="P6" s="56" t="s">
        <v>3788</v>
      </c>
      <c r="Q6" s="19" t="s">
        <v>3789</v>
      </c>
      <c r="S6" s="56" t="s">
        <v>471</v>
      </c>
      <c r="T6" s="56" t="s">
        <v>471</v>
      </c>
      <c r="U6" s="56" t="s">
        <v>3788</v>
      </c>
      <c r="V6" s="19" t="s">
        <v>3789</v>
      </c>
      <c r="W6" s="87" t="s">
        <v>3790</v>
      </c>
      <c r="X6" s="56" t="s">
        <v>3791</v>
      </c>
      <c r="Y6" s="56" t="s">
        <v>3792</v>
      </c>
      <c r="Z6" s="56" t="s">
        <v>474</v>
      </c>
      <c r="AB6" s="56" t="s">
        <v>476</v>
      </c>
      <c r="AC6" s="19" t="s">
        <v>7966</v>
      </c>
      <c r="AD6" s="56" t="s">
        <v>3786</v>
      </c>
      <c r="AE6" s="56" t="s">
        <v>3786</v>
      </c>
      <c r="AF6" s="56" t="s">
        <v>3786</v>
      </c>
      <c r="AG6" s="56" t="s">
        <v>3786</v>
      </c>
      <c r="AH6" s="56" t="s">
        <v>2707</v>
      </c>
      <c r="AI6" s="56">
        <v>2</v>
      </c>
      <c r="AJ6" s="56">
        <v>2</v>
      </c>
      <c r="AK6" s="56" t="s">
        <v>3767</v>
      </c>
      <c r="AL6" s="56" t="s">
        <v>470</v>
      </c>
      <c r="AM6" s="56" t="s">
        <v>3793</v>
      </c>
      <c r="AN6" s="91" t="s">
        <v>3794</v>
      </c>
      <c r="AO6" s="92" t="s">
        <v>3794</v>
      </c>
      <c r="AP6" s="56" t="s">
        <v>3795</v>
      </c>
      <c r="AQ6" s="56" t="s">
        <v>3796</v>
      </c>
      <c r="AR6" s="56" t="s">
        <v>438</v>
      </c>
      <c r="AS6" s="56" t="s">
        <v>438</v>
      </c>
      <c r="AT6" s="56" t="s">
        <v>3797</v>
      </c>
      <c r="AV6" s="56">
        <v>3</v>
      </c>
      <c r="AW6" s="56" t="s">
        <v>3798</v>
      </c>
      <c r="AX6" s="56" t="s">
        <v>3799</v>
      </c>
      <c r="AY6" s="56" t="s">
        <v>3800</v>
      </c>
      <c r="AZ6" s="56" t="s">
        <v>3767</v>
      </c>
      <c r="BA6" s="56" t="s">
        <v>3801</v>
      </c>
      <c r="BC6" s="56" t="s">
        <v>3802</v>
      </c>
    </row>
    <row r="7" spans="1:58" x14ac:dyDescent="0.35">
      <c r="A7" s="279"/>
      <c r="C7" s="56" t="s">
        <v>3803</v>
      </c>
      <c r="D7" s="56" t="s">
        <v>3803</v>
      </c>
      <c r="E7" s="56" t="s">
        <v>3803</v>
      </c>
      <c r="F7" s="56" t="s">
        <v>3803</v>
      </c>
      <c r="G7" s="56" t="s">
        <v>3803</v>
      </c>
      <c r="H7" s="19" t="s">
        <v>3803</v>
      </c>
      <c r="I7" s="56" t="s">
        <v>3803</v>
      </c>
      <c r="K7" s="19" t="s">
        <v>483</v>
      </c>
      <c r="L7" s="19" t="s">
        <v>483</v>
      </c>
      <c r="M7" s="19" t="s">
        <v>470</v>
      </c>
      <c r="N7" s="19" t="s">
        <v>501</v>
      </c>
      <c r="O7" s="56" t="s">
        <v>475</v>
      </c>
      <c r="P7" s="56" t="s">
        <v>3804</v>
      </c>
      <c r="Q7" s="19" t="s">
        <v>3805</v>
      </c>
      <c r="S7" s="56" t="s">
        <v>470</v>
      </c>
      <c r="T7" s="56" t="s">
        <v>470</v>
      </c>
      <c r="U7" s="56" t="s">
        <v>3804</v>
      </c>
      <c r="V7" s="19" t="s">
        <v>3805</v>
      </c>
      <c r="W7" s="87" t="s">
        <v>3806</v>
      </c>
      <c r="X7" s="56" t="s">
        <v>3807</v>
      </c>
      <c r="Y7" s="56" t="s">
        <v>3808</v>
      </c>
      <c r="Z7" s="56" t="s">
        <v>475</v>
      </c>
      <c r="AB7" s="56" t="s">
        <v>478</v>
      </c>
      <c r="AC7" s="19" t="s">
        <v>3809</v>
      </c>
      <c r="AD7" s="56" t="s">
        <v>3803</v>
      </c>
      <c r="AE7" s="56" t="s">
        <v>3803</v>
      </c>
      <c r="AF7" s="56" t="s">
        <v>3803</v>
      </c>
      <c r="AG7" s="56" t="s">
        <v>3803</v>
      </c>
      <c r="AI7" s="56">
        <v>4</v>
      </c>
      <c r="AJ7" s="56">
        <v>4</v>
      </c>
      <c r="AK7" s="56" t="s">
        <v>3786</v>
      </c>
      <c r="AL7" s="56" t="s">
        <v>471</v>
      </c>
      <c r="AN7" s="92" t="s">
        <v>427</v>
      </c>
      <c r="AO7" s="92" t="s">
        <v>427</v>
      </c>
      <c r="AP7" s="56" t="s">
        <v>3810</v>
      </c>
      <c r="AQ7" s="56" t="s">
        <v>3811</v>
      </c>
      <c r="AT7" s="56" t="s">
        <v>3812</v>
      </c>
      <c r="AV7" s="56">
        <v>4</v>
      </c>
      <c r="AX7" s="56" t="s">
        <v>3813</v>
      </c>
      <c r="AZ7" s="56" t="s">
        <v>3786</v>
      </c>
      <c r="BA7" s="56" t="s">
        <v>426</v>
      </c>
    </row>
    <row r="8" spans="1:58" x14ac:dyDescent="0.35">
      <c r="A8" s="279"/>
      <c r="C8" s="56" t="s">
        <v>3814</v>
      </c>
      <c r="D8" s="56" t="s">
        <v>3814</v>
      </c>
      <c r="E8" s="56" t="s">
        <v>3814</v>
      </c>
      <c r="F8" s="56" t="s">
        <v>3814</v>
      </c>
      <c r="G8" s="56" t="s">
        <v>3814</v>
      </c>
      <c r="H8" s="19" t="s">
        <v>3814</v>
      </c>
      <c r="I8" s="56" t="s">
        <v>3814</v>
      </c>
      <c r="K8" s="19" t="s">
        <v>471</v>
      </c>
      <c r="L8" s="19" t="s">
        <v>471</v>
      </c>
      <c r="M8" s="19" t="s">
        <v>2697</v>
      </c>
      <c r="N8" s="19" t="s">
        <v>2697</v>
      </c>
      <c r="O8" s="56" t="s">
        <v>476</v>
      </c>
      <c r="P8" s="56" t="s">
        <v>3815</v>
      </c>
      <c r="Q8" s="19" t="s">
        <v>3816</v>
      </c>
      <c r="U8" s="56" t="s">
        <v>3815</v>
      </c>
      <c r="V8" s="19" t="s">
        <v>3816</v>
      </c>
      <c r="W8" s="87" t="s">
        <v>3817</v>
      </c>
      <c r="X8" s="56" t="s">
        <v>3818</v>
      </c>
      <c r="Y8" s="56" t="s">
        <v>3819</v>
      </c>
      <c r="Z8" s="56" t="s">
        <v>476</v>
      </c>
      <c r="AB8" s="56" t="s">
        <v>474</v>
      </c>
      <c r="AC8" s="19"/>
      <c r="AD8" s="56" t="s">
        <v>3814</v>
      </c>
      <c r="AE8" s="56" t="s">
        <v>3814</v>
      </c>
      <c r="AF8" s="56" t="s">
        <v>3814</v>
      </c>
      <c r="AG8" s="56" t="s">
        <v>3814</v>
      </c>
      <c r="AI8" s="56">
        <v>8</v>
      </c>
      <c r="AJ8" s="56">
        <v>8</v>
      </c>
      <c r="AK8" s="56" t="s">
        <v>3803</v>
      </c>
      <c r="AN8" s="92" t="s">
        <v>3820</v>
      </c>
      <c r="AO8" s="92" t="s">
        <v>3820</v>
      </c>
      <c r="AP8" s="56" t="s">
        <v>3821</v>
      </c>
      <c r="AQ8" s="56" t="s">
        <v>3822</v>
      </c>
      <c r="AT8" s="56" t="s">
        <v>3823</v>
      </c>
      <c r="AV8" s="56">
        <v>5</v>
      </c>
      <c r="AX8" s="56" t="s">
        <v>3824</v>
      </c>
      <c r="AZ8" s="56" t="s">
        <v>3803</v>
      </c>
      <c r="BA8" s="56" t="s">
        <v>3825</v>
      </c>
    </row>
    <row r="9" spans="1:58" x14ac:dyDescent="0.35">
      <c r="A9" s="279"/>
      <c r="C9" s="56" t="s">
        <v>471</v>
      </c>
      <c r="D9" s="56" t="s">
        <v>471</v>
      </c>
      <c r="E9" s="56" t="s">
        <v>471</v>
      </c>
      <c r="F9" s="56" t="s">
        <v>471</v>
      </c>
      <c r="G9" s="56" t="s">
        <v>471</v>
      </c>
      <c r="H9" s="19" t="s">
        <v>470</v>
      </c>
      <c r="I9" s="56" t="s">
        <v>471</v>
      </c>
      <c r="K9" s="19" t="s">
        <v>470</v>
      </c>
      <c r="L9" s="19" t="s">
        <v>501</v>
      </c>
      <c r="M9" s="19"/>
      <c r="N9" s="19"/>
      <c r="O9" s="56" t="s">
        <v>477</v>
      </c>
      <c r="P9" s="56" t="s">
        <v>3826</v>
      </c>
      <c r="Q9" s="19" t="s">
        <v>3827</v>
      </c>
      <c r="U9" s="56" t="s">
        <v>3826</v>
      </c>
      <c r="V9" s="19" t="s">
        <v>3827</v>
      </c>
      <c r="W9" s="87"/>
      <c r="X9" s="56" t="s">
        <v>3828</v>
      </c>
      <c r="Y9" s="56" t="s">
        <v>470</v>
      </c>
      <c r="Z9" s="56" t="s">
        <v>477</v>
      </c>
      <c r="AB9" s="56" t="s">
        <v>473</v>
      </c>
      <c r="AD9" s="56" t="s">
        <v>2707</v>
      </c>
      <c r="AF9" s="56" t="s">
        <v>2707</v>
      </c>
      <c r="AG9" s="56" t="s">
        <v>2707</v>
      </c>
      <c r="AI9" s="56">
        <v>16</v>
      </c>
      <c r="AJ9" s="56">
        <v>16</v>
      </c>
      <c r="AK9" s="56" t="s">
        <v>3814</v>
      </c>
      <c r="AN9" s="92" t="s">
        <v>3829</v>
      </c>
      <c r="AO9" s="92" t="s">
        <v>3829</v>
      </c>
      <c r="AP9" s="56" t="s">
        <v>3830</v>
      </c>
      <c r="AQ9" s="56" t="s">
        <v>3831</v>
      </c>
      <c r="AT9" s="56" t="s">
        <v>3832</v>
      </c>
      <c r="AV9" s="56">
        <v>6</v>
      </c>
      <c r="AX9" s="56" t="s">
        <v>3833</v>
      </c>
      <c r="AZ9" s="56" t="s">
        <v>3814</v>
      </c>
      <c r="BA9" s="56" t="s">
        <v>501</v>
      </c>
    </row>
    <row r="10" spans="1:58" x14ac:dyDescent="0.35">
      <c r="A10" s="279"/>
      <c r="C10" s="56" t="s">
        <v>470</v>
      </c>
      <c r="D10" s="56" t="s">
        <v>470</v>
      </c>
      <c r="E10" s="56" t="s">
        <v>470</v>
      </c>
      <c r="F10" s="56" t="s">
        <v>470</v>
      </c>
      <c r="G10" s="56" t="s">
        <v>470</v>
      </c>
      <c r="H10" s="19" t="s">
        <v>471</v>
      </c>
      <c r="I10" s="56" t="s">
        <v>470</v>
      </c>
      <c r="K10" s="19" t="s">
        <v>2697</v>
      </c>
      <c r="L10" s="19" t="s">
        <v>2697</v>
      </c>
      <c r="M10" s="19"/>
      <c r="N10" s="19"/>
      <c r="O10" s="56" t="s">
        <v>478</v>
      </c>
      <c r="P10" s="56" t="s">
        <v>3834</v>
      </c>
      <c r="Q10" s="19" t="s">
        <v>3835</v>
      </c>
      <c r="U10" s="56" t="s">
        <v>3834</v>
      </c>
      <c r="V10" s="19" t="s">
        <v>3835</v>
      </c>
      <c r="X10" s="56" t="s">
        <v>3836</v>
      </c>
      <c r="Z10" s="56" t="s">
        <v>478</v>
      </c>
      <c r="AB10" s="56" t="s">
        <v>477</v>
      </c>
      <c r="AI10" s="56">
        <v>32</v>
      </c>
      <c r="AJ10" s="56">
        <v>32</v>
      </c>
      <c r="AK10" s="56" t="s">
        <v>471</v>
      </c>
      <c r="AN10" s="92" t="s">
        <v>3837</v>
      </c>
      <c r="AO10" s="92" t="s">
        <v>3838</v>
      </c>
      <c r="AP10" s="56" t="s">
        <v>3839</v>
      </c>
      <c r="AT10" s="56" t="s">
        <v>3840</v>
      </c>
      <c r="AV10" s="56">
        <v>7</v>
      </c>
      <c r="AX10" s="56" t="s">
        <v>3841</v>
      </c>
      <c r="AZ10" s="56" t="s">
        <v>470</v>
      </c>
      <c r="BA10" s="56" t="s">
        <v>3842</v>
      </c>
    </row>
    <row r="11" spans="1:58" x14ac:dyDescent="0.35">
      <c r="A11" s="279"/>
      <c r="D11" s="56" t="s">
        <v>2707</v>
      </c>
      <c r="H11" s="19" t="s">
        <v>2707</v>
      </c>
      <c r="I11" s="56" t="s">
        <v>2707</v>
      </c>
      <c r="O11" s="56" t="s">
        <v>479</v>
      </c>
      <c r="P11" s="56" t="s">
        <v>3843</v>
      </c>
      <c r="Q11" s="19" t="s">
        <v>3844</v>
      </c>
      <c r="U11" s="56" t="s">
        <v>3843</v>
      </c>
      <c r="V11" s="19" t="s">
        <v>3844</v>
      </c>
      <c r="X11" s="56" t="s">
        <v>3845</v>
      </c>
      <c r="Z11" s="56" t="s">
        <v>479</v>
      </c>
      <c r="AB11" s="56" t="s">
        <v>479</v>
      </c>
      <c r="AI11" s="56">
        <v>64</v>
      </c>
      <c r="AJ11" s="56">
        <v>64</v>
      </c>
      <c r="AK11" s="56" t="s">
        <v>470</v>
      </c>
      <c r="AN11" s="92" t="s">
        <v>3846</v>
      </c>
      <c r="AO11" s="92" t="s">
        <v>3846</v>
      </c>
      <c r="AP11" s="56" t="s">
        <v>3847</v>
      </c>
      <c r="AT11" s="56" t="s">
        <v>3848</v>
      </c>
      <c r="AV11" s="56">
        <v>8</v>
      </c>
      <c r="AX11" s="56" t="s">
        <v>438</v>
      </c>
      <c r="AZ11" s="56" t="s">
        <v>471</v>
      </c>
    </row>
    <row r="12" spans="1:58" x14ac:dyDescent="0.35">
      <c r="A12" s="279"/>
      <c r="O12" s="56" t="s">
        <v>3849</v>
      </c>
      <c r="P12" s="56" t="s">
        <v>3850</v>
      </c>
      <c r="Q12" s="19" t="s">
        <v>3851</v>
      </c>
      <c r="U12" s="56" t="s">
        <v>3850</v>
      </c>
      <c r="V12" s="19" t="s">
        <v>3851</v>
      </c>
      <c r="X12" s="56" t="s">
        <v>3852</v>
      </c>
      <c r="Z12" s="56" t="s">
        <v>2707</v>
      </c>
      <c r="AB12" s="56" t="s">
        <v>475</v>
      </c>
      <c r="AI12" s="56">
        <v>128</v>
      </c>
      <c r="AJ12" s="56">
        <v>128</v>
      </c>
      <c r="AK12" s="56" t="s">
        <v>2707</v>
      </c>
      <c r="AN12" s="92" t="s">
        <v>3853</v>
      </c>
      <c r="AO12" s="92" t="s">
        <v>3853</v>
      </c>
      <c r="AP12" s="56" t="s">
        <v>2707</v>
      </c>
      <c r="AT12" s="56" t="s">
        <v>3854</v>
      </c>
      <c r="AV12" s="56">
        <v>9</v>
      </c>
      <c r="AX12" s="56" t="s">
        <v>3855</v>
      </c>
      <c r="AZ12" s="56" t="s">
        <v>2707</v>
      </c>
    </row>
    <row r="13" spans="1:58" x14ac:dyDescent="0.35">
      <c r="A13" s="279"/>
      <c r="O13" s="56" t="s">
        <v>470</v>
      </c>
      <c r="P13" s="56" t="s">
        <v>470</v>
      </c>
      <c r="Q13" s="19" t="s">
        <v>501</v>
      </c>
      <c r="U13" s="56" t="s">
        <v>470</v>
      </c>
      <c r="V13" s="19" t="s">
        <v>501</v>
      </c>
      <c r="X13" s="56" t="s">
        <v>3856</v>
      </c>
      <c r="AI13" s="56">
        <v>256</v>
      </c>
      <c r="AJ13" s="56">
        <v>256</v>
      </c>
      <c r="AN13" s="92" t="s">
        <v>3857</v>
      </c>
      <c r="AO13" s="92" t="s">
        <v>3857</v>
      </c>
      <c r="AT13" s="56" t="s">
        <v>3858</v>
      </c>
      <c r="AV13" s="56">
        <v>10</v>
      </c>
      <c r="AX13" s="56" t="s">
        <v>3859</v>
      </c>
    </row>
    <row r="14" spans="1:58" x14ac:dyDescent="0.35">
      <c r="A14" s="279"/>
      <c r="O14" s="56" t="s">
        <v>471</v>
      </c>
      <c r="P14" s="56" t="s">
        <v>471</v>
      </c>
      <c r="Q14" s="19" t="s">
        <v>471</v>
      </c>
      <c r="U14" s="56" t="s">
        <v>471</v>
      </c>
      <c r="V14" s="19" t="s">
        <v>471</v>
      </c>
      <c r="X14" s="56" t="s">
        <v>3860</v>
      </c>
      <c r="AI14" s="56">
        <v>512</v>
      </c>
      <c r="AJ14" s="56">
        <v>512</v>
      </c>
      <c r="AN14" s="92" t="s">
        <v>3861</v>
      </c>
      <c r="AO14" s="92" t="s">
        <v>3861</v>
      </c>
      <c r="AT14" s="56" t="s">
        <v>3862</v>
      </c>
    </row>
    <row r="15" spans="1:58" x14ac:dyDescent="0.35">
      <c r="A15" s="279"/>
      <c r="O15" s="19" t="s">
        <v>2697</v>
      </c>
      <c r="X15" s="56" t="s">
        <v>3863</v>
      </c>
      <c r="AI15" s="56">
        <v>1024</v>
      </c>
      <c r="AJ15" s="56">
        <v>1024</v>
      </c>
      <c r="AN15" s="92" t="s">
        <v>3864</v>
      </c>
      <c r="AO15" s="92" t="s">
        <v>3864</v>
      </c>
      <c r="AT15" s="56" t="s">
        <v>3865</v>
      </c>
    </row>
    <row r="16" spans="1:58" x14ac:dyDescent="0.35">
      <c r="A16" s="279"/>
      <c r="O16" s="89"/>
      <c r="X16" s="56" t="s">
        <v>3866</v>
      </c>
      <c r="AI16" s="56">
        <v>2048</v>
      </c>
      <c r="AJ16" s="56">
        <v>2048</v>
      </c>
      <c r="AN16" s="92" t="s">
        <v>3867</v>
      </c>
      <c r="AO16" s="92" t="s">
        <v>3867</v>
      </c>
      <c r="AT16" s="56" t="s">
        <v>3868</v>
      </c>
    </row>
    <row r="17" spans="1:46" x14ac:dyDescent="0.35">
      <c r="A17" s="279"/>
      <c r="O17" s="89"/>
      <c r="X17" s="56" t="s">
        <v>3869</v>
      </c>
      <c r="AI17" s="56" t="s">
        <v>3870</v>
      </c>
      <c r="AJ17" s="56" t="s">
        <v>3870</v>
      </c>
      <c r="AN17" s="92" t="s">
        <v>3871</v>
      </c>
      <c r="AO17" s="92" t="s">
        <v>3871</v>
      </c>
      <c r="AT17" s="56" t="s">
        <v>3872</v>
      </c>
    </row>
    <row r="18" spans="1:46" x14ac:dyDescent="0.35">
      <c r="A18" s="279"/>
      <c r="O18" s="89"/>
      <c r="X18" s="56" t="s">
        <v>3873</v>
      </c>
      <c r="AI18" s="56" t="s">
        <v>2707</v>
      </c>
      <c r="AJ18" s="56" t="s">
        <v>2707</v>
      </c>
      <c r="AN18" s="92" t="s">
        <v>3874</v>
      </c>
      <c r="AO18" s="92" t="s">
        <v>3874</v>
      </c>
      <c r="AT18" s="56" t="s">
        <v>3875</v>
      </c>
    </row>
    <row r="19" spans="1:46" x14ac:dyDescent="0.35">
      <c r="A19" s="279"/>
      <c r="X19" s="56" t="s">
        <v>3876</v>
      </c>
      <c r="AN19" s="92" t="s">
        <v>3877</v>
      </c>
      <c r="AO19" s="92" t="s">
        <v>3877</v>
      </c>
    </row>
    <row r="20" spans="1:46" x14ac:dyDescent="0.35">
      <c r="A20" s="279"/>
      <c r="X20" s="56" t="s">
        <v>3878</v>
      </c>
      <c r="AN20" s="92" t="s">
        <v>3879</v>
      </c>
      <c r="AO20" s="92" t="s">
        <v>3879</v>
      </c>
    </row>
    <row r="21" spans="1:46" x14ac:dyDescent="0.35">
      <c r="A21" s="279"/>
      <c r="X21" s="56" t="s">
        <v>3880</v>
      </c>
      <c r="AN21" s="92" t="s">
        <v>3881</v>
      </c>
      <c r="AO21" s="92" t="s">
        <v>3881</v>
      </c>
    </row>
    <row r="22" spans="1:46" x14ac:dyDescent="0.35">
      <c r="A22" s="279"/>
      <c r="X22" s="56" t="s">
        <v>3882</v>
      </c>
      <c r="AN22" s="92" t="s">
        <v>3883</v>
      </c>
      <c r="AO22" s="92" t="s">
        <v>3883</v>
      </c>
    </row>
    <row r="23" spans="1:46" x14ac:dyDescent="0.35">
      <c r="A23" s="279"/>
      <c r="X23" s="56" t="s">
        <v>3884</v>
      </c>
      <c r="AN23" s="92" t="s">
        <v>3885</v>
      </c>
      <c r="AO23" s="92" t="s">
        <v>3885</v>
      </c>
    </row>
    <row r="24" spans="1:46" x14ac:dyDescent="0.35">
      <c r="A24" s="279"/>
      <c r="X24" s="56" t="s">
        <v>3886</v>
      </c>
      <c r="AN24" s="92" t="s">
        <v>3887</v>
      </c>
      <c r="AO24" s="92" t="s">
        <v>3887</v>
      </c>
    </row>
    <row r="25" spans="1:46" x14ac:dyDescent="0.35">
      <c r="A25" s="279"/>
      <c r="C25" s="93"/>
      <c r="D25" s="93"/>
      <c r="E25" s="93"/>
      <c r="F25" s="93"/>
      <c r="G25" s="93"/>
      <c r="I25" s="93"/>
      <c r="J25" s="93"/>
      <c r="X25" s="56" t="s">
        <v>3888</v>
      </c>
      <c r="AN25" s="92" t="s">
        <v>3889</v>
      </c>
      <c r="AO25" s="92" t="s">
        <v>3889</v>
      </c>
    </row>
    <row r="26" spans="1:46" x14ac:dyDescent="0.35">
      <c r="A26" s="279"/>
      <c r="X26" s="56" t="s">
        <v>3890</v>
      </c>
      <c r="AN26" s="92" t="s">
        <v>3891</v>
      </c>
      <c r="AO26" s="92" t="s">
        <v>3891</v>
      </c>
    </row>
    <row r="27" spans="1:46" x14ac:dyDescent="0.35">
      <c r="A27" s="279"/>
      <c r="X27" s="56" t="s">
        <v>470</v>
      </c>
      <c r="AN27" s="92" t="s">
        <v>3892</v>
      </c>
      <c r="AO27" s="92" t="s">
        <v>3892</v>
      </c>
    </row>
    <row r="28" spans="1:46" x14ac:dyDescent="0.35">
      <c r="A28" s="279"/>
      <c r="AN28" s="92" t="s">
        <v>3893</v>
      </c>
      <c r="AO28" s="92" t="s">
        <v>3893</v>
      </c>
    </row>
    <row r="29" spans="1:46" x14ac:dyDescent="0.35">
      <c r="A29" s="279"/>
      <c r="AN29" s="92" t="s">
        <v>3894</v>
      </c>
      <c r="AO29" s="92" t="s">
        <v>3894</v>
      </c>
    </row>
    <row r="30" spans="1:46" x14ac:dyDescent="0.35">
      <c r="A30" s="279"/>
      <c r="AN30" s="92" t="s">
        <v>3895</v>
      </c>
      <c r="AO30" s="92" t="s">
        <v>3895</v>
      </c>
    </row>
    <row r="31" spans="1:46" x14ac:dyDescent="0.35">
      <c r="A31" s="279"/>
      <c r="AN31" s="92" t="s">
        <v>3896</v>
      </c>
      <c r="AO31" s="92" t="s">
        <v>3896</v>
      </c>
    </row>
    <row r="32" spans="1:46" x14ac:dyDescent="0.35">
      <c r="A32" s="279"/>
      <c r="AN32" s="92" t="s">
        <v>3897</v>
      </c>
      <c r="AO32" s="92" t="s">
        <v>3897</v>
      </c>
    </row>
    <row r="33" spans="1:41" x14ac:dyDescent="0.35">
      <c r="A33" s="279"/>
      <c r="AN33" s="92" t="s">
        <v>3898</v>
      </c>
      <c r="AO33" s="92" t="s">
        <v>3898</v>
      </c>
    </row>
    <row r="34" spans="1:41" x14ac:dyDescent="0.35">
      <c r="A34" s="279"/>
      <c r="AN34" s="92" t="s">
        <v>3899</v>
      </c>
      <c r="AO34" s="92" t="s">
        <v>3899</v>
      </c>
    </row>
    <row r="35" spans="1:41" x14ac:dyDescent="0.35">
      <c r="A35" s="279"/>
      <c r="AN35" s="92" t="s">
        <v>3900</v>
      </c>
      <c r="AO35" s="92" t="s">
        <v>3900</v>
      </c>
    </row>
    <row r="36" spans="1:41" x14ac:dyDescent="0.35">
      <c r="A36" s="279"/>
      <c r="AN36" s="92" t="s">
        <v>3901</v>
      </c>
      <c r="AO36" s="92" t="s">
        <v>3901</v>
      </c>
    </row>
    <row r="37" spans="1:41" x14ac:dyDescent="0.35">
      <c r="A37" s="279"/>
      <c r="AN37" s="92" t="s">
        <v>3902</v>
      </c>
      <c r="AO37" s="92" t="s">
        <v>3902</v>
      </c>
    </row>
    <row r="38" spans="1:41" x14ac:dyDescent="0.35">
      <c r="A38" s="279"/>
      <c r="AN38" s="92" t="s">
        <v>3903</v>
      </c>
      <c r="AO38" s="92" t="s">
        <v>3903</v>
      </c>
    </row>
    <row r="39" spans="1:41" x14ac:dyDescent="0.35">
      <c r="A39" s="279"/>
      <c r="AN39" s="92" t="s">
        <v>3904</v>
      </c>
      <c r="AO39" s="92" t="s">
        <v>3904</v>
      </c>
    </row>
    <row r="40" spans="1:41" x14ac:dyDescent="0.35">
      <c r="A40" s="279"/>
      <c r="AN40" s="92" t="s">
        <v>3905</v>
      </c>
      <c r="AO40" s="92" t="s">
        <v>3905</v>
      </c>
    </row>
    <row r="41" spans="1:41" x14ac:dyDescent="0.35">
      <c r="A41" s="279"/>
      <c r="AN41" s="92" t="s">
        <v>3906</v>
      </c>
      <c r="AO41" s="92" t="s">
        <v>3906</v>
      </c>
    </row>
    <row r="42" spans="1:41" x14ac:dyDescent="0.35">
      <c r="A42" s="279"/>
      <c r="AN42" s="92" t="s">
        <v>3907</v>
      </c>
      <c r="AO42" s="92" t="s">
        <v>3907</v>
      </c>
    </row>
    <row r="43" spans="1:41" x14ac:dyDescent="0.35">
      <c r="A43" s="279"/>
      <c r="AN43" s="92" t="s">
        <v>3908</v>
      </c>
      <c r="AO43" s="92" t="s">
        <v>3908</v>
      </c>
    </row>
    <row r="44" spans="1:41" x14ac:dyDescent="0.35">
      <c r="A44" s="279"/>
      <c r="AN44" s="92" t="s">
        <v>3909</v>
      </c>
      <c r="AO44" s="92" t="s">
        <v>3909</v>
      </c>
    </row>
    <row r="45" spans="1:41" x14ac:dyDescent="0.35">
      <c r="A45" s="279"/>
      <c r="AN45" s="92" t="s">
        <v>3910</v>
      </c>
      <c r="AO45" s="92" t="s">
        <v>3910</v>
      </c>
    </row>
    <row r="46" spans="1:41" x14ac:dyDescent="0.35">
      <c r="A46" s="279"/>
      <c r="AN46" s="92" t="s">
        <v>3911</v>
      </c>
      <c r="AO46" s="92" t="s">
        <v>3911</v>
      </c>
    </row>
    <row r="47" spans="1:41" x14ac:dyDescent="0.35">
      <c r="A47" s="279"/>
      <c r="AN47" s="92" t="s">
        <v>3912</v>
      </c>
      <c r="AO47" s="92" t="s">
        <v>3912</v>
      </c>
    </row>
    <row r="48" spans="1:41" x14ac:dyDescent="0.35">
      <c r="A48" s="279"/>
      <c r="AN48" s="92" t="s">
        <v>3913</v>
      </c>
      <c r="AO48" s="92" t="s">
        <v>3913</v>
      </c>
    </row>
    <row r="49" spans="1:41" x14ac:dyDescent="0.35">
      <c r="A49" s="279"/>
      <c r="AN49" s="92" t="s">
        <v>3914</v>
      </c>
      <c r="AO49" s="92" t="s">
        <v>3914</v>
      </c>
    </row>
    <row r="50" spans="1:41" x14ac:dyDescent="0.35">
      <c r="A50" s="279"/>
      <c r="AN50" s="92" t="s">
        <v>3915</v>
      </c>
      <c r="AO50" s="92" t="s">
        <v>3915</v>
      </c>
    </row>
    <row r="51" spans="1:41" x14ac:dyDescent="0.35">
      <c r="A51" s="279"/>
      <c r="AN51" s="92" t="s">
        <v>3916</v>
      </c>
      <c r="AO51" s="92" t="s">
        <v>3916</v>
      </c>
    </row>
    <row r="52" spans="1:41" x14ac:dyDescent="0.35">
      <c r="A52" s="279"/>
      <c r="AN52" s="92" t="s">
        <v>3917</v>
      </c>
      <c r="AO52" s="92" t="s">
        <v>3917</v>
      </c>
    </row>
    <row r="53" spans="1:41" x14ac:dyDescent="0.35">
      <c r="A53" s="279"/>
      <c r="AN53" s="92" t="s">
        <v>3918</v>
      </c>
      <c r="AO53" s="92" t="s">
        <v>3918</v>
      </c>
    </row>
    <row r="54" spans="1:41" x14ac:dyDescent="0.35">
      <c r="A54" s="279"/>
      <c r="AN54" s="92" t="s">
        <v>3919</v>
      </c>
      <c r="AO54" s="92" t="s">
        <v>3919</v>
      </c>
    </row>
    <row r="55" spans="1:41" x14ac:dyDescent="0.35">
      <c r="A55" s="279"/>
      <c r="AN55" s="92" t="s">
        <v>3920</v>
      </c>
      <c r="AO55" s="92" t="s">
        <v>3920</v>
      </c>
    </row>
    <row r="56" spans="1:41" x14ac:dyDescent="0.35">
      <c r="A56" s="279"/>
      <c r="AN56" s="92" t="s">
        <v>3921</v>
      </c>
      <c r="AO56" s="92" t="s">
        <v>3921</v>
      </c>
    </row>
    <row r="57" spans="1:41" x14ac:dyDescent="0.35">
      <c r="A57" s="279"/>
      <c r="AN57" s="92" t="s">
        <v>3922</v>
      </c>
      <c r="AO57" s="92" t="s">
        <v>3922</v>
      </c>
    </row>
    <row r="58" spans="1:41" x14ac:dyDescent="0.35">
      <c r="A58" s="279"/>
      <c r="AN58" s="92" t="s">
        <v>3923</v>
      </c>
      <c r="AO58" s="92" t="s">
        <v>3923</v>
      </c>
    </row>
    <row r="59" spans="1:41" x14ac:dyDescent="0.35">
      <c r="A59" s="279"/>
      <c r="AN59" s="92" t="s">
        <v>3924</v>
      </c>
      <c r="AO59" s="92" t="s">
        <v>3924</v>
      </c>
    </row>
    <row r="60" spans="1:41" x14ac:dyDescent="0.35">
      <c r="A60" s="279"/>
      <c r="AN60" s="92" t="s">
        <v>3925</v>
      </c>
      <c r="AO60" s="92" t="s">
        <v>3925</v>
      </c>
    </row>
    <row r="61" spans="1:41" x14ac:dyDescent="0.35">
      <c r="A61" s="279"/>
      <c r="AN61" s="92" t="s">
        <v>3926</v>
      </c>
      <c r="AO61" s="92" t="s">
        <v>3926</v>
      </c>
    </row>
    <row r="62" spans="1:41" x14ac:dyDescent="0.35">
      <c r="A62" s="279"/>
      <c r="AN62" s="92" t="s">
        <v>3927</v>
      </c>
      <c r="AO62" s="92" t="s">
        <v>3927</v>
      </c>
    </row>
    <row r="63" spans="1:41" x14ac:dyDescent="0.35">
      <c r="A63" s="279"/>
      <c r="AN63" s="92" t="s">
        <v>3928</v>
      </c>
      <c r="AO63" s="92" t="s">
        <v>3928</v>
      </c>
    </row>
    <row r="64" spans="1:41" x14ac:dyDescent="0.35">
      <c r="A64" s="279"/>
      <c r="AN64" s="92" t="s">
        <v>3929</v>
      </c>
      <c r="AO64" s="92" t="s">
        <v>3929</v>
      </c>
    </row>
    <row r="65" spans="1:41" x14ac:dyDescent="0.35">
      <c r="A65" s="279"/>
      <c r="AN65" s="92" t="s">
        <v>3930</v>
      </c>
      <c r="AO65" s="92" t="s">
        <v>3930</v>
      </c>
    </row>
    <row r="66" spans="1:41" x14ac:dyDescent="0.35">
      <c r="A66" s="279"/>
      <c r="AN66" s="92" t="s">
        <v>3931</v>
      </c>
      <c r="AO66" s="92" t="s">
        <v>3931</v>
      </c>
    </row>
    <row r="67" spans="1:41" x14ac:dyDescent="0.35">
      <c r="A67" s="279"/>
      <c r="AN67" s="92" t="s">
        <v>3932</v>
      </c>
      <c r="AO67" s="92" t="s">
        <v>3932</v>
      </c>
    </row>
    <row r="68" spans="1:41" x14ac:dyDescent="0.35">
      <c r="A68" s="279"/>
      <c r="AN68" s="92" t="s">
        <v>3933</v>
      </c>
      <c r="AO68" s="92" t="s">
        <v>3933</v>
      </c>
    </row>
    <row r="69" spans="1:41" x14ac:dyDescent="0.35">
      <c r="A69" s="279"/>
      <c r="AN69" s="92" t="s">
        <v>3934</v>
      </c>
      <c r="AO69" s="92" t="s">
        <v>3934</v>
      </c>
    </row>
    <row r="70" spans="1:41" x14ac:dyDescent="0.35">
      <c r="A70" s="279"/>
      <c r="AN70" s="92" t="s">
        <v>3935</v>
      </c>
      <c r="AO70" s="92" t="s">
        <v>3935</v>
      </c>
    </row>
    <row r="71" spans="1:41" x14ac:dyDescent="0.35">
      <c r="A71" s="279"/>
      <c r="AN71" s="92" t="s">
        <v>3936</v>
      </c>
      <c r="AO71" s="92" t="s">
        <v>3936</v>
      </c>
    </row>
    <row r="72" spans="1:41" x14ac:dyDescent="0.35">
      <c r="A72" s="279"/>
      <c r="AN72" s="92" t="s">
        <v>3937</v>
      </c>
      <c r="AO72" s="92" t="s">
        <v>3937</v>
      </c>
    </row>
    <row r="73" spans="1:41" x14ac:dyDescent="0.35">
      <c r="A73" s="279"/>
      <c r="AN73" s="92" t="s">
        <v>3938</v>
      </c>
      <c r="AO73" s="92" t="s">
        <v>3938</v>
      </c>
    </row>
    <row r="74" spans="1:41" x14ac:dyDescent="0.35">
      <c r="A74" s="279"/>
      <c r="AN74" s="92" t="s">
        <v>3939</v>
      </c>
      <c r="AO74" s="92" t="s">
        <v>3939</v>
      </c>
    </row>
    <row r="75" spans="1:41" x14ac:dyDescent="0.35">
      <c r="A75" s="279"/>
      <c r="AN75" s="92" t="s">
        <v>3940</v>
      </c>
      <c r="AO75" s="92" t="s">
        <v>3940</v>
      </c>
    </row>
    <row r="76" spans="1:41" x14ac:dyDescent="0.35">
      <c r="A76" s="279"/>
      <c r="AN76" s="92" t="s">
        <v>3941</v>
      </c>
      <c r="AO76" s="92" t="s">
        <v>3941</v>
      </c>
    </row>
    <row r="77" spans="1:41" x14ac:dyDescent="0.35">
      <c r="A77" s="279"/>
      <c r="AN77" s="92" t="s">
        <v>3942</v>
      </c>
      <c r="AO77" s="92" t="s">
        <v>3942</v>
      </c>
    </row>
    <row r="78" spans="1:41" x14ac:dyDescent="0.35">
      <c r="A78" s="279"/>
      <c r="AN78" s="92" t="s">
        <v>3943</v>
      </c>
      <c r="AO78" s="92" t="s">
        <v>3943</v>
      </c>
    </row>
    <row r="79" spans="1:41" x14ac:dyDescent="0.35">
      <c r="A79" s="279"/>
      <c r="AN79" s="92" t="s">
        <v>3944</v>
      </c>
      <c r="AO79" s="92" t="s">
        <v>3945</v>
      </c>
    </row>
    <row r="80" spans="1:41" x14ac:dyDescent="0.35">
      <c r="A80" s="279"/>
      <c r="AN80" s="92" t="s">
        <v>3946</v>
      </c>
      <c r="AO80" s="92" t="s">
        <v>3946</v>
      </c>
    </row>
    <row r="81" spans="1:41" x14ac:dyDescent="0.35">
      <c r="A81" s="279"/>
      <c r="AN81" s="92" t="s">
        <v>3947</v>
      </c>
      <c r="AO81" s="92" t="s">
        <v>3948</v>
      </c>
    </row>
    <row r="82" spans="1:41" x14ac:dyDescent="0.35">
      <c r="A82" s="279"/>
    </row>
    <row r="83" spans="1:41" x14ac:dyDescent="0.35">
      <c r="A83" s="279"/>
    </row>
    <row r="84" spans="1:41" x14ac:dyDescent="0.35">
      <c r="A84" s="279"/>
    </row>
    <row r="85" spans="1:41" x14ac:dyDescent="0.35">
      <c r="A85" s="279"/>
    </row>
    <row r="86" spans="1:41" x14ac:dyDescent="0.35">
      <c r="A86" s="279"/>
    </row>
    <row r="87" spans="1:41" x14ac:dyDescent="0.35">
      <c r="A87" s="279"/>
    </row>
    <row r="88" spans="1:41" x14ac:dyDescent="0.35">
      <c r="A88" s="279"/>
    </row>
    <row r="89" spans="1:41" x14ac:dyDescent="0.35">
      <c r="A89" s="279"/>
    </row>
    <row r="90" spans="1:41" x14ac:dyDescent="0.35">
      <c r="A90" s="279"/>
    </row>
    <row r="91" spans="1:41" x14ac:dyDescent="0.35">
      <c r="A91" s="279"/>
    </row>
    <row r="92" spans="1:41" x14ac:dyDescent="0.35">
      <c r="A92" s="279"/>
    </row>
    <row r="93" spans="1:41" x14ac:dyDescent="0.35">
      <c r="A93" s="279"/>
    </row>
    <row r="94" spans="1:41" x14ac:dyDescent="0.35">
      <c r="A94" s="279"/>
    </row>
    <row r="95" spans="1:41" x14ac:dyDescent="0.35">
      <c r="A95" s="279"/>
    </row>
    <row r="96" spans="1:41" x14ac:dyDescent="0.35">
      <c r="A96" s="279"/>
    </row>
    <row r="97" spans="1:1" x14ac:dyDescent="0.35">
      <c r="A97" s="279"/>
    </row>
    <row r="98" spans="1:1" x14ac:dyDescent="0.35">
      <c r="A98" s="279"/>
    </row>
    <row r="99" spans="1:1" x14ac:dyDescent="0.35">
      <c r="A99" s="279"/>
    </row>
    <row r="100" spans="1:1" x14ac:dyDescent="0.35">
      <c r="A100" s="279"/>
    </row>
    <row r="101" spans="1:1" x14ac:dyDescent="0.35">
      <c r="A101" s="279"/>
    </row>
    <row r="102" spans="1:1" x14ac:dyDescent="0.35">
      <c r="A102" s="279"/>
    </row>
    <row r="103" spans="1:1" x14ac:dyDescent="0.35">
      <c r="A103" s="279"/>
    </row>
    <row r="104" spans="1:1" x14ac:dyDescent="0.35">
      <c r="A104" s="279"/>
    </row>
    <row r="105" spans="1:1" x14ac:dyDescent="0.35">
      <c r="A105" s="279"/>
    </row>
    <row r="106" spans="1:1" x14ac:dyDescent="0.35">
      <c r="A106" s="279"/>
    </row>
    <row r="107" spans="1:1" x14ac:dyDescent="0.35">
      <c r="A107" s="279"/>
    </row>
    <row r="108" spans="1:1" x14ac:dyDescent="0.35">
      <c r="A108" s="279"/>
    </row>
    <row r="109" spans="1:1" x14ac:dyDescent="0.35">
      <c r="A109" s="279"/>
    </row>
    <row r="110" spans="1:1" x14ac:dyDescent="0.35">
      <c r="A110" s="279"/>
    </row>
    <row r="111" spans="1:1" x14ac:dyDescent="0.35">
      <c r="A111" s="279"/>
    </row>
    <row r="112" spans="1:1" x14ac:dyDescent="0.35">
      <c r="A112" s="279"/>
    </row>
    <row r="113" spans="1:1" x14ac:dyDescent="0.35">
      <c r="A113" s="279"/>
    </row>
    <row r="114" spans="1:1" x14ac:dyDescent="0.35">
      <c r="A114" s="279"/>
    </row>
    <row r="115" spans="1:1" x14ac:dyDescent="0.35">
      <c r="A115" s="279"/>
    </row>
    <row r="116" spans="1:1" x14ac:dyDescent="0.35">
      <c r="A116" s="279"/>
    </row>
    <row r="117" spans="1:1" x14ac:dyDescent="0.35">
      <c r="A117" s="279"/>
    </row>
    <row r="118" spans="1:1" x14ac:dyDescent="0.35">
      <c r="A118" s="279"/>
    </row>
    <row r="119" spans="1:1" x14ac:dyDescent="0.35">
      <c r="A119" s="279"/>
    </row>
    <row r="120" spans="1:1" x14ac:dyDescent="0.35">
      <c r="A120" s="279"/>
    </row>
    <row r="121" spans="1:1" x14ac:dyDescent="0.35">
      <c r="A121" s="279"/>
    </row>
    <row r="122" spans="1:1" x14ac:dyDescent="0.35">
      <c r="A122" s="279"/>
    </row>
    <row r="123" spans="1:1" x14ac:dyDescent="0.35">
      <c r="A123" s="279"/>
    </row>
    <row r="124" spans="1:1" x14ac:dyDescent="0.35">
      <c r="A124" s="279"/>
    </row>
    <row r="125" spans="1:1" x14ac:dyDescent="0.35">
      <c r="A125" s="279"/>
    </row>
    <row r="126" spans="1:1" x14ac:dyDescent="0.35">
      <c r="A126" s="279"/>
    </row>
    <row r="127" spans="1:1" x14ac:dyDescent="0.35">
      <c r="A127" s="279"/>
    </row>
    <row r="128" spans="1:1" x14ac:dyDescent="0.35">
      <c r="A128" s="279"/>
    </row>
    <row r="129" spans="1:1" x14ac:dyDescent="0.35">
      <c r="A129" s="279"/>
    </row>
    <row r="130" spans="1:1" x14ac:dyDescent="0.35">
      <c r="A130" s="279"/>
    </row>
    <row r="131" spans="1:1" x14ac:dyDescent="0.35">
      <c r="A131" s="279"/>
    </row>
    <row r="132" spans="1:1" x14ac:dyDescent="0.35">
      <c r="A132" s="279"/>
    </row>
    <row r="133" spans="1:1" x14ac:dyDescent="0.35">
      <c r="A133" s="279"/>
    </row>
    <row r="134" spans="1:1" x14ac:dyDescent="0.35">
      <c r="A134" s="279"/>
    </row>
    <row r="135" spans="1:1" x14ac:dyDescent="0.35">
      <c r="A135" s="279"/>
    </row>
    <row r="136" spans="1:1" x14ac:dyDescent="0.35">
      <c r="A136" s="279"/>
    </row>
    <row r="137" spans="1:1" x14ac:dyDescent="0.35">
      <c r="A137" s="279"/>
    </row>
    <row r="138" spans="1:1" x14ac:dyDescent="0.35">
      <c r="A138" s="279"/>
    </row>
    <row r="139" spans="1:1" x14ac:dyDescent="0.35">
      <c r="A139" s="279"/>
    </row>
    <row r="140" spans="1:1" x14ac:dyDescent="0.35">
      <c r="A140" s="279"/>
    </row>
    <row r="141" spans="1:1" x14ac:dyDescent="0.35">
      <c r="A141" s="279"/>
    </row>
    <row r="142" spans="1:1" x14ac:dyDescent="0.35">
      <c r="A142" s="279"/>
    </row>
    <row r="143" spans="1:1" x14ac:dyDescent="0.35">
      <c r="A143" s="279"/>
    </row>
    <row r="144" spans="1:1" x14ac:dyDescent="0.35">
      <c r="A144" s="279"/>
    </row>
    <row r="145" spans="1:1" x14ac:dyDescent="0.35">
      <c r="A145" s="279"/>
    </row>
    <row r="146" spans="1:1" x14ac:dyDescent="0.35">
      <c r="A146" s="279"/>
    </row>
    <row r="147" spans="1:1" x14ac:dyDescent="0.35">
      <c r="A147" s="279"/>
    </row>
    <row r="148" spans="1:1" x14ac:dyDescent="0.35">
      <c r="A148" s="279"/>
    </row>
    <row r="149" spans="1:1" x14ac:dyDescent="0.35">
      <c r="A149" s="279"/>
    </row>
    <row r="150" spans="1:1" x14ac:dyDescent="0.35">
      <c r="A150" s="279"/>
    </row>
    <row r="151" spans="1:1" x14ac:dyDescent="0.35">
      <c r="A151" s="279"/>
    </row>
    <row r="152" spans="1:1" x14ac:dyDescent="0.35">
      <c r="A152" s="279"/>
    </row>
    <row r="153" spans="1:1" x14ac:dyDescent="0.35">
      <c r="A153" s="279"/>
    </row>
    <row r="154" spans="1:1" x14ac:dyDescent="0.35">
      <c r="A154" s="279"/>
    </row>
    <row r="155" spans="1:1" x14ac:dyDescent="0.35">
      <c r="A155" s="279"/>
    </row>
    <row r="156" spans="1:1" x14ac:dyDescent="0.35">
      <c r="A156" s="279"/>
    </row>
    <row r="157" spans="1:1" x14ac:dyDescent="0.35">
      <c r="A157" s="279"/>
    </row>
    <row r="158" spans="1:1" x14ac:dyDescent="0.35">
      <c r="A158" s="279"/>
    </row>
    <row r="159" spans="1:1" x14ac:dyDescent="0.35">
      <c r="A159" s="279"/>
    </row>
    <row r="160" spans="1:1" x14ac:dyDescent="0.35">
      <c r="A160" s="279"/>
    </row>
    <row r="161" spans="1:1" x14ac:dyDescent="0.35">
      <c r="A161" s="279"/>
    </row>
    <row r="162" spans="1:1" x14ac:dyDescent="0.35">
      <c r="A162" s="279"/>
    </row>
    <row r="163" spans="1:1" x14ac:dyDescent="0.35">
      <c r="A163" s="279"/>
    </row>
    <row r="164" spans="1:1" x14ac:dyDescent="0.35">
      <c r="A164" s="279"/>
    </row>
    <row r="165" spans="1:1" x14ac:dyDescent="0.35">
      <c r="A165" s="279"/>
    </row>
    <row r="166" spans="1:1" x14ac:dyDescent="0.35">
      <c r="A166" s="279"/>
    </row>
    <row r="167" spans="1:1" x14ac:dyDescent="0.35">
      <c r="A167" s="279"/>
    </row>
    <row r="168" spans="1:1" x14ac:dyDescent="0.35">
      <c r="A168" s="279"/>
    </row>
    <row r="169" spans="1:1" x14ac:dyDescent="0.35">
      <c r="A169" s="279"/>
    </row>
    <row r="170" spans="1:1" x14ac:dyDescent="0.35">
      <c r="A170" s="279"/>
    </row>
    <row r="171" spans="1:1" x14ac:dyDescent="0.35">
      <c r="A171" s="279"/>
    </row>
    <row r="172" spans="1:1" x14ac:dyDescent="0.35">
      <c r="A172" s="279"/>
    </row>
    <row r="173" spans="1:1" x14ac:dyDescent="0.35">
      <c r="A173" s="279"/>
    </row>
    <row r="174" spans="1:1" x14ac:dyDescent="0.35">
      <c r="A174" s="279"/>
    </row>
    <row r="175" spans="1:1" x14ac:dyDescent="0.35">
      <c r="A175" s="279"/>
    </row>
    <row r="176" spans="1:1" x14ac:dyDescent="0.35">
      <c r="A176" s="279"/>
    </row>
    <row r="177" spans="1:1" x14ac:dyDescent="0.35">
      <c r="A177" s="279"/>
    </row>
    <row r="178" spans="1:1" x14ac:dyDescent="0.35">
      <c r="A178" s="279"/>
    </row>
    <row r="179" spans="1:1" x14ac:dyDescent="0.35">
      <c r="A179" s="279"/>
    </row>
    <row r="180" spans="1:1" x14ac:dyDescent="0.35">
      <c r="A180" s="279"/>
    </row>
    <row r="181" spans="1:1" x14ac:dyDescent="0.35">
      <c r="A181" s="279"/>
    </row>
    <row r="182" spans="1:1" x14ac:dyDescent="0.35">
      <c r="A182" s="279"/>
    </row>
    <row r="183" spans="1:1" x14ac:dyDescent="0.35">
      <c r="A183" s="279"/>
    </row>
    <row r="184" spans="1:1" x14ac:dyDescent="0.35">
      <c r="A184" s="279"/>
    </row>
    <row r="185" spans="1:1" x14ac:dyDescent="0.35">
      <c r="A185" s="279"/>
    </row>
    <row r="186" spans="1:1" x14ac:dyDescent="0.35">
      <c r="A186" s="279"/>
    </row>
    <row r="187" spans="1:1" x14ac:dyDescent="0.35">
      <c r="A187" s="279"/>
    </row>
    <row r="188" spans="1:1" x14ac:dyDescent="0.35">
      <c r="A188" s="279"/>
    </row>
    <row r="189" spans="1:1" x14ac:dyDescent="0.35">
      <c r="A189" s="279"/>
    </row>
    <row r="190" spans="1:1" x14ac:dyDescent="0.35">
      <c r="A190" s="279"/>
    </row>
    <row r="191" spans="1:1" x14ac:dyDescent="0.35">
      <c r="A191" s="279"/>
    </row>
    <row r="192" spans="1:1" x14ac:dyDescent="0.35">
      <c r="A192" s="279"/>
    </row>
    <row r="193" spans="1:1" x14ac:dyDescent="0.35">
      <c r="A193" s="279"/>
    </row>
    <row r="194" spans="1:1" x14ac:dyDescent="0.35">
      <c r="A194" s="279"/>
    </row>
    <row r="195" spans="1:1" x14ac:dyDescent="0.35">
      <c r="A195" s="279"/>
    </row>
    <row r="196" spans="1:1" x14ac:dyDescent="0.35">
      <c r="A196" s="279"/>
    </row>
    <row r="197" spans="1:1" x14ac:dyDescent="0.35">
      <c r="A197" s="279"/>
    </row>
    <row r="198" spans="1:1" x14ac:dyDescent="0.35">
      <c r="A198" s="279"/>
    </row>
    <row r="199" spans="1:1" x14ac:dyDescent="0.35">
      <c r="A199" s="279"/>
    </row>
    <row r="200" spans="1:1" x14ac:dyDescent="0.35">
      <c r="A200" s="279"/>
    </row>
    <row r="201" spans="1:1" x14ac:dyDescent="0.35">
      <c r="A201" s="279"/>
    </row>
    <row r="202" spans="1:1" x14ac:dyDescent="0.35">
      <c r="A202" s="279"/>
    </row>
    <row r="203" spans="1:1" x14ac:dyDescent="0.35">
      <c r="A203" s="279"/>
    </row>
    <row r="204" spans="1:1" x14ac:dyDescent="0.35">
      <c r="A204" s="279"/>
    </row>
    <row r="205" spans="1:1" x14ac:dyDescent="0.35">
      <c r="A205" s="279"/>
    </row>
    <row r="206" spans="1:1" x14ac:dyDescent="0.35">
      <c r="A206" s="279"/>
    </row>
    <row r="207" spans="1:1" x14ac:dyDescent="0.35">
      <c r="A207" s="279"/>
    </row>
    <row r="208" spans="1:1" x14ac:dyDescent="0.35">
      <c r="A208" s="279"/>
    </row>
    <row r="209" spans="1:1" x14ac:dyDescent="0.35">
      <c r="A209" s="279"/>
    </row>
    <row r="210" spans="1:1" x14ac:dyDescent="0.35">
      <c r="A210" s="279"/>
    </row>
    <row r="211" spans="1:1" x14ac:dyDescent="0.35">
      <c r="A211" s="279"/>
    </row>
    <row r="212" spans="1:1" x14ac:dyDescent="0.35">
      <c r="A212" s="279"/>
    </row>
    <row r="213" spans="1:1" x14ac:dyDescent="0.35">
      <c r="A213" s="279"/>
    </row>
    <row r="214" spans="1:1" x14ac:dyDescent="0.35">
      <c r="A214" s="279"/>
    </row>
    <row r="215" spans="1:1" x14ac:dyDescent="0.35">
      <c r="A215" s="279"/>
    </row>
    <row r="216" spans="1:1" x14ac:dyDescent="0.35">
      <c r="A216" s="279"/>
    </row>
    <row r="217" spans="1:1" x14ac:dyDescent="0.35">
      <c r="A217" s="279"/>
    </row>
    <row r="218" spans="1:1" x14ac:dyDescent="0.35">
      <c r="A218" s="279"/>
    </row>
    <row r="219" spans="1:1" x14ac:dyDescent="0.35">
      <c r="A219" s="279"/>
    </row>
    <row r="220" spans="1:1" x14ac:dyDescent="0.35">
      <c r="A220" s="279"/>
    </row>
    <row r="221" spans="1:1" x14ac:dyDescent="0.35">
      <c r="A221" s="279"/>
    </row>
    <row r="222" spans="1:1" x14ac:dyDescent="0.35">
      <c r="A222" s="279"/>
    </row>
    <row r="223" spans="1:1" x14ac:dyDescent="0.35">
      <c r="A223" s="279"/>
    </row>
    <row r="224" spans="1:1" x14ac:dyDescent="0.35">
      <c r="A224" s="279"/>
    </row>
    <row r="225" spans="1:1" x14ac:dyDescent="0.35">
      <c r="A225" s="279"/>
    </row>
    <row r="226" spans="1:1" x14ac:dyDescent="0.35">
      <c r="A226" s="279"/>
    </row>
    <row r="227" spans="1:1" x14ac:dyDescent="0.35">
      <c r="A227" s="279"/>
    </row>
    <row r="228" spans="1:1" x14ac:dyDescent="0.35">
      <c r="A228" s="279"/>
    </row>
    <row r="229" spans="1:1" x14ac:dyDescent="0.35">
      <c r="A229" s="279"/>
    </row>
    <row r="230" spans="1:1" x14ac:dyDescent="0.35">
      <c r="A230" s="279"/>
    </row>
    <row r="231" spans="1:1" x14ac:dyDescent="0.35">
      <c r="A231" s="279"/>
    </row>
    <row r="232" spans="1:1" x14ac:dyDescent="0.35">
      <c r="A232" s="279"/>
    </row>
    <row r="233" spans="1:1" x14ac:dyDescent="0.35">
      <c r="A233" s="279"/>
    </row>
    <row r="234" spans="1:1" x14ac:dyDescent="0.35">
      <c r="A234" s="279"/>
    </row>
    <row r="235" spans="1:1" x14ac:dyDescent="0.35">
      <c r="A235" s="279"/>
    </row>
    <row r="236" spans="1:1" x14ac:dyDescent="0.35">
      <c r="A236" s="279"/>
    </row>
    <row r="237" spans="1:1" x14ac:dyDescent="0.35">
      <c r="A237" s="279"/>
    </row>
    <row r="238" spans="1:1" x14ac:dyDescent="0.35">
      <c r="A238" s="279"/>
    </row>
    <row r="239" spans="1:1" x14ac:dyDescent="0.35">
      <c r="A239" s="279"/>
    </row>
    <row r="240" spans="1:1" x14ac:dyDescent="0.35">
      <c r="A240" s="279"/>
    </row>
    <row r="241" spans="1:1" x14ac:dyDescent="0.35">
      <c r="A241" s="279"/>
    </row>
    <row r="242" spans="1:1" x14ac:dyDescent="0.35">
      <c r="A242" s="279"/>
    </row>
    <row r="243" spans="1:1" x14ac:dyDescent="0.35">
      <c r="A243" s="279"/>
    </row>
    <row r="244" spans="1:1" x14ac:dyDescent="0.35">
      <c r="A244" s="279"/>
    </row>
    <row r="245" spans="1:1" x14ac:dyDescent="0.35">
      <c r="A245" s="279"/>
    </row>
    <row r="246" spans="1:1" x14ac:dyDescent="0.35">
      <c r="A246" s="279"/>
    </row>
    <row r="247" spans="1:1" x14ac:dyDescent="0.35">
      <c r="A247" s="279"/>
    </row>
    <row r="248" spans="1:1" x14ac:dyDescent="0.35">
      <c r="A248" s="279"/>
    </row>
    <row r="249" spans="1:1" x14ac:dyDescent="0.35">
      <c r="A249" s="279"/>
    </row>
    <row r="250" spans="1:1" x14ac:dyDescent="0.35">
      <c r="A250" s="279"/>
    </row>
    <row r="251" spans="1:1" x14ac:dyDescent="0.35">
      <c r="A251" s="279"/>
    </row>
    <row r="252" spans="1:1" x14ac:dyDescent="0.35">
      <c r="A252" s="279"/>
    </row>
  </sheetData>
  <sheetProtection algorithmName="SHA-512" hashValue="kTc6nAm0SHsZ8zN6JrTHU+/IJGh8x4y6Ssq9Sa+QUhiKL83K/QmFclU5q99GkivzB3/ibZAnTWM/uUdOAsHpLg==" saltValue="pFX58iP28sBhUcZN1BnxbA==" spinCount="100000" sheet="1" objects="1" scenarios="1"/>
  <mergeCells count="11">
    <mergeCell ref="AN1:AO1"/>
    <mergeCell ref="K2:L2"/>
    <mergeCell ref="M2:N2"/>
    <mergeCell ref="P2:Q2"/>
    <mergeCell ref="U2:V2"/>
    <mergeCell ref="AN2:AO2"/>
    <mergeCell ref="A4:A252"/>
    <mergeCell ref="K1:L1"/>
    <mergeCell ref="M1:N1"/>
    <mergeCell ref="P1:Q1"/>
    <mergeCell ref="U1:V1"/>
  </mergeCells>
  <conditionalFormatting sqref="AJ1">
    <cfRule type="duplicateValues" dxfId="2" priority="2"/>
  </conditionalFormatting>
  <conditionalFormatting sqref="AZ1 AI1:AJ1 R1 X1:Y1 AN1 C1:F1 H1:O1">
    <cfRule type="duplicateValues" dxfId="1" priority="3"/>
  </conditionalFormatting>
  <conditionalFormatting sqref="G1">
    <cfRule type="duplicateValues" dxfId="0" priority="1"/>
  </conditionalFormatting>
  <pageMargins left="0.7" right="0.7" top="0.75" bottom="0.75" header="0.3" footer="0.3"/>
  <pageSetup paperSize="9" orientation="portrait" r:id="rId1"/>
  <headerFooter>
    <oddHeader>&amp;L&amp;"Segoe UI,Standaard"&amp;8Documentnr.:
GEG-00356&amp;C&amp;"Segoe UI,Vet"&amp;10&amp;UMastertabel LKB&amp;R&amp;"Segoe UI,Standaard"&amp;8Werkblad:
&amp;A</oddHeader>
    <oddFooter>&amp;L&amp;"Segoe UI,Standaard"&amp;8Datum laatste wijziging werkblad: 2023 03 23
Document gedownload met Charlotte De Meester - CMS aan Friday, 10-Oct-2025 11:25:59 (UTC/GMT +02:00 - Europe/Brussels)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Blad8"/>
  <dimension ref="A1:D17"/>
  <sheetViews>
    <sheetView view="pageLayout" topLeftCell="A28" zoomScaleNormal="100" workbookViewId="0"/>
  </sheetViews>
  <sheetFormatPr defaultRowHeight="14.5" x14ac:dyDescent="0.35"/>
  <cols>
    <col min="1" max="1" width="45" style="3" customWidth="1"/>
    <col min="2" max="2" width="21" style="3" customWidth="1"/>
    <col min="3" max="3" width="62.75" style="4" customWidth="1"/>
    <col min="4" max="4" width="20.75" bestFit="1" customWidth="1"/>
    <col min="5" max="5" width="25.33203125" customWidth="1"/>
    <col min="257" max="257" width="52.33203125" customWidth="1"/>
    <col min="258" max="258" width="23.08203125" customWidth="1"/>
    <col min="259" max="259" width="62.75" customWidth="1"/>
    <col min="513" max="513" width="52.33203125" customWidth="1"/>
    <col min="514" max="514" width="23.08203125" customWidth="1"/>
    <col min="515" max="515" width="62.75" customWidth="1"/>
    <col min="769" max="769" width="52.33203125" customWidth="1"/>
    <col min="770" max="770" width="23.08203125" customWidth="1"/>
    <col min="771" max="771" width="62.75" customWidth="1"/>
    <col min="1025" max="1025" width="52.33203125" customWidth="1"/>
    <col min="1026" max="1026" width="23.08203125" customWidth="1"/>
    <col min="1027" max="1027" width="62.75" customWidth="1"/>
    <col min="1281" max="1281" width="52.33203125" customWidth="1"/>
    <col min="1282" max="1282" width="23.08203125" customWidth="1"/>
    <col min="1283" max="1283" width="62.75" customWidth="1"/>
    <col min="1537" max="1537" width="52.33203125" customWidth="1"/>
    <col min="1538" max="1538" width="23.08203125" customWidth="1"/>
    <col min="1539" max="1539" width="62.75" customWidth="1"/>
    <col min="1793" max="1793" width="52.33203125" customWidth="1"/>
    <col min="1794" max="1794" width="23.08203125" customWidth="1"/>
    <col min="1795" max="1795" width="62.75" customWidth="1"/>
    <col min="2049" max="2049" width="52.33203125" customWidth="1"/>
    <col min="2050" max="2050" width="23.08203125" customWidth="1"/>
    <col min="2051" max="2051" width="62.75" customWidth="1"/>
    <col min="2305" max="2305" width="52.33203125" customWidth="1"/>
    <col min="2306" max="2306" width="23.08203125" customWidth="1"/>
    <col min="2307" max="2307" width="62.75" customWidth="1"/>
    <col min="2561" max="2561" width="52.33203125" customWidth="1"/>
    <col min="2562" max="2562" width="23.08203125" customWidth="1"/>
    <col min="2563" max="2563" width="62.75" customWidth="1"/>
    <col min="2817" max="2817" width="52.33203125" customWidth="1"/>
    <col min="2818" max="2818" width="23.08203125" customWidth="1"/>
    <col min="2819" max="2819" width="62.75" customWidth="1"/>
    <col min="3073" max="3073" width="52.33203125" customWidth="1"/>
    <col min="3074" max="3074" width="23.08203125" customWidth="1"/>
    <col min="3075" max="3075" width="62.75" customWidth="1"/>
    <col min="3329" max="3329" width="52.33203125" customWidth="1"/>
    <col min="3330" max="3330" width="23.08203125" customWidth="1"/>
    <col min="3331" max="3331" width="62.75" customWidth="1"/>
    <col min="3585" max="3585" width="52.33203125" customWidth="1"/>
    <col min="3586" max="3586" width="23.08203125" customWidth="1"/>
    <col min="3587" max="3587" width="62.75" customWidth="1"/>
    <col min="3841" max="3841" width="52.33203125" customWidth="1"/>
    <col min="3842" max="3842" width="23.08203125" customWidth="1"/>
    <col min="3843" max="3843" width="62.75" customWidth="1"/>
    <col min="4097" max="4097" width="52.33203125" customWidth="1"/>
    <col min="4098" max="4098" width="23.08203125" customWidth="1"/>
    <col min="4099" max="4099" width="62.75" customWidth="1"/>
    <col min="4353" max="4353" width="52.33203125" customWidth="1"/>
    <col min="4354" max="4354" width="23.08203125" customWidth="1"/>
    <col min="4355" max="4355" width="62.75" customWidth="1"/>
    <col min="4609" max="4609" width="52.33203125" customWidth="1"/>
    <col min="4610" max="4610" width="23.08203125" customWidth="1"/>
    <col min="4611" max="4611" width="62.75" customWidth="1"/>
    <col min="4865" max="4865" width="52.33203125" customWidth="1"/>
    <col min="4866" max="4866" width="23.08203125" customWidth="1"/>
    <col min="4867" max="4867" width="62.75" customWidth="1"/>
    <col min="5121" max="5121" width="52.33203125" customWidth="1"/>
    <col min="5122" max="5122" width="23.08203125" customWidth="1"/>
    <col min="5123" max="5123" width="62.75" customWidth="1"/>
    <col min="5377" max="5377" width="52.33203125" customWidth="1"/>
    <col min="5378" max="5378" width="23.08203125" customWidth="1"/>
    <col min="5379" max="5379" width="62.75" customWidth="1"/>
    <col min="5633" max="5633" width="52.33203125" customWidth="1"/>
    <col min="5634" max="5634" width="23.08203125" customWidth="1"/>
    <col min="5635" max="5635" width="62.75" customWidth="1"/>
    <col min="5889" max="5889" width="52.33203125" customWidth="1"/>
    <col min="5890" max="5890" width="23.08203125" customWidth="1"/>
    <col min="5891" max="5891" width="62.75" customWidth="1"/>
    <col min="6145" max="6145" width="52.33203125" customWidth="1"/>
    <col min="6146" max="6146" width="23.08203125" customWidth="1"/>
    <col min="6147" max="6147" width="62.75" customWidth="1"/>
    <col min="6401" max="6401" width="52.33203125" customWidth="1"/>
    <col min="6402" max="6402" width="23.08203125" customWidth="1"/>
    <col min="6403" max="6403" width="62.75" customWidth="1"/>
    <col min="6657" max="6657" width="52.33203125" customWidth="1"/>
    <col min="6658" max="6658" width="23.08203125" customWidth="1"/>
    <col min="6659" max="6659" width="62.75" customWidth="1"/>
    <col min="6913" max="6913" width="52.33203125" customWidth="1"/>
    <col min="6914" max="6914" width="23.08203125" customWidth="1"/>
    <col min="6915" max="6915" width="62.75" customWidth="1"/>
    <col min="7169" max="7169" width="52.33203125" customWidth="1"/>
    <col min="7170" max="7170" width="23.08203125" customWidth="1"/>
    <col min="7171" max="7171" width="62.75" customWidth="1"/>
    <col min="7425" max="7425" width="52.33203125" customWidth="1"/>
    <col min="7426" max="7426" width="23.08203125" customWidth="1"/>
    <col min="7427" max="7427" width="62.75" customWidth="1"/>
    <col min="7681" max="7681" width="52.33203125" customWidth="1"/>
    <col min="7682" max="7682" width="23.08203125" customWidth="1"/>
    <col min="7683" max="7683" width="62.75" customWidth="1"/>
    <col min="7937" max="7937" width="52.33203125" customWidth="1"/>
    <col min="7938" max="7938" width="23.08203125" customWidth="1"/>
    <col min="7939" max="7939" width="62.75" customWidth="1"/>
    <col min="8193" max="8193" width="52.33203125" customWidth="1"/>
    <col min="8194" max="8194" width="23.08203125" customWidth="1"/>
    <col min="8195" max="8195" width="62.75" customWidth="1"/>
    <col min="8449" max="8449" width="52.33203125" customWidth="1"/>
    <col min="8450" max="8450" width="23.08203125" customWidth="1"/>
    <col min="8451" max="8451" width="62.75" customWidth="1"/>
    <col min="8705" max="8705" width="52.33203125" customWidth="1"/>
    <col min="8706" max="8706" width="23.08203125" customWidth="1"/>
    <col min="8707" max="8707" width="62.75" customWidth="1"/>
    <col min="8961" max="8961" width="52.33203125" customWidth="1"/>
    <col min="8962" max="8962" width="23.08203125" customWidth="1"/>
    <col min="8963" max="8963" width="62.75" customWidth="1"/>
    <col min="9217" max="9217" width="52.33203125" customWidth="1"/>
    <col min="9218" max="9218" width="23.08203125" customWidth="1"/>
    <col min="9219" max="9219" width="62.75" customWidth="1"/>
    <col min="9473" max="9473" width="52.33203125" customWidth="1"/>
    <col min="9474" max="9474" width="23.08203125" customWidth="1"/>
    <col min="9475" max="9475" width="62.75" customWidth="1"/>
    <col min="9729" max="9729" width="52.33203125" customWidth="1"/>
    <col min="9730" max="9730" width="23.08203125" customWidth="1"/>
    <col min="9731" max="9731" width="62.75" customWidth="1"/>
    <col min="9985" max="9985" width="52.33203125" customWidth="1"/>
    <col min="9986" max="9986" width="23.08203125" customWidth="1"/>
    <col min="9987" max="9987" width="62.75" customWidth="1"/>
    <col min="10241" max="10241" width="52.33203125" customWidth="1"/>
    <col min="10242" max="10242" width="23.08203125" customWidth="1"/>
    <col min="10243" max="10243" width="62.75" customWidth="1"/>
    <col min="10497" max="10497" width="52.33203125" customWidth="1"/>
    <col min="10498" max="10498" width="23.08203125" customWidth="1"/>
    <col min="10499" max="10499" width="62.75" customWidth="1"/>
    <col min="10753" max="10753" width="52.33203125" customWidth="1"/>
    <col min="10754" max="10754" width="23.08203125" customWidth="1"/>
    <col min="10755" max="10755" width="62.75" customWidth="1"/>
    <col min="11009" max="11009" width="52.33203125" customWidth="1"/>
    <col min="11010" max="11010" width="23.08203125" customWidth="1"/>
    <col min="11011" max="11011" width="62.75" customWidth="1"/>
    <col min="11265" max="11265" width="52.33203125" customWidth="1"/>
    <col min="11266" max="11266" width="23.08203125" customWidth="1"/>
    <col min="11267" max="11267" width="62.75" customWidth="1"/>
    <col min="11521" max="11521" width="52.33203125" customWidth="1"/>
    <col min="11522" max="11522" width="23.08203125" customWidth="1"/>
    <col min="11523" max="11523" width="62.75" customWidth="1"/>
    <col min="11777" max="11777" width="52.33203125" customWidth="1"/>
    <col min="11778" max="11778" width="23.08203125" customWidth="1"/>
    <col min="11779" max="11779" width="62.75" customWidth="1"/>
    <col min="12033" max="12033" width="52.33203125" customWidth="1"/>
    <col min="12034" max="12034" width="23.08203125" customWidth="1"/>
    <col min="12035" max="12035" width="62.75" customWidth="1"/>
    <col min="12289" max="12289" width="52.33203125" customWidth="1"/>
    <col min="12290" max="12290" width="23.08203125" customWidth="1"/>
    <col min="12291" max="12291" width="62.75" customWidth="1"/>
    <col min="12545" max="12545" width="52.33203125" customWidth="1"/>
    <col min="12546" max="12546" width="23.08203125" customWidth="1"/>
    <col min="12547" max="12547" width="62.75" customWidth="1"/>
    <col min="12801" max="12801" width="52.33203125" customWidth="1"/>
    <col min="12802" max="12802" width="23.08203125" customWidth="1"/>
    <col min="12803" max="12803" width="62.75" customWidth="1"/>
    <col min="13057" max="13057" width="52.33203125" customWidth="1"/>
    <col min="13058" max="13058" width="23.08203125" customWidth="1"/>
    <col min="13059" max="13059" width="62.75" customWidth="1"/>
    <col min="13313" max="13313" width="52.33203125" customWidth="1"/>
    <col min="13314" max="13314" width="23.08203125" customWidth="1"/>
    <col min="13315" max="13315" width="62.75" customWidth="1"/>
    <col min="13569" max="13569" width="52.33203125" customWidth="1"/>
    <col min="13570" max="13570" width="23.08203125" customWidth="1"/>
    <col min="13571" max="13571" width="62.75" customWidth="1"/>
    <col min="13825" max="13825" width="52.33203125" customWidth="1"/>
    <col min="13826" max="13826" width="23.08203125" customWidth="1"/>
    <col min="13827" max="13827" width="62.75" customWidth="1"/>
    <col min="14081" max="14081" width="52.33203125" customWidth="1"/>
    <col min="14082" max="14082" width="23.08203125" customWidth="1"/>
    <col min="14083" max="14083" width="62.75" customWidth="1"/>
    <col min="14337" max="14337" width="52.33203125" customWidth="1"/>
    <col min="14338" max="14338" width="23.08203125" customWidth="1"/>
    <col min="14339" max="14339" width="62.75" customWidth="1"/>
    <col min="14593" max="14593" width="52.33203125" customWidth="1"/>
    <col min="14594" max="14594" width="23.08203125" customWidth="1"/>
    <col min="14595" max="14595" width="62.75" customWidth="1"/>
    <col min="14849" max="14849" width="52.33203125" customWidth="1"/>
    <col min="14850" max="14850" width="23.08203125" customWidth="1"/>
    <col min="14851" max="14851" width="62.75" customWidth="1"/>
    <col min="15105" max="15105" width="52.33203125" customWidth="1"/>
    <col min="15106" max="15106" width="23.08203125" customWidth="1"/>
    <col min="15107" max="15107" width="62.75" customWidth="1"/>
    <col min="15361" max="15361" width="52.33203125" customWidth="1"/>
    <col min="15362" max="15362" width="23.08203125" customWidth="1"/>
    <col min="15363" max="15363" width="62.75" customWidth="1"/>
    <col min="15617" max="15617" width="52.33203125" customWidth="1"/>
    <col min="15618" max="15618" width="23.08203125" customWidth="1"/>
    <col min="15619" max="15619" width="62.75" customWidth="1"/>
    <col min="15873" max="15873" width="52.33203125" customWidth="1"/>
    <col min="15874" max="15874" width="23.08203125" customWidth="1"/>
    <col min="15875" max="15875" width="62.75" customWidth="1"/>
    <col min="16129" max="16129" width="52.33203125" customWidth="1"/>
    <col min="16130" max="16130" width="23.08203125" customWidth="1"/>
    <col min="16131" max="16131" width="62.75" customWidth="1"/>
  </cols>
  <sheetData>
    <row r="1" spans="1:4" s="1" customFormat="1" x14ac:dyDescent="0.35">
      <c r="A1" s="5" t="s">
        <v>4003</v>
      </c>
      <c r="B1" s="13" t="s">
        <v>4004</v>
      </c>
      <c r="C1" s="6" t="s">
        <v>321</v>
      </c>
      <c r="D1" s="6" t="s">
        <v>4005</v>
      </c>
    </row>
    <row r="2" spans="1:4" ht="30" customHeight="1" x14ac:dyDescent="0.35">
      <c r="A2" s="7" t="s">
        <v>4006</v>
      </c>
      <c r="B2" s="284" t="s">
        <v>4007</v>
      </c>
      <c r="C2" s="2" t="s">
        <v>4008</v>
      </c>
      <c r="D2" s="11" t="s">
        <v>4009</v>
      </c>
    </row>
    <row r="3" spans="1:4" x14ac:dyDescent="0.35">
      <c r="A3" s="8" t="s">
        <v>4010</v>
      </c>
      <c r="B3" s="285"/>
      <c r="C3" s="2" t="s">
        <v>4011</v>
      </c>
      <c r="D3" s="11" t="s">
        <v>4012</v>
      </c>
    </row>
    <row r="4" spans="1:4" x14ac:dyDescent="0.35">
      <c r="A4" s="9"/>
      <c r="B4" s="9"/>
      <c r="C4" s="2"/>
      <c r="D4" s="11"/>
    </row>
    <row r="5" spans="1:4" x14ac:dyDescent="0.35">
      <c r="A5" s="9"/>
      <c r="B5" s="9"/>
      <c r="C5" s="2"/>
      <c r="D5" s="11"/>
    </row>
    <row r="6" spans="1:4" x14ac:dyDescent="0.35">
      <c r="A6" s="9"/>
      <c r="B6" s="9"/>
      <c r="C6" s="2"/>
      <c r="D6" s="11"/>
    </row>
    <row r="7" spans="1:4" x14ac:dyDescent="0.35">
      <c r="A7" s="9"/>
      <c r="B7" s="9"/>
      <c r="C7" s="2"/>
      <c r="D7" s="11"/>
    </row>
    <row r="8" spans="1:4" x14ac:dyDescent="0.35">
      <c r="A8" s="9"/>
      <c r="B8" s="10"/>
      <c r="C8" s="2"/>
      <c r="D8" s="11"/>
    </row>
    <row r="9" spans="1:4" x14ac:dyDescent="0.35">
      <c r="A9" s="2"/>
      <c r="B9" s="9"/>
      <c r="C9" s="2"/>
      <c r="D9" s="11"/>
    </row>
    <row r="10" spans="1:4" x14ac:dyDescent="0.35">
      <c r="A10" s="2"/>
      <c r="B10" s="9"/>
      <c r="C10" s="2"/>
      <c r="D10" s="11"/>
    </row>
    <row r="11" spans="1:4" x14ac:dyDescent="0.35">
      <c r="A11" s="18"/>
      <c r="B11" s="14"/>
      <c r="C11" s="18"/>
      <c r="D11" s="11"/>
    </row>
    <row r="12" spans="1:4" x14ac:dyDescent="0.35">
      <c r="A12" s="18"/>
      <c r="B12" s="14"/>
      <c r="C12" s="18"/>
      <c r="D12" s="11"/>
    </row>
    <row r="13" spans="1:4" x14ac:dyDescent="0.35">
      <c r="A13" s="15"/>
      <c r="B13" s="15"/>
      <c r="C13" s="9"/>
      <c r="D13" s="11"/>
    </row>
    <row r="14" spans="1:4" x14ac:dyDescent="0.35">
      <c r="A14" s="15"/>
      <c r="B14" s="15"/>
      <c r="C14" s="14"/>
      <c r="D14" s="11"/>
    </row>
    <row r="15" spans="1:4" x14ac:dyDescent="0.35">
      <c r="A15" s="15"/>
      <c r="B15" s="15"/>
      <c r="C15" s="9"/>
      <c r="D15" s="12"/>
    </row>
    <row r="16" spans="1:4" x14ac:dyDescent="0.35">
      <c r="A16" s="16"/>
      <c r="B16" s="16"/>
      <c r="C16" s="17"/>
    </row>
    <row r="17" spans="1:3" x14ac:dyDescent="0.35">
      <c r="A17" s="16"/>
      <c r="B17" s="16"/>
      <c r="C17" s="17"/>
    </row>
  </sheetData>
  <sheetProtection algorithmName="SHA-512" hashValue="aOqA0EpVLkH9Q9uLvK4PfhPISof8roW2Fssh1EeV+lh0V4KYVN3HGj4vnnBCI1Iv1iL6c9I9ITEkaUhkIlq3ww==" saltValue="vEDosH1DpJS+fNk8G+Nnlg==" spinCount="100000" sheet="1" objects="1" scenarios="1"/>
  <mergeCells count="1">
    <mergeCell ref="B2:B3"/>
  </mergeCells>
  <pageMargins left="0.7" right="0.7" top="0.75" bottom="0.75" header="0.3" footer="0.3"/>
  <pageSetup paperSize="9" scale="75" orientation="landscape" r:id="rId1"/>
  <headerFooter>
    <oddHeader>&amp;L&amp;"Segoe UI,Standaard"&amp;8Documentnr.:
GEG-00356&amp;C&amp;"Segoe UI,Vet"&amp;10&amp;UMastertabel LKB&amp;R&amp;"Segoe UI,Standaard"&amp;8Werkblad:
&amp;A</oddHeader>
    <oddFooter>&amp;L&amp;"Segoe UI,Standaard"&amp;8Datum laatste wijziging werkblad: 2017 02 24
Document gedownload met Charlotte De Meester - CMS aan Friday, 10-Oct-2025 11:25:59 (UTC/GMT +02:00 - Europe/Brussels)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Blad9"/>
  <dimension ref="A1:B422"/>
  <sheetViews>
    <sheetView view="pageLayout" topLeftCell="A34" zoomScaleNormal="100" workbookViewId="0">
      <selection activeCell="E3" sqref="E3"/>
    </sheetView>
  </sheetViews>
  <sheetFormatPr defaultRowHeight="14.5" x14ac:dyDescent="0.35"/>
  <cols>
    <col min="1" max="1" width="19.75" bestFit="1" customWidth="1"/>
  </cols>
  <sheetData>
    <row r="1" spans="1:2" ht="16" x14ac:dyDescent="0.45">
      <c r="A1" s="142" t="s">
        <v>2524</v>
      </c>
      <c r="B1" s="142">
        <v>10</v>
      </c>
    </row>
    <row r="2" spans="1:2" ht="16" x14ac:dyDescent="0.45">
      <c r="A2" s="142" t="s">
        <v>97</v>
      </c>
      <c r="B2" s="142">
        <v>100010</v>
      </c>
    </row>
    <row r="3" spans="1:2" ht="16" x14ac:dyDescent="0.45">
      <c r="A3" s="142" t="s">
        <v>1857</v>
      </c>
      <c r="B3" s="142">
        <v>100020</v>
      </c>
    </row>
    <row r="4" spans="1:2" ht="16" x14ac:dyDescent="0.45">
      <c r="A4" s="142" t="s">
        <v>2843</v>
      </c>
      <c r="B4" s="142">
        <v>100030</v>
      </c>
    </row>
    <row r="5" spans="1:2" ht="16" x14ac:dyDescent="0.45">
      <c r="A5" s="142" t="s">
        <v>2112</v>
      </c>
      <c r="B5" s="142">
        <v>100040</v>
      </c>
    </row>
    <row r="6" spans="1:2" ht="16" x14ac:dyDescent="0.45">
      <c r="A6" s="142" t="s">
        <v>2115</v>
      </c>
      <c r="B6" s="142">
        <v>100050</v>
      </c>
    </row>
    <row r="7" spans="1:2" ht="16" x14ac:dyDescent="0.45">
      <c r="A7" s="142" t="s">
        <v>2116</v>
      </c>
      <c r="B7" s="142">
        <v>100060</v>
      </c>
    </row>
    <row r="8" spans="1:2" ht="16" x14ac:dyDescent="0.45">
      <c r="A8" s="142" t="s">
        <v>2215</v>
      </c>
      <c r="B8" s="142">
        <v>100070</v>
      </c>
    </row>
    <row r="9" spans="1:2" ht="16" x14ac:dyDescent="0.45">
      <c r="A9" s="142" t="s">
        <v>2113</v>
      </c>
      <c r="B9" s="142">
        <v>100080</v>
      </c>
    </row>
    <row r="10" spans="1:2" ht="16" x14ac:dyDescent="0.45">
      <c r="A10" s="142" t="s">
        <v>2525</v>
      </c>
      <c r="B10" s="142">
        <v>100090</v>
      </c>
    </row>
    <row r="11" spans="1:2" ht="16" x14ac:dyDescent="0.45">
      <c r="A11" s="142" t="s">
        <v>2114</v>
      </c>
      <c r="B11" s="142">
        <v>100100</v>
      </c>
    </row>
    <row r="12" spans="1:2" ht="16" x14ac:dyDescent="0.45">
      <c r="A12" s="142" t="s">
        <v>2117</v>
      </c>
      <c r="B12" s="142">
        <v>100110</v>
      </c>
    </row>
    <row r="13" spans="1:2" ht="16" x14ac:dyDescent="0.45">
      <c r="A13" s="142" t="s">
        <v>2118</v>
      </c>
      <c r="B13" s="142">
        <v>100120</v>
      </c>
    </row>
    <row r="14" spans="1:2" ht="16" x14ac:dyDescent="0.45">
      <c r="A14" s="142" t="s">
        <v>2119</v>
      </c>
      <c r="B14" s="142">
        <v>100130</v>
      </c>
    </row>
    <row r="15" spans="1:2" ht="16" x14ac:dyDescent="0.45">
      <c r="A15" s="142" t="s">
        <v>2524</v>
      </c>
      <c r="B15" s="142">
        <v>20</v>
      </c>
    </row>
    <row r="16" spans="1:2" ht="16" x14ac:dyDescent="0.45">
      <c r="A16" s="142" t="s">
        <v>2120</v>
      </c>
      <c r="B16" s="142">
        <v>200010</v>
      </c>
    </row>
    <row r="17" spans="1:2" ht="16" x14ac:dyDescent="0.45">
      <c r="A17" s="142" t="s">
        <v>2121</v>
      </c>
      <c r="B17" s="142">
        <v>200020</v>
      </c>
    </row>
    <row r="18" spans="1:2" ht="16" x14ac:dyDescent="0.45">
      <c r="A18" s="142" t="s">
        <v>2122</v>
      </c>
      <c r="B18" s="142">
        <v>200030</v>
      </c>
    </row>
    <row r="19" spans="1:2" ht="16" x14ac:dyDescent="0.45">
      <c r="A19" s="142" t="s">
        <v>2123</v>
      </c>
      <c r="B19" s="142">
        <v>200040</v>
      </c>
    </row>
    <row r="20" spans="1:2" ht="16" x14ac:dyDescent="0.45">
      <c r="A20" s="142" t="s">
        <v>2124</v>
      </c>
      <c r="B20" s="142">
        <v>200050</v>
      </c>
    </row>
    <row r="21" spans="1:2" ht="16" x14ac:dyDescent="0.45">
      <c r="A21" s="142" t="s">
        <v>2125</v>
      </c>
      <c r="B21" s="142">
        <v>200060</v>
      </c>
    </row>
    <row r="22" spans="1:2" ht="16" x14ac:dyDescent="0.45">
      <c r="A22" s="142" t="s">
        <v>2126</v>
      </c>
      <c r="B22" s="142">
        <v>200070</v>
      </c>
    </row>
    <row r="23" spans="1:2" ht="16" x14ac:dyDescent="0.45">
      <c r="A23" s="142" t="s">
        <v>2127</v>
      </c>
      <c r="B23" s="142">
        <v>200080</v>
      </c>
    </row>
    <row r="24" spans="1:2" ht="16" x14ac:dyDescent="0.45">
      <c r="A24" s="142" t="s">
        <v>2128</v>
      </c>
      <c r="B24" s="142">
        <v>200090</v>
      </c>
    </row>
    <row r="25" spans="1:2" ht="16" x14ac:dyDescent="0.45">
      <c r="A25" s="142" t="s">
        <v>2129</v>
      </c>
      <c r="B25" s="142">
        <v>200100</v>
      </c>
    </row>
    <row r="26" spans="1:2" ht="16" x14ac:dyDescent="0.45">
      <c r="A26" s="142" t="s">
        <v>1287</v>
      </c>
      <c r="B26" s="142">
        <v>200110</v>
      </c>
    </row>
    <row r="27" spans="1:2" ht="16" x14ac:dyDescent="0.45">
      <c r="A27" s="142" t="s">
        <v>2163</v>
      </c>
      <c r="B27" s="142">
        <v>200120</v>
      </c>
    </row>
    <row r="28" spans="1:2" ht="16" x14ac:dyDescent="0.45">
      <c r="A28" s="142" t="s">
        <v>2130</v>
      </c>
      <c r="B28" s="142">
        <v>200130</v>
      </c>
    </row>
    <row r="29" spans="1:2" ht="16" x14ac:dyDescent="0.45">
      <c r="A29" s="142" t="s">
        <v>2131</v>
      </c>
      <c r="B29" s="142">
        <v>200140</v>
      </c>
    </row>
    <row r="30" spans="1:2" ht="16" x14ac:dyDescent="0.45">
      <c r="A30" s="142" t="s">
        <v>2132</v>
      </c>
      <c r="B30" s="142">
        <v>200150</v>
      </c>
    </row>
    <row r="31" spans="1:2" ht="16" x14ac:dyDescent="0.45">
      <c r="A31" s="142" t="s">
        <v>2133</v>
      </c>
      <c r="B31" s="142">
        <v>200160</v>
      </c>
    </row>
    <row r="32" spans="1:2" ht="16" x14ac:dyDescent="0.45">
      <c r="A32" s="142" t="s">
        <v>2134</v>
      </c>
      <c r="B32" s="142">
        <v>200170</v>
      </c>
    </row>
    <row r="33" spans="1:2" ht="16" x14ac:dyDescent="0.45">
      <c r="A33" s="142" t="s">
        <v>2135</v>
      </c>
      <c r="B33" s="142">
        <v>200180</v>
      </c>
    </row>
    <row r="34" spans="1:2" ht="16" x14ac:dyDescent="0.45">
      <c r="A34" s="142" t="s">
        <v>2136</v>
      </c>
      <c r="B34" s="142">
        <v>200190</v>
      </c>
    </row>
    <row r="35" spans="1:2" ht="16" x14ac:dyDescent="0.45">
      <c r="A35" s="142" t="s">
        <v>2137</v>
      </c>
      <c r="B35" s="142">
        <v>200200</v>
      </c>
    </row>
    <row r="36" spans="1:2" ht="16" x14ac:dyDescent="0.45">
      <c r="A36" s="142" t="s">
        <v>2138</v>
      </c>
      <c r="B36" s="142">
        <v>200210</v>
      </c>
    </row>
    <row r="37" spans="1:2" ht="16" x14ac:dyDescent="0.45">
      <c r="A37" s="142" t="s">
        <v>2139</v>
      </c>
      <c r="B37" s="142">
        <v>200220</v>
      </c>
    </row>
    <row r="38" spans="1:2" ht="16" x14ac:dyDescent="0.45">
      <c r="A38" s="142" t="s">
        <v>2140</v>
      </c>
      <c r="B38" s="142">
        <v>200230</v>
      </c>
    </row>
    <row r="39" spans="1:2" ht="16" x14ac:dyDescent="0.45">
      <c r="A39" s="142" t="s">
        <v>2141</v>
      </c>
      <c r="B39" s="142">
        <v>200240</v>
      </c>
    </row>
    <row r="40" spans="1:2" ht="16" x14ac:dyDescent="0.45">
      <c r="A40" s="142" t="s">
        <v>2142</v>
      </c>
      <c r="B40" s="142">
        <v>200250</v>
      </c>
    </row>
    <row r="41" spans="1:2" ht="16" x14ac:dyDescent="0.45">
      <c r="A41" s="142" t="s">
        <v>2143</v>
      </c>
      <c r="B41" s="142">
        <v>200260</v>
      </c>
    </row>
    <row r="42" spans="1:2" ht="16" x14ac:dyDescent="0.45">
      <c r="A42" s="142" t="s">
        <v>2144</v>
      </c>
      <c r="B42" s="142">
        <v>200270</v>
      </c>
    </row>
    <row r="43" spans="1:2" ht="16" x14ac:dyDescent="0.45">
      <c r="A43" s="142" t="s">
        <v>2145</v>
      </c>
      <c r="B43" s="142">
        <v>200280</v>
      </c>
    </row>
    <row r="44" spans="1:2" ht="16" x14ac:dyDescent="0.45">
      <c r="A44" s="142" t="s">
        <v>2146</v>
      </c>
      <c r="B44" s="142">
        <v>200290</v>
      </c>
    </row>
    <row r="45" spans="1:2" ht="16" x14ac:dyDescent="0.45">
      <c r="A45" s="142" t="s">
        <v>2147</v>
      </c>
      <c r="B45" s="142">
        <v>200300</v>
      </c>
    </row>
    <row r="46" spans="1:2" ht="16" x14ac:dyDescent="0.45">
      <c r="A46" s="142" t="s">
        <v>2148</v>
      </c>
      <c r="B46" s="142">
        <v>200310</v>
      </c>
    </row>
    <row r="47" spans="1:2" ht="16" x14ac:dyDescent="0.45">
      <c r="A47" s="142" t="s">
        <v>2149</v>
      </c>
      <c r="B47" s="142">
        <v>200320</v>
      </c>
    </row>
    <row r="48" spans="1:2" ht="16" x14ac:dyDescent="0.45">
      <c r="A48" s="142" t="s">
        <v>2150</v>
      </c>
      <c r="B48" s="142">
        <v>200330</v>
      </c>
    </row>
    <row r="49" spans="1:2" ht="16" x14ac:dyDescent="0.45">
      <c r="A49" s="142" t="s">
        <v>2151</v>
      </c>
      <c r="B49" s="142">
        <v>200340</v>
      </c>
    </row>
    <row r="50" spans="1:2" ht="16" x14ac:dyDescent="0.45">
      <c r="A50" s="142" t="s">
        <v>2152</v>
      </c>
      <c r="B50" s="142">
        <v>200350</v>
      </c>
    </row>
    <row r="51" spans="1:2" ht="16" x14ac:dyDescent="0.45">
      <c r="A51" s="142" t="s">
        <v>2153</v>
      </c>
      <c r="B51" s="142">
        <v>200360</v>
      </c>
    </row>
    <row r="52" spans="1:2" ht="16" x14ac:dyDescent="0.45">
      <c r="A52" s="142" t="s">
        <v>2154</v>
      </c>
      <c r="B52" s="142">
        <v>200370</v>
      </c>
    </row>
    <row r="53" spans="1:2" ht="16" x14ac:dyDescent="0.45">
      <c r="A53" s="142" t="s">
        <v>2155</v>
      </c>
      <c r="B53" s="142">
        <v>200380</v>
      </c>
    </row>
    <row r="54" spans="1:2" ht="16" x14ac:dyDescent="0.45">
      <c r="A54" s="142" t="s">
        <v>2156</v>
      </c>
      <c r="B54" s="142">
        <v>200390</v>
      </c>
    </row>
    <row r="55" spans="1:2" ht="16" x14ac:dyDescent="0.45">
      <c r="A55" s="142" t="s">
        <v>2157</v>
      </c>
      <c r="B55" s="142">
        <v>200400</v>
      </c>
    </row>
    <row r="56" spans="1:2" ht="16" x14ac:dyDescent="0.45">
      <c r="A56" s="142" t="s">
        <v>2158</v>
      </c>
      <c r="B56" s="142">
        <v>200410</v>
      </c>
    </row>
    <row r="57" spans="1:2" ht="16" x14ac:dyDescent="0.45">
      <c r="A57" s="142" t="s">
        <v>2025</v>
      </c>
      <c r="B57" s="142">
        <v>200420</v>
      </c>
    </row>
    <row r="58" spans="1:2" ht="16" x14ac:dyDescent="0.45">
      <c r="A58" s="142" t="s">
        <v>2159</v>
      </c>
      <c r="B58" s="142">
        <v>200430</v>
      </c>
    </row>
    <row r="59" spans="1:2" ht="16" x14ac:dyDescent="0.45">
      <c r="A59" s="142" t="s">
        <v>2160</v>
      </c>
      <c r="B59" s="142">
        <v>200440</v>
      </c>
    </row>
    <row r="60" spans="1:2" ht="16" x14ac:dyDescent="0.45">
      <c r="A60" s="142" t="s">
        <v>2161</v>
      </c>
      <c r="B60" s="142">
        <v>200450</v>
      </c>
    </row>
    <row r="61" spans="1:2" ht="16" x14ac:dyDescent="0.45">
      <c r="A61" s="142" t="s">
        <v>2162</v>
      </c>
      <c r="B61" s="142">
        <v>200460</v>
      </c>
    </row>
    <row r="62" spans="1:2" ht="16" x14ac:dyDescent="0.45">
      <c r="A62" s="142" t="s">
        <v>3157</v>
      </c>
      <c r="B62" s="142">
        <v>200470</v>
      </c>
    </row>
    <row r="63" spans="1:2" ht="16" x14ac:dyDescent="0.45">
      <c r="A63" s="142" t="s">
        <v>3161</v>
      </c>
      <c r="B63" s="142">
        <v>200480</v>
      </c>
    </row>
    <row r="64" spans="1:2" ht="16" x14ac:dyDescent="0.45">
      <c r="A64" s="142" t="s">
        <v>3165</v>
      </c>
      <c r="B64" s="142">
        <v>200490</v>
      </c>
    </row>
    <row r="65" spans="1:2" ht="16" x14ac:dyDescent="0.45">
      <c r="A65" s="142" t="s">
        <v>3170</v>
      </c>
      <c r="B65" s="142">
        <v>200500</v>
      </c>
    </row>
    <row r="66" spans="1:2" ht="16" x14ac:dyDescent="0.45">
      <c r="A66" s="142" t="s">
        <v>2831</v>
      </c>
      <c r="B66" s="142">
        <v>200510</v>
      </c>
    </row>
    <row r="67" spans="1:2" ht="16" x14ac:dyDescent="0.45">
      <c r="A67" s="142" t="s">
        <v>3177</v>
      </c>
      <c r="B67" s="142">
        <v>200520</v>
      </c>
    </row>
    <row r="68" spans="1:2" ht="16" x14ac:dyDescent="0.45">
      <c r="A68" s="142" t="s">
        <v>3181</v>
      </c>
      <c r="B68" s="142">
        <v>200530</v>
      </c>
    </row>
    <row r="69" spans="1:2" ht="16" x14ac:dyDescent="0.45">
      <c r="A69" s="142" t="s">
        <v>3185</v>
      </c>
      <c r="B69" s="142">
        <v>200540</v>
      </c>
    </row>
    <row r="70" spans="1:2" ht="16" x14ac:dyDescent="0.45">
      <c r="A70" s="142" t="s">
        <v>3189</v>
      </c>
      <c r="B70" s="142">
        <v>200550</v>
      </c>
    </row>
    <row r="71" spans="1:2" ht="16" x14ac:dyDescent="0.45">
      <c r="A71" s="142" t="s">
        <v>2524</v>
      </c>
      <c r="B71" s="142">
        <v>30</v>
      </c>
    </row>
    <row r="72" spans="1:2" ht="16" x14ac:dyDescent="0.45">
      <c r="A72" s="142" t="s">
        <v>2164</v>
      </c>
      <c r="B72" s="142">
        <v>300010</v>
      </c>
    </row>
    <row r="73" spans="1:2" ht="16" x14ac:dyDescent="0.45">
      <c r="A73" s="142" t="s">
        <v>2165</v>
      </c>
      <c r="B73" s="142">
        <v>300020</v>
      </c>
    </row>
    <row r="74" spans="1:2" ht="16" x14ac:dyDescent="0.45">
      <c r="A74" s="142" t="s">
        <v>2166</v>
      </c>
      <c r="B74" s="142">
        <v>300030</v>
      </c>
    </row>
    <row r="75" spans="1:2" ht="16" x14ac:dyDescent="0.45">
      <c r="A75" s="142" t="s">
        <v>2167</v>
      </c>
      <c r="B75" s="142">
        <v>300040</v>
      </c>
    </row>
    <row r="76" spans="1:2" ht="16" x14ac:dyDescent="0.45">
      <c r="A76" s="142" t="s">
        <v>2168</v>
      </c>
      <c r="B76" s="142">
        <v>300050</v>
      </c>
    </row>
    <row r="77" spans="1:2" ht="16" x14ac:dyDescent="0.45">
      <c r="A77" s="142" t="s">
        <v>2169</v>
      </c>
      <c r="B77" s="142">
        <v>300060</v>
      </c>
    </row>
    <row r="78" spans="1:2" ht="16" x14ac:dyDescent="0.45">
      <c r="A78" s="142" t="s">
        <v>2170</v>
      </c>
      <c r="B78" s="142">
        <v>300070</v>
      </c>
    </row>
    <row r="79" spans="1:2" ht="16" x14ac:dyDescent="0.45">
      <c r="A79" s="142" t="s">
        <v>2171</v>
      </c>
      <c r="B79" s="142">
        <v>300080</v>
      </c>
    </row>
    <row r="80" spans="1:2" ht="16" x14ac:dyDescent="0.45">
      <c r="A80" s="142" t="s">
        <v>2524</v>
      </c>
      <c r="B80" s="142">
        <v>40</v>
      </c>
    </row>
    <row r="81" spans="1:2" ht="16" x14ac:dyDescent="0.45">
      <c r="A81" s="142" t="s">
        <v>2172</v>
      </c>
      <c r="B81" s="142">
        <v>400010</v>
      </c>
    </row>
    <row r="82" spans="1:2" ht="16" x14ac:dyDescent="0.45">
      <c r="A82" s="142" t="s">
        <v>2173</v>
      </c>
      <c r="B82" s="142">
        <v>400020</v>
      </c>
    </row>
    <row r="83" spans="1:2" ht="16" x14ac:dyDescent="0.45">
      <c r="A83" s="142" t="s">
        <v>2174</v>
      </c>
      <c r="B83" s="142">
        <v>400030</v>
      </c>
    </row>
    <row r="84" spans="1:2" ht="16" x14ac:dyDescent="0.45">
      <c r="A84" s="142" t="s">
        <v>2175</v>
      </c>
      <c r="B84" s="142">
        <v>400040</v>
      </c>
    </row>
    <row r="85" spans="1:2" ht="16" x14ac:dyDescent="0.45">
      <c r="A85" s="142" t="s">
        <v>2176</v>
      </c>
      <c r="B85" s="142">
        <v>400050</v>
      </c>
    </row>
    <row r="86" spans="1:2" ht="16" x14ac:dyDescent="0.45">
      <c r="A86" s="142" t="s">
        <v>2177</v>
      </c>
      <c r="B86" s="142">
        <v>400060</v>
      </c>
    </row>
    <row r="87" spans="1:2" ht="16" x14ac:dyDescent="0.45">
      <c r="A87" s="142" t="s">
        <v>2180</v>
      </c>
      <c r="B87" s="142">
        <v>400070</v>
      </c>
    </row>
    <row r="88" spans="1:2" ht="16" x14ac:dyDescent="0.45">
      <c r="A88" s="142" t="s">
        <v>2181</v>
      </c>
      <c r="B88" s="142">
        <v>400080</v>
      </c>
    </row>
    <row r="89" spans="1:2" ht="16" x14ac:dyDescent="0.45">
      <c r="A89" s="142" t="s">
        <v>2182</v>
      </c>
      <c r="B89" s="142">
        <v>400090</v>
      </c>
    </row>
    <row r="90" spans="1:2" ht="16" x14ac:dyDescent="0.45">
      <c r="A90" s="142" t="s">
        <v>2183</v>
      </c>
      <c r="B90" s="142">
        <v>400100</v>
      </c>
    </row>
    <row r="91" spans="1:2" ht="16" x14ac:dyDescent="0.45">
      <c r="A91" s="142" t="s">
        <v>2184</v>
      </c>
      <c r="B91" s="142">
        <v>400110</v>
      </c>
    </row>
    <row r="92" spans="1:2" ht="16" x14ac:dyDescent="0.45">
      <c r="A92" s="142" t="s">
        <v>2185</v>
      </c>
      <c r="B92" s="142">
        <v>400120</v>
      </c>
    </row>
    <row r="93" spans="1:2" ht="16" x14ac:dyDescent="0.45">
      <c r="A93" s="142" t="s">
        <v>2186</v>
      </c>
      <c r="B93" s="142">
        <v>400130</v>
      </c>
    </row>
    <row r="94" spans="1:2" ht="16" x14ac:dyDescent="0.45">
      <c r="A94" s="142" t="s">
        <v>2187</v>
      </c>
      <c r="B94" s="142">
        <v>400140</v>
      </c>
    </row>
    <row r="95" spans="1:2" ht="16" x14ac:dyDescent="0.45">
      <c r="A95" s="142" t="s">
        <v>2188</v>
      </c>
      <c r="B95" s="142">
        <v>400150</v>
      </c>
    </row>
    <row r="96" spans="1:2" ht="16" x14ac:dyDescent="0.45">
      <c r="A96" s="142" t="s">
        <v>2189</v>
      </c>
      <c r="B96" s="142">
        <v>400160</v>
      </c>
    </row>
    <row r="97" spans="1:2" ht="16" x14ac:dyDescent="0.45">
      <c r="A97" s="142" t="s">
        <v>2524</v>
      </c>
      <c r="B97" s="142">
        <v>50</v>
      </c>
    </row>
    <row r="98" spans="1:2" ht="16" x14ac:dyDescent="0.45">
      <c r="A98" s="142" t="s">
        <v>96</v>
      </c>
      <c r="B98" s="142">
        <v>500010</v>
      </c>
    </row>
    <row r="99" spans="1:2" ht="16" x14ac:dyDescent="0.45">
      <c r="A99" s="142" t="s">
        <v>2190</v>
      </c>
      <c r="B99" s="142">
        <v>500020</v>
      </c>
    </row>
    <row r="100" spans="1:2" ht="16" x14ac:dyDescent="0.45">
      <c r="A100" s="142" t="s">
        <v>3308</v>
      </c>
      <c r="B100" s="142">
        <v>500030</v>
      </c>
    </row>
    <row r="101" spans="1:2" ht="16" x14ac:dyDescent="0.45">
      <c r="A101" s="142" t="s">
        <v>2524</v>
      </c>
      <c r="B101" s="142">
        <v>60</v>
      </c>
    </row>
    <row r="102" spans="1:2" ht="16" x14ac:dyDescent="0.45">
      <c r="A102" s="142" t="s">
        <v>2526</v>
      </c>
      <c r="B102" s="142">
        <v>600010</v>
      </c>
    </row>
    <row r="103" spans="1:2" ht="16" x14ac:dyDescent="0.45">
      <c r="A103" s="142" t="s">
        <v>2192</v>
      </c>
      <c r="B103" s="142">
        <v>600020</v>
      </c>
    </row>
    <row r="104" spans="1:2" ht="16" x14ac:dyDescent="0.45">
      <c r="A104" s="142" t="s">
        <v>2193</v>
      </c>
      <c r="B104" s="142">
        <v>600030</v>
      </c>
    </row>
    <row r="105" spans="1:2" ht="16" x14ac:dyDescent="0.45">
      <c r="A105" s="142" t="s">
        <v>2194</v>
      </c>
      <c r="B105" s="142">
        <v>600040</v>
      </c>
    </row>
    <row r="106" spans="1:2" ht="16" x14ac:dyDescent="0.45">
      <c r="A106" s="142" t="s">
        <v>2524</v>
      </c>
      <c r="B106" s="142">
        <v>70</v>
      </c>
    </row>
    <row r="107" spans="1:2" ht="16" x14ac:dyDescent="0.45">
      <c r="A107" s="142" t="s">
        <v>2195</v>
      </c>
      <c r="B107" s="142">
        <v>700010</v>
      </c>
    </row>
    <row r="108" spans="1:2" ht="16" x14ac:dyDescent="0.45">
      <c r="A108" s="142" t="s">
        <v>2196</v>
      </c>
      <c r="B108" s="142">
        <v>700020</v>
      </c>
    </row>
    <row r="109" spans="1:2" ht="16" x14ac:dyDescent="0.45">
      <c r="A109" s="142" t="s">
        <v>7778</v>
      </c>
      <c r="B109" s="142">
        <v>700050</v>
      </c>
    </row>
    <row r="110" spans="1:2" ht="16" x14ac:dyDescent="0.45">
      <c r="A110" s="142" t="s">
        <v>2201</v>
      </c>
      <c r="B110" s="142">
        <v>700070</v>
      </c>
    </row>
    <row r="111" spans="1:2" ht="16" x14ac:dyDescent="0.45">
      <c r="A111" s="142" t="s">
        <v>2202</v>
      </c>
      <c r="B111" s="142">
        <v>700080</v>
      </c>
    </row>
    <row r="112" spans="1:2" ht="16" x14ac:dyDescent="0.45">
      <c r="A112" s="142" t="s">
        <v>2203</v>
      </c>
      <c r="B112" s="142">
        <v>700090</v>
      </c>
    </row>
    <row r="113" spans="1:2" ht="16" x14ac:dyDescent="0.45">
      <c r="A113" s="142" t="s">
        <v>2204</v>
      </c>
      <c r="B113" s="142">
        <v>700100</v>
      </c>
    </row>
    <row r="114" spans="1:2" ht="16" x14ac:dyDescent="0.45">
      <c r="A114" s="142" t="s">
        <v>2205</v>
      </c>
      <c r="B114" s="142">
        <v>700110</v>
      </c>
    </row>
    <row r="115" spans="1:2" ht="16" x14ac:dyDescent="0.45">
      <c r="A115" s="142" t="s">
        <v>2524</v>
      </c>
      <c r="B115" s="142">
        <v>90</v>
      </c>
    </row>
    <row r="116" spans="1:2" ht="16" x14ac:dyDescent="0.45">
      <c r="A116" s="142" t="s">
        <v>2218</v>
      </c>
      <c r="B116" s="142">
        <v>900010</v>
      </c>
    </row>
    <row r="117" spans="1:2" ht="16" x14ac:dyDescent="0.45">
      <c r="A117" s="142" t="s">
        <v>2208</v>
      </c>
      <c r="B117" s="142">
        <v>900020</v>
      </c>
    </row>
    <row r="118" spans="1:2" ht="16" x14ac:dyDescent="0.45">
      <c r="A118" s="142" t="s">
        <v>2209</v>
      </c>
      <c r="B118" s="142">
        <v>900030</v>
      </c>
    </row>
    <row r="119" spans="1:2" ht="16" x14ac:dyDescent="0.45">
      <c r="A119" s="142" t="s">
        <v>2524</v>
      </c>
      <c r="B119" s="142">
        <v>100</v>
      </c>
    </row>
    <row r="120" spans="1:2" ht="16" x14ac:dyDescent="0.45">
      <c r="A120" s="142" t="s">
        <v>7</v>
      </c>
      <c r="B120" s="142">
        <v>1000010</v>
      </c>
    </row>
    <row r="121" spans="1:2" ht="16" x14ac:dyDescent="0.45">
      <c r="A121" s="142" t="s">
        <v>8</v>
      </c>
      <c r="B121" s="142">
        <v>1000020</v>
      </c>
    </row>
    <row r="122" spans="1:2" ht="16" x14ac:dyDescent="0.45">
      <c r="A122" s="142" t="s">
        <v>8695</v>
      </c>
      <c r="B122" s="142">
        <v>1000030</v>
      </c>
    </row>
    <row r="123" spans="1:2" ht="16" x14ac:dyDescent="0.45">
      <c r="A123" s="142" t="s">
        <v>8696</v>
      </c>
      <c r="B123" s="142">
        <v>1000040</v>
      </c>
    </row>
    <row r="124" spans="1:2" ht="16" x14ac:dyDescent="0.45">
      <c r="A124" s="142" t="s">
        <v>183</v>
      </c>
      <c r="B124" s="142">
        <v>1000050</v>
      </c>
    </row>
    <row r="125" spans="1:2" ht="16" x14ac:dyDescent="0.45">
      <c r="A125" s="142" t="s">
        <v>184</v>
      </c>
      <c r="B125" s="142">
        <v>1000060</v>
      </c>
    </row>
    <row r="126" spans="1:2" ht="16" x14ac:dyDescent="0.45">
      <c r="A126" s="142" t="s">
        <v>1401</v>
      </c>
      <c r="B126" s="142">
        <v>1000070</v>
      </c>
    </row>
    <row r="127" spans="1:2" ht="16" x14ac:dyDescent="0.45">
      <c r="A127" s="142" t="s">
        <v>106</v>
      </c>
      <c r="B127" s="142">
        <v>1000080</v>
      </c>
    </row>
    <row r="128" spans="1:2" ht="16" x14ac:dyDescent="0.45">
      <c r="A128" s="142" t="s">
        <v>9</v>
      </c>
      <c r="B128" s="142">
        <v>1000090</v>
      </c>
    </row>
    <row r="129" spans="1:2" ht="16" x14ac:dyDescent="0.45">
      <c r="A129" s="142" t="s">
        <v>10</v>
      </c>
      <c r="B129" s="142">
        <v>1000100</v>
      </c>
    </row>
    <row r="130" spans="1:2" ht="16" x14ac:dyDescent="0.45">
      <c r="A130" s="142" t="s">
        <v>8697</v>
      </c>
      <c r="B130" s="142">
        <v>1000110</v>
      </c>
    </row>
    <row r="131" spans="1:2" ht="16" x14ac:dyDescent="0.45">
      <c r="A131" s="142" t="s">
        <v>8698</v>
      </c>
      <c r="B131" s="142">
        <v>1000120</v>
      </c>
    </row>
    <row r="132" spans="1:2" ht="16" x14ac:dyDescent="0.45">
      <c r="A132" s="142" t="s">
        <v>186</v>
      </c>
      <c r="B132" s="142">
        <v>1000130</v>
      </c>
    </row>
    <row r="133" spans="1:2" ht="16" x14ac:dyDescent="0.45">
      <c r="A133" s="142" t="s">
        <v>187</v>
      </c>
      <c r="B133" s="142">
        <v>1000140</v>
      </c>
    </row>
    <row r="134" spans="1:2" ht="16" x14ac:dyDescent="0.45">
      <c r="A134" s="142" t="s">
        <v>1402</v>
      </c>
      <c r="B134" s="142">
        <v>1000150</v>
      </c>
    </row>
    <row r="135" spans="1:2" ht="16" x14ac:dyDescent="0.45">
      <c r="A135" s="142" t="s">
        <v>104</v>
      </c>
      <c r="B135" s="142">
        <v>1000160</v>
      </c>
    </row>
    <row r="136" spans="1:2" ht="16" x14ac:dyDescent="0.45">
      <c r="A136" s="142" t="s">
        <v>11</v>
      </c>
      <c r="B136" s="142">
        <v>1000170</v>
      </c>
    </row>
    <row r="137" spans="1:2" ht="16" x14ac:dyDescent="0.45">
      <c r="A137" s="142" t="s">
        <v>12</v>
      </c>
      <c r="B137" s="142">
        <v>1000180</v>
      </c>
    </row>
    <row r="138" spans="1:2" ht="16" x14ac:dyDescent="0.45">
      <c r="A138" s="142" t="s">
        <v>8699</v>
      </c>
      <c r="B138" s="142">
        <v>1000190</v>
      </c>
    </row>
    <row r="139" spans="1:2" ht="16" x14ac:dyDescent="0.45">
      <c r="A139" s="142" t="s">
        <v>8700</v>
      </c>
      <c r="B139" s="142">
        <v>1000200</v>
      </c>
    </row>
    <row r="140" spans="1:2" ht="16" x14ac:dyDescent="0.45">
      <c r="A140" s="142" t="s">
        <v>188</v>
      </c>
      <c r="B140" s="142">
        <v>1000210</v>
      </c>
    </row>
    <row r="141" spans="1:2" ht="16" x14ac:dyDescent="0.45">
      <c r="A141" s="142" t="s">
        <v>189</v>
      </c>
      <c r="B141" s="142">
        <v>1000220</v>
      </c>
    </row>
    <row r="142" spans="1:2" ht="16" x14ac:dyDescent="0.45">
      <c r="A142" s="142" t="s">
        <v>1403</v>
      </c>
      <c r="B142" s="142">
        <v>1000230</v>
      </c>
    </row>
    <row r="143" spans="1:2" ht="16" x14ac:dyDescent="0.45">
      <c r="A143" s="142" t="s">
        <v>2226</v>
      </c>
      <c r="B143" s="142">
        <v>1000240</v>
      </c>
    </row>
    <row r="144" spans="1:2" ht="16" x14ac:dyDescent="0.45">
      <c r="A144" s="142" t="s">
        <v>13</v>
      </c>
      <c r="B144" s="142">
        <v>1000250</v>
      </c>
    </row>
    <row r="145" spans="1:2" ht="16" x14ac:dyDescent="0.45">
      <c r="A145" s="142" t="s">
        <v>14</v>
      </c>
      <c r="B145" s="142">
        <v>1000260</v>
      </c>
    </row>
    <row r="146" spans="1:2" ht="16" x14ac:dyDescent="0.45">
      <c r="A146" s="142" t="s">
        <v>8701</v>
      </c>
      <c r="B146" s="142">
        <v>1000270</v>
      </c>
    </row>
    <row r="147" spans="1:2" ht="16" x14ac:dyDescent="0.45">
      <c r="A147" s="142" t="s">
        <v>8702</v>
      </c>
      <c r="B147" s="142">
        <v>1000280</v>
      </c>
    </row>
    <row r="148" spans="1:2" ht="16" x14ac:dyDescent="0.45">
      <c r="A148" s="142" t="s">
        <v>190</v>
      </c>
      <c r="B148" s="142">
        <v>1000290</v>
      </c>
    </row>
    <row r="149" spans="1:2" ht="16" x14ac:dyDescent="0.45">
      <c r="A149" s="142" t="s">
        <v>191</v>
      </c>
      <c r="B149" s="142">
        <v>1000300</v>
      </c>
    </row>
    <row r="150" spans="1:2" ht="16" x14ac:dyDescent="0.45">
      <c r="A150" s="142" t="s">
        <v>1404</v>
      </c>
      <c r="B150" s="142">
        <v>1000310</v>
      </c>
    </row>
    <row r="151" spans="1:2" ht="16" x14ac:dyDescent="0.45">
      <c r="A151" s="142" t="s">
        <v>149</v>
      </c>
      <c r="B151" s="142">
        <v>1000320</v>
      </c>
    </row>
    <row r="152" spans="1:2" ht="16" x14ac:dyDescent="0.45">
      <c r="A152" s="142" t="s">
        <v>15</v>
      </c>
      <c r="B152" s="142">
        <v>1000330</v>
      </c>
    </row>
    <row r="153" spans="1:2" ht="16" x14ac:dyDescent="0.45">
      <c r="A153" s="142" t="s">
        <v>16</v>
      </c>
      <c r="B153" s="142">
        <v>1000340</v>
      </c>
    </row>
    <row r="154" spans="1:2" ht="16" x14ac:dyDescent="0.45">
      <c r="A154" s="142" t="s">
        <v>8703</v>
      </c>
      <c r="B154" s="142">
        <v>1000350</v>
      </c>
    </row>
    <row r="155" spans="1:2" ht="16" x14ac:dyDescent="0.45">
      <c r="A155" s="142" t="s">
        <v>8704</v>
      </c>
      <c r="B155" s="142">
        <v>1000360</v>
      </c>
    </row>
    <row r="156" spans="1:2" ht="16" x14ac:dyDescent="0.45">
      <c r="A156" s="142" t="s">
        <v>192</v>
      </c>
      <c r="B156" s="142">
        <v>1000370</v>
      </c>
    </row>
    <row r="157" spans="1:2" ht="16" x14ac:dyDescent="0.45">
      <c r="A157" s="142" t="s">
        <v>193</v>
      </c>
      <c r="B157" s="142">
        <v>1000380</v>
      </c>
    </row>
    <row r="158" spans="1:2" ht="16" x14ac:dyDescent="0.45">
      <c r="A158" s="142" t="s">
        <v>1405</v>
      </c>
      <c r="B158" s="142">
        <v>1000390</v>
      </c>
    </row>
    <row r="159" spans="1:2" ht="16" x14ac:dyDescent="0.45">
      <c r="A159" s="142" t="s">
        <v>2210</v>
      </c>
      <c r="B159" s="142">
        <v>1000400</v>
      </c>
    </row>
    <row r="160" spans="1:2" ht="16" x14ac:dyDescent="0.45">
      <c r="A160" s="142" t="s">
        <v>2270</v>
      </c>
      <c r="B160" s="142">
        <v>1000410</v>
      </c>
    </row>
    <row r="161" spans="1:2" ht="16" x14ac:dyDescent="0.45">
      <c r="A161" s="142" t="s">
        <v>2271</v>
      </c>
      <c r="B161" s="142">
        <v>1000420</v>
      </c>
    </row>
    <row r="162" spans="1:2" ht="16" x14ac:dyDescent="0.45">
      <c r="A162" s="142" t="s">
        <v>8756</v>
      </c>
      <c r="B162" s="142">
        <v>1000430</v>
      </c>
    </row>
    <row r="163" spans="1:2" ht="16" x14ac:dyDescent="0.45">
      <c r="A163" s="142" t="s">
        <v>8758</v>
      </c>
      <c r="B163" s="142">
        <v>1000440</v>
      </c>
    </row>
    <row r="164" spans="1:2" ht="16" x14ac:dyDescent="0.45">
      <c r="A164" s="142" t="s">
        <v>8712</v>
      </c>
      <c r="B164" s="142">
        <v>1000445</v>
      </c>
    </row>
    <row r="165" spans="1:2" ht="16" x14ac:dyDescent="0.45">
      <c r="A165" s="142" t="s">
        <v>17</v>
      </c>
      <c r="B165" s="142">
        <v>1000450</v>
      </c>
    </row>
    <row r="166" spans="1:2" ht="16" x14ac:dyDescent="0.45">
      <c r="A166" s="142" t="s">
        <v>18</v>
      </c>
      <c r="B166" s="142">
        <v>1000460</v>
      </c>
    </row>
    <row r="167" spans="1:2" ht="16" x14ac:dyDescent="0.45">
      <c r="A167" s="142" t="s">
        <v>108</v>
      </c>
      <c r="B167" s="142">
        <v>1000470</v>
      </c>
    </row>
    <row r="168" spans="1:2" ht="16" x14ac:dyDescent="0.45">
      <c r="A168" s="142" t="s">
        <v>1391</v>
      </c>
      <c r="B168" s="142">
        <v>1000480</v>
      </c>
    </row>
    <row r="169" spans="1:2" ht="16" x14ac:dyDescent="0.45">
      <c r="A169" s="142" t="s">
        <v>1392</v>
      </c>
      <c r="B169" s="142">
        <v>1000490</v>
      </c>
    </row>
    <row r="170" spans="1:2" ht="16" x14ac:dyDescent="0.45">
      <c r="A170" s="142" t="s">
        <v>1311</v>
      </c>
      <c r="B170" s="142">
        <v>1000500</v>
      </c>
    </row>
    <row r="171" spans="1:2" ht="16" x14ac:dyDescent="0.45">
      <c r="A171" s="142" t="s">
        <v>1312</v>
      </c>
      <c r="B171" s="142">
        <v>1000510</v>
      </c>
    </row>
    <row r="172" spans="1:2" ht="16" x14ac:dyDescent="0.45">
      <c r="A172" s="142" t="s">
        <v>19</v>
      </c>
      <c r="B172" s="142">
        <v>1000520</v>
      </c>
    </row>
    <row r="173" spans="1:2" ht="16" x14ac:dyDescent="0.45">
      <c r="A173" s="142" t="s">
        <v>20</v>
      </c>
      <c r="B173" s="142">
        <v>1000530</v>
      </c>
    </row>
    <row r="174" spans="1:2" ht="16" x14ac:dyDescent="0.45">
      <c r="A174" s="142" t="s">
        <v>109</v>
      </c>
      <c r="B174" s="142">
        <v>1000540</v>
      </c>
    </row>
    <row r="175" spans="1:2" ht="16" x14ac:dyDescent="0.45">
      <c r="A175" s="142" t="s">
        <v>1393</v>
      </c>
      <c r="B175" s="142">
        <v>1000550</v>
      </c>
    </row>
    <row r="176" spans="1:2" ht="16" x14ac:dyDescent="0.45">
      <c r="A176" s="142" t="s">
        <v>1394</v>
      </c>
      <c r="B176" s="142">
        <v>1000560</v>
      </c>
    </row>
    <row r="177" spans="1:2" ht="16" x14ac:dyDescent="0.45">
      <c r="A177" s="142" t="s">
        <v>1316</v>
      </c>
      <c r="B177" s="142">
        <v>1000570</v>
      </c>
    </row>
    <row r="178" spans="1:2" ht="16" x14ac:dyDescent="0.45">
      <c r="A178" s="142" t="s">
        <v>1317</v>
      </c>
      <c r="B178" s="142">
        <v>1000580</v>
      </c>
    </row>
    <row r="179" spans="1:2" ht="16" x14ac:dyDescent="0.45">
      <c r="A179" s="142" t="s">
        <v>21</v>
      </c>
      <c r="B179" s="142">
        <v>1000590</v>
      </c>
    </row>
    <row r="180" spans="1:2" ht="16" x14ac:dyDescent="0.45">
      <c r="A180" s="142" t="s">
        <v>22</v>
      </c>
      <c r="B180" s="142">
        <v>1000600</v>
      </c>
    </row>
    <row r="181" spans="1:2" ht="16" x14ac:dyDescent="0.45">
      <c r="A181" s="142" t="s">
        <v>110</v>
      </c>
      <c r="B181" s="142">
        <v>1000610</v>
      </c>
    </row>
    <row r="182" spans="1:2" ht="16" x14ac:dyDescent="0.45">
      <c r="A182" s="142" t="s">
        <v>1395</v>
      </c>
      <c r="B182" s="142">
        <v>1000620</v>
      </c>
    </row>
    <row r="183" spans="1:2" ht="16" x14ac:dyDescent="0.45">
      <c r="A183" s="142" t="s">
        <v>1396</v>
      </c>
      <c r="B183" s="142">
        <v>1000630</v>
      </c>
    </row>
    <row r="184" spans="1:2" ht="16" x14ac:dyDescent="0.45">
      <c r="A184" s="142" t="s">
        <v>1320</v>
      </c>
      <c r="B184" s="142">
        <v>1000640</v>
      </c>
    </row>
    <row r="185" spans="1:2" ht="16" x14ac:dyDescent="0.45">
      <c r="A185" s="142" t="s">
        <v>1321</v>
      </c>
      <c r="B185" s="142">
        <v>1000650</v>
      </c>
    </row>
    <row r="186" spans="1:2" ht="16" x14ac:dyDescent="0.45">
      <c r="A186" s="142" t="s">
        <v>23</v>
      </c>
      <c r="B186" s="142">
        <v>1000660</v>
      </c>
    </row>
    <row r="187" spans="1:2" ht="16" x14ac:dyDescent="0.45">
      <c r="A187" s="142" t="s">
        <v>24</v>
      </c>
      <c r="B187" s="142">
        <v>1000670</v>
      </c>
    </row>
    <row r="188" spans="1:2" ht="16" x14ac:dyDescent="0.45">
      <c r="A188" s="142" t="s">
        <v>107</v>
      </c>
      <c r="B188" s="142">
        <v>1000680</v>
      </c>
    </row>
    <row r="189" spans="1:2" ht="16" x14ac:dyDescent="0.45">
      <c r="A189" s="142" t="s">
        <v>1397</v>
      </c>
      <c r="B189" s="142">
        <v>1000690</v>
      </c>
    </row>
    <row r="190" spans="1:2" ht="16" x14ac:dyDescent="0.45">
      <c r="A190" s="142" t="s">
        <v>1398</v>
      </c>
      <c r="B190" s="142">
        <v>1000700</v>
      </c>
    </row>
    <row r="191" spans="1:2" ht="16" x14ac:dyDescent="0.45">
      <c r="A191" s="142" t="s">
        <v>1324</v>
      </c>
      <c r="B191" s="142">
        <v>1000710</v>
      </c>
    </row>
    <row r="192" spans="1:2" ht="16" x14ac:dyDescent="0.45">
      <c r="A192" s="142" t="s">
        <v>1325</v>
      </c>
      <c r="B192" s="142">
        <v>1000720</v>
      </c>
    </row>
    <row r="193" spans="1:2" ht="16" x14ac:dyDescent="0.45">
      <c r="A193" s="142" t="s">
        <v>8171</v>
      </c>
      <c r="B193" s="142">
        <v>1000730</v>
      </c>
    </row>
    <row r="194" spans="1:2" ht="16" x14ac:dyDescent="0.45">
      <c r="A194" s="142" t="s">
        <v>8172</v>
      </c>
      <c r="B194" s="142">
        <v>1000740</v>
      </c>
    </row>
    <row r="195" spans="1:2" ht="16" x14ac:dyDescent="0.45">
      <c r="A195" s="142" t="s">
        <v>25</v>
      </c>
      <c r="B195" s="142">
        <v>1000750</v>
      </c>
    </row>
    <row r="196" spans="1:2" ht="16" x14ac:dyDescent="0.45">
      <c r="A196" s="142" t="s">
        <v>26</v>
      </c>
      <c r="B196" s="142">
        <v>1000760</v>
      </c>
    </row>
    <row r="197" spans="1:2" ht="16" x14ac:dyDescent="0.45">
      <c r="A197" s="142" t="s">
        <v>111</v>
      </c>
      <c r="B197" s="142">
        <v>1000770</v>
      </c>
    </row>
    <row r="198" spans="1:2" ht="16" x14ac:dyDescent="0.45">
      <c r="A198" s="142" t="s">
        <v>1399</v>
      </c>
      <c r="B198" s="142">
        <v>1000780</v>
      </c>
    </row>
    <row r="199" spans="1:2" ht="16" x14ac:dyDescent="0.45">
      <c r="A199" s="142" t="s">
        <v>1400</v>
      </c>
      <c r="B199" s="142">
        <v>1000790</v>
      </c>
    </row>
    <row r="200" spans="1:2" ht="16" x14ac:dyDescent="0.45">
      <c r="A200" s="142" t="s">
        <v>1328</v>
      </c>
      <c r="B200" s="142">
        <v>1000800</v>
      </c>
    </row>
    <row r="201" spans="1:2" ht="16" x14ac:dyDescent="0.45">
      <c r="A201" s="142" t="s">
        <v>1329</v>
      </c>
      <c r="B201" s="142">
        <v>1000810</v>
      </c>
    </row>
    <row r="202" spans="1:2" ht="16" x14ac:dyDescent="0.45">
      <c r="A202" s="142" t="s">
        <v>195</v>
      </c>
      <c r="B202" s="142">
        <v>1000820</v>
      </c>
    </row>
    <row r="203" spans="1:2" ht="16" x14ac:dyDescent="0.45">
      <c r="A203" s="142" t="s">
        <v>196</v>
      </c>
      <c r="B203" s="142">
        <v>1000830</v>
      </c>
    </row>
    <row r="204" spans="1:2" ht="16" x14ac:dyDescent="0.45">
      <c r="A204" s="142" t="s">
        <v>1337</v>
      </c>
      <c r="B204" s="142">
        <v>1000840</v>
      </c>
    </row>
    <row r="205" spans="1:2" ht="16" x14ac:dyDescent="0.45">
      <c r="A205" s="142" t="s">
        <v>1482</v>
      </c>
      <c r="B205" s="142">
        <v>1000850</v>
      </c>
    </row>
    <row r="206" spans="1:2" ht="16" x14ac:dyDescent="0.45">
      <c r="A206" s="142" t="s">
        <v>343</v>
      </c>
      <c r="B206" s="142">
        <v>1000860</v>
      </c>
    </row>
    <row r="207" spans="1:2" ht="16" x14ac:dyDescent="0.45">
      <c r="A207" s="142" t="s">
        <v>344</v>
      </c>
      <c r="B207" s="142">
        <v>1000870</v>
      </c>
    </row>
    <row r="208" spans="1:2" ht="16" x14ac:dyDescent="0.45">
      <c r="A208" s="142" t="s">
        <v>1338</v>
      </c>
      <c r="B208" s="142">
        <v>1000880</v>
      </c>
    </row>
    <row r="209" spans="1:2" ht="16" x14ac:dyDescent="0.45">
      <c r="A209" s="142" t="s">
        <v>1483</v>
      </c>
      <c r="B209" s="142">
        <v>1000890</v>
      </c>
    </row>
    <row r="210" spans="1:2" ht="16" x14ac:dyDescent="0.45">
      <c r="A210" s="142" t="s">
        <v>345</v>
      </c>
      <c r="B210" s="142">
        <v>1000900</v>
      </c>
    </row>
    <row r="211" spans="1:2" ht="16" x14ac:dyDescent="0.45">
      <c r="A211" s="142" t="s">
        <v>346</v>
      </c>
      <c r="B211" s="142">
        <v>1000910</v>
      </c>
    </row>
    <row r="212" spans="1:2" ht="16" x14ac:dyDescent="0.45">
      <c r="A212" s="142" t="s">
        <v>1339</v>
      </c>
      <c r="B212" s="142">
        <v>1000920</v>
      </c>
    </row>
    <row r="213" spans="1:2" ht="16" x14ac:dyDescent="0.45">
      <c r="A213" s="142" t="s">
        <v>1484</v>
      </c>
      <c r="B213" s="142">
        <v>1000930</v>
      </c>
    </row>
    <row r="214" spans="1:2" ht="16" x14ac:dyDescent="0.45">
      <c r="A214" s="142" t="s">
        <v>99</v>
      </c>
      <c r="B214" s="142">
        <v>1000940</v>
      </c>
    </row>
    <row r="215" spans="1:2" ht="16" x14ac:dyDescent="0.45">
      <c r="A215" s="142" t="s">
        <v>8173</v>
      </c>
      <c r="B215" s="142">
        <v>1000950</v>
      </c>
    </row>
    <row r="216" spans="1:2" ht="16" x14ac:dyDescent="0.45">
      <c r="A216" s="142" t="s">
        <v>8174</v>
      </c>
      <c r="B216" s="142">
        <v>1000960</v>
      </c>
    </row>
    <row r="217" spans="1:2" ht="16" x14ac:dyDescent="0.45">
      <c r="A217" s="142" t="s">
        <v>1340</v>
      </c>
      <c r="B217" s="142">
        <v>1000970</v>
      </c>
    </row>
    <row r="218" spans="1:2" ht="16" x14ac:dyDescent="0.45">
      <c r="A218" s="142" t="s">
        <v>1341</v>
      </c>
      <c r="B218" s="142">
        <v>1000980</v>
      </c>
    </row>
    <row r="219" spans="1:2" ht="16" x14ac:dyDescent="0.45">
      <c r="A219" s="142" t="s">
        <v>2731</v>
      </c>
      <c r="B219" s="142">
        <v>1000990</v>
      </c>
    </row>
    <row r="220" spans="1:2" ht="16" x14ac:dyDescent="0.45">
      <c r="A220" s="142" t="s">
        <v>2732</v>
      </c>
      <c r="B220" s="142">
        <v>1001000</v>
      </c>
    </row>
    <row r="221" spans="1:2" ht="16" x14ac:dyDescent="0.45">
      <c r="A221" s="142" t="s">
        <v>8175</v>
      </c>
      <c r="B221" s="142">
        <v>1001010</v>
      </c>
    </row>
    <row r="222" spans="1:2" ht="16" x14ac:dyDescent="0.45">
      <c r="A222" s="142" t="s">
        <v>8176</v>
      </c>
      <c r="B222" s="142">
        <v>1001020</v>
      </c>
    </row>
    <row r="223" spans="1:2" ht="16" x14ac:dyDescent="0.45">
      <c r="A223" s="142" t="s">
        <v>221</v>
      </c>
      <c r="B223" s="142">
        <v>1001030</v>
      </c>
    </row>
    <row r="224" spans="1:2" ht="16" x14ac:dyDescent="0.45">
      <c r="A224" s="142" t="s">
        <v>222</v>
      </c>
      <c r="B224" s="142">
        <v>1001040</v>
      </c>
    </row>
    <row r="225" spans="1:2" ht="16" x14ac:dyDescent="0.45">
      <c r="A225" s="142" t="s">
        <v>223</v>
      </c>
      <c r="B225" s="142">
        <v>1001050</v>
      </c>
    </row>
    <row r="226" spans="1:2" ht="16" x14ac:dyDescent="0.45">
      <c r="A226" s="142" t="s">
        <v>177</v>
      </c>
      <c r="B226" s="142">
        <v>1001060</v>
      </c>
    </row>
    <row r="227" spans="1:2" ht="16" x14ac:dyDescent="0.45">
      <c r="A227" s="142" t="s">
        <v>178</v>
      </c>
      <c r="B227" s="142">
        <v>1001070</v>
      </c>
    </row>
    <row r="228" spans="1:2" ht="16" x14ac:dyDescent="0.45">
      <c r="A228" s="142" t="s">
        <v>228</v>
      </c>
      <c r="B228" s="142">
        <v>1001080</v>
      </c>
    </row>
    <row r="229" spans="1:2" ht="16" x14ac:dyDescent="0.45">
      <c r="A229" s="142" t="s">
        <v>229</v>
      </c>
      <c r="B229" s="142">
        <v>1001090</v>
      </c>
    </row>
    <row r="230" spans="1:2" ht="16" x14ac:dyDescent="0.45">
      <c r="A230" s="142" t="s">
        <v>230</v>
      </c>
      <c r="B230" s="142">
        <v>1001100</v>
      </c>
    </row>
    <row r="231" spans="1:2" ht="16" x14ac:dyDescent="0.45">
      <c r="A231" s="142" t="s">
        <v>2524</v>
      </c>
      <c r="B231" s="142">
        <v>110</v>
      </c>
    </row>
    <row r="232" spans="1:2" ht="16" x14ac:dyDescent="0.45">
      <c r="A232" s="142" t="s">
        <v>48</v>
      </c>
      <c r="B232" s="142">
        <v>1100010</v>
      </c>
    </row>
    <row r="233" spans="1:2" ht="16" x14ac:dyDescent="0.45">
      <c r="A233" s="142" t="s">
        <v>115</v>
      </c>
      <c r="B233" s="142">
        <v>1100015</v>
      </c>
    </row>
    <row r="234" spans="1:2" ht="16" x14ac:dyDescent="0.45">
      <c r="A234" s="142" t="s">
        <v>2220</v>
      </c>
      <c r="B234" s="142">
        <v>1100030</v>
      </c>
    </row>
    <row r="235" spans="1:2" ht="16" x14ac:dyDescent="0.45">
      <c r="A235" s="142" t="s">
        <v>2221</v>
      </c>
      <c r="B235" s="142">
        <v>1100050</v>
      </c>
    </row>
    <row r="236" spans="1:2" ht="16" x14ac:dyDescent="0.45">
      <c r="A236" s="142" t="s">
        <v>44</v>
      </c>
      <c r="B236" s="142">
        <v>1100060</v>
      </c>
    </row>
    <row r="237" spans="1:2" ht="16" x14ac:dyDescent="0.45">
      <c r="A237" s="142" t="s">
        <v>2235</v>
      </c>
      <c r="B237" s="142">
        <v>1100070</v>
      </c>
    </row>
    <row r="238" spans="1:2" ht="16" x14ac:dyDescent="0.45">
      <c r="A238" s="142" t="s">
        <v>239</v>
      </c>
      <c r="B238" s="142">
        <v>1100080</v>
      </c>
    </row>
    <row r="239" spans="1:2" ht="16" x14ac:dyDescent="0.45">
      <c r="A239" s="142" t="s">
        <v>238</v>
      </c>
      <c r="B239" s="142">
        <v>1100085</v>
      </c>
    </row>
    <row r="240" spans="1:2" ht="16" x14ac:dyDescent="0.45">
      <c r="A240" s="142" t="s">
        <v>406</v>
      </c>
      <c r="B240" s="142">
        <v>1100090</v>
      </c>
    </row>
    <row r="241" spans="1:2" ht="16" x14ac:dyDescent="0.45">
      <c r="A241" s="142" t="s">
        <v>289</v>
      </c>
      <c r="B241" s="142">
        <v>1100095</v>
      </c>
    </row>
    <row r="242" spans="1:2" ht="16" x14ac:dyDescent="0.45">
      <c r="A242" s="142" t="s">
        <v>59</v>
      </c>
      <c r="B242" s="142">
        <v>1100100</v>
      </c>
    </row>
    <row r="243" spans="1:2" ht="16" x14ac:dyDescent="0.45">
      <c r="A243" s="142" t="s">
        <v>155</v>
      </c>
      <c r="B243" s="142">
        <v>1100110</v>
      </c>
    </row>
    <row r="244" spans="1:2" ht="16" x14ac:dyDescent="0.45">
      <c r="A244" s="142" t="s">
        <v>2527</v>
      </c>
      <c r="B244" s="142">
        <v>1100115</v>
      </c>
    </row>
    <row r="245" spans="1:2" ht="16" x14ac:dyDescent="0.45">
      <c r="A245" s="142" t="s">
        <v>2528</v>
      </c>
      <c r="B245" s="142">
        <v>1100117</v>
      </c>
    </row>
    <row r="246" spans="1:2" ht="16" x14ac:dyDescent="0.45">
      <c r="A246" s="142" t="s">
        <v>227</v>
      </c>
      <c r="B246" s="142">
        <v>1100118</v>
      </c>
    </row>
    <row r="247" spans="1:2" ht="16" x14ac:dyDescent="0.45">
      <c r="A247" s="142" t="s">
        <v>368</v>
      </c>
      <c r="B247" s="142">
        <v>1100120</v>
      </c>
    </row>
    <row r="248" spans="1:2" ht="16" x14ac:dyDescent="0.45">
      <c r="A248" s="142" t="s">
        <v>61</v>
      </c>
      <c r="B248" s="142">
        <v>1100130</v>
      </c>
    </row>
    <row r="249" spans="1:2" ht="16" x14ac:dyDescent="0.45">
      <c r="A249" s="142" t="s">
        <v>161</v>
      </c>
      <c r="B249" s="142">
        <v>1100140</v>
      </c>
    </row>
    <row r="250" spans="1:2" ht="16" x14ac:dyDescent="0.45">
      <c r="A250" s="142" t="s">
        <v>62</v>
      </c>
      <c r="B250" s="142">
        <v>1100145</v>
      </c>
    </row>
    <row r="251" spans="1:2" ht="16" x14ac:dyDescent="0.45">
      <c r="A251" s="142" t="s">
        <v>256</v>
      </c>
      <c r="B251" s="142">
        <v>1100150</v>
      </c>
    </row>
    <row r="252" spans="1:2" ht="16" x14ac:dyDescent="0.45">
      <c r="A252" s="142" t="s">
        <v>2524</v>
      </c>
      <c r="B252" s="142">
        <v>120</v>
      </c>
    </row>
    <row r="253" spans="1:2" ht="16" x14ac:dyDescent="0.45">
      <c r="A253" s="142" t="s">
        <v>47</v>
      </c>
      <c r="B253" s="142">
        <v>1200010</v>
      </c>
    </row>
    <row r="254" spans="1:2" ht="16" x14ac:dyDescent="0.45">
      <c r="A254" s="142" t="s">
        <v>46</v>
      </c>
      <c r="B254" s="142">
        <v>1200020</v>
      </c>
    </row>
    <row r="255" spans="1:2" ht="16" x14ac:dyDescent="0.45">
      <c r="A255" s="142" t="s">
        <v>163</v>
      </c>
      <c r="B255" s="142">
        <v>1200030</v>
      </c>
    </row>
    <row r="256" spans="1:2" ht="16" x14ac:dyDescent="0.45">
      <c r="A256" s="142" t="s">
        <v>2524</v>
      </c>
      <c r="B256" s="142">
        <v>130</v>
      </c>
    </row>
    <row r="257" spans="1:2" ht="16" x14ac:dyDescent="0.45">
      <c r="A257" s="142" t="s">
        <v>73</v>
      </c>
      <c r="B257" s="142">
        <v>1300010</v>
      </c>
    </row>
    <row r="258" spans="1:2" ht="16" x14ac:dyDescent="0.45">
      <c r="A258" s="142" t="s">
        <v>2524</v>
      </c>
      <c r="B258" s="142">
        <v>140</v>
      </c>
    </row>
    <row r="259" spans="1:2" ht="16" x14ac:dyDescent="0.45">
      <c r="A259" s="142" t="s">
        <v>258</v>
      </c>
      <c r="B259" s="142">
        <v>1400010</v>
      </c>
    </row>
    <row r="260" spans="1:2" ht="16" x14ac:dyDescent="0.45">
      <c r="A260" s="142" t="s">
        <v>259</v>
      </c>
      <c r="B260" s="142">
        <v>1400020</v>
      </c>
    </row>
    <row r="261" spans="1:2" ht="16" x14ac:dyDescent="0.45">
      <c r="A261" s="142" t="s">
        <v>49</v>
      </c>
      <c r="B261" s="142">
        <v>1400030</v>
      </c>
    </row>
    <row r="262" spans="1:2" ht="16" x14ac:dyDescent="0.45">
      <c r="A262" s="142" t="s">
        <v>260</v>
      </c>
      <c r="B262" s="142">
        <v>1400040</v>
      </c>
    </row>
    <row r="263" spans="1:2" ht="16" x14ac:dyDescent="0.45">
      <c r="A263" s="142" t="s">
        <v>261</v>
      </c>
      <c r="B263" s="142">
        <v>1400050</v>
      </c>
    </row>
    <row r="264" spans="1:2" ht="16" x14ac:dyDescent="0.45">
      <c r="A264" s="142" t="s">
        <v>50</v>
      </c>
      <c r="B264" s="142">
        <v>1400060</v>
      </c>
    </row>
    <row r="265" spans="1:2" ht="16" x14ac:dyDescent="0.45">
      <c r="A265" s="142" t="s">
        <v>262</v>
      </c>
      <c r="B265" s="142">
        <v>1400065</v>
      </c>
    </row>
    <row r="266" spans="1:2" ht="16" x14ac:dyDescent="0.45">
      <c r="A266" s="142" t="s">
        <v>263</v>
      </c>
      <c r="B266" s="142">
        <v>1400067</v>
      </c>
    </row>
    <row r="267" spans="1:2" ht="16" x14ac:dyDescent="0.45">
      <c r="A267" s="142" t="s">
        <v>51</v>
      </c>
      <c r="B267" s="142">
        <v>1400070</v>
      </c>
    </row>
    <row r="268" spans="1:2" ht="16" x14ac:dyDescent="0.45">
      <c r="A268" s="142" t="s">
        <v>264</v>
      </c>
      <c r="B268" s="142">
        <v>1400075</v>
      </c>
    </row>
    <row r="269" spans="1:2" ht="16" x14ac:dyDescent="0.45">
      <c r="A269" s="142" t="s">
        <v>265</v>
      </c>
      <c r="B269" s="142">
        <v>1400077</v>
      </c>
    </row>
    <row r="270" spans="1:2" ht="16" x14ac:dyDescent="0.45">
      <c r="A270" s="142" t="s">
        <v>2211</v>
      </c>
      <c r="B270" s="142">
        <v>1400080</v>
      </c>
    </row>
    <row r="271" spans="1:2" ht="16" x14ac:dyDescent="0.45">
      <c r="A271" s="142" t="s">
        <v>266</v>
      </c>
      <c r="B271" s="142">
        <v>1400085</v>
      </c>
    </row>
    <row r="272" spans="1:2" ht="16" x14ac:dyDescent="0.45">
      <c r="A272" s="142" t="s">
        <v>267</v>
      </c>
      <c r="B272" s="142">
        <v>1400087</v>
      </c>
    </row>
    <row r="273" spans="1:2" ht="16" x14ac:dyDescent="0.45">
      <c r="A273" s="142" t="s">
        <v>52</v>
      </c>
      <c r="B273" s="142">
        <v>1400090</v>
      </c>
    </row>
    <row r="274" spans="1:2" ht="16" x14ac:dyDescent="0.45">
      <c r="A274" s="142" t="s">
        <v>2524</v>
      </c>
      <c r="B274" s="142">
        <v>150</v>
      </c>
    </row>
    <row r="275" spans="1:2" ht="16" x14ac:dyDescent="0.45">
      <c r="A275" s="142" t="s">
        <v>68</v>
      </c>
      <c r="B275" s="142">
        <v>1500010</v>
      </c>
    </row>
    <row r="276" spans="1:2" ht="16" x14ac:dyDescent="0.45">
      <c r="A276" s="142" t="s">
        <v>2529</v>
      </c>
      <c r="B276" s="142">
        <v>1500020</v>
      </c>
    </row>
    <row r="277" spans="1:2" ht="16" x14ac:dyDescent="0.45">
      <c r="A277" s="142" t="s">
        <v>170</v>
      </c>
      <c r="B277" s="142">
        <v>1500030</v>
      </c>
    </row>
    <row r="278" spans="1:2" ht="16" x14ac:dyDescent="0.45">
      <c r="A278" s="142" t="s">
        <v>8608</v>
      </c>
      <c r="B278" s="142">
        <v>1500035</v>
      </c>
    </row>
    <row r="279" spans="1:2" ht="16" x14ac:dyDescent="0.45">
      <c r="A279" s="142" t="s">
        <v>8618</v>
      </c>
      <c r="B279" s="142">
        <v>1500037</v>
      </c>
    </row>
    <row r="280" spans="1:2" ht="16" x14ac:dyDescent="0.45">
      <c r="A280" s="142" t="s">
        <v>2219</v>
      </c>
      <c r="B280" s="142">
        <v>1500040</v>
      </c>
    </row>
    <row r="281" spans="1:2" ht="16" x14ac:dyDescent="0.45">
      <c r="A281" s="142" t="s">
        <v>120</v>
      </c>
      <c r="B281" s="142">
        <v>1500050</v>
      </c>
    </row>
    <row r="282" spans="1:2" ht="16" x14ac:dyDescent="0.45">
      <c r="A282" s="142" t="s">
        <v>2524</v>
      </c>
      <c r="B282" s="142">
        <v>160</v>
      </c>
    </row>
    <row r="283" spans="1:2" ht="16" x14ac:dyDescent="0.45">
      <c r="A283" s="142" t="s">
        <v>81</v>
      </c>
      <c r="B283" s="142">
        <v>1600010</v>
      </c>
    </row>
    <row r="284" spans="1:2" ht="16" x14ac:dyDescent="0.45">
      <c r="A284" s="142" t="s">
        <v>82</v>
      </c>
      <c r="B284" s="142">
        <v>1600020</v>
      </c>
    </row>
    <row r="285" spans="1:2" ht="16" x14ac:dyDescent="0.45">
      <c r="A285" s="142" t="s">
        <v>2849</v>
      </c>
      <c r="B285" s="142">
        <v>1600030</v>
      </c>
    </row>
    <row r="286" spans="1:2" ht="16" x14ac:dyDescent="0.45">
      <c r="A286" s="142" t="s">
        <v>2524</v>
      </c>
      <c r="B286" s="142">
        <v>170</v>
      </c>
    </row>
    <row r="287" spans="1:2" ht="16" x14ac:dyDescent="0.45">
      <c r="A287" s="142" t="s">
        <v>131</v>
      </c>
      <c r="B287" s="142">
        <v>1700010</v>
      </c>
    </row>
    <row r="288" spans="1:2" ht="16" x14ac:dyDescent="0.45">
      <c r="A288" s="142" t="s">
        <v>1415</v>
      </c>
      <c r="B288" s="142">
        <v>1700020</v>
      </c>
    </row>
    <row r="289" spans="1:2" ht="16" x14ac:dyDescent="0.45">
      <c r="A289" s="142" t="s">
        <v>1420</v>
      </c>
      <c r="B289" s="142">
        <v>1700030</v>
      </c>
    </row>
    <row r="290" spans="1:2" ht="16" x14ac:dyDescent="0.45">
      <c r="A290" s="142" t="s">
        <v>132</v>
      </c>
      <c r="B290" s="142">
        <v>1700040</v>
      </c>
    </row>
    <row r="291" spans="1:2" ht="16" x14ac:dyDescent="0.45">
      <c r="A291" s="142" t="s">
        <v>1416</v>
      </c>
      <c r="B291" s="142">
        <v>1700050</v>
      </c>
    </row>
    <row r="292" spans="1:2" ht="16" x14ac:dyDescent="0.45">
      <c r="A292" s="142" t="s">
        <v>1426</v>
      </c>
      <c r="B292" s="142">
        <v>1700060</v>
      </c>
    </row>
    <row r="293" spans="1:2" ht="16" x14ac:dyDescent="0.45">
      <c r="A293" s="142" t="s">
        <v>133</v>
      </c>
      <c r="B293" s="142">
        <v>1700070</v>
      </c>
    </row>
    <row r="294" spans="1:2" ht="16" x14ac:dyDescent="0.45">
      <c r="A294" s="142" t="s">
        <v>2763</v>
      </c>
      <c r="B294" s="142">
        <v>1700075</v>
      </c>
    </row>
    <row r="295" spans="1:2" ht="16" x14ac:dyDescent="0.45">
      <c r="A295" s="142" t="s">
        <v>1417</v>
      </c>
      <c r="B295" s="142">
        <v>1700080</v>
      </c>
    </row>
    <row r="296" spans="1:2" ht="16" x14ac:dyDescent="0.45">
      <c r="A296" s="142" t="s">
        <v>1434</v>
      </c>
      <c r="B296" s="142">
        <v>1700090</v>
      </c>
    </row>
    <row r="297" spans="1:2" ht="16" x14ac:dyDescent="0.45">
      <c r="A297" s="142" t="s">
        <v>2530</v>
      </c>
      <c r="B297" s="142">
        <v>1700110</v>
      </c>
    </row>
    <row r="298" spans="1:2" ht="16" x14ac:dyDescent="0.45">
      <c r="A298" s="142" t="s">
        <v>2531</v>
      </c>
      <c r="B298" s="142">
        <v>1700120</v>
      </c>
    </row>
    <row r="299" spans="1:2" ht="16" x14ac:dyDescent="0.45">
      <c r="A299" s="142" t="s">
        <v>1589</v>
      </c>
      <c r="B299" s="142">
        <v>1700130</v>
      </c>
    </row>
    <row r="300" spans="1:2" ht="16" x14ac:dyDescent="0.45">
      <c r="A300" s="142" t="s">
        <v>143</v>
      </c>
      <c r="B300" s="142">
        <v>1700140</v>
      </c>
    </row>
    <row r="301" spans="1:2" ht="16" x14ac:dyDescent="0.45">
      <c r="A301" s="142" t="s">
        <v>1442</v>
      </c>
      <c r="B301" s="142">
        <v>1700150</v>
      </c>
    </row>
    <row r="302" spans="1:2" ht="16" x14ac:dyDescent="0.45">
      <c r="A302" s="142" t="s">
        <v>1435</v>
      </c>
      <c r="B302" s="142">
        <v>1700160</v>
      </c>
    </row>
    <row r="303" spans="1:2" ht="16" x14ac:dyDescent="0.45">
      <c r="A303" s="142" t="s">
        <v>130</v>
      </c>
      <c r="B303" s="142">
        <v>1700170</v>
      </c>
    </row>
    <row r="304" spans="1:2" ht="16" x14ac:dyDescent="0.45">
      <c r="A304" s="142" t="s">
        <v>1443</v>
      </c>
      <c r="B304" s="142">
        <v>1700180</v>
      </c>
    </row>
    <row r="305" spans="1:2" ht="16" x14ac:dyDescent="0.45">
      <c r="A305" s="142" t="s">
        <v>1591</v>
      </c>
      <c r="B305" s="142">
        <v>1700190</v>
      </c>
    </row>
    <row r="306" spans="1:2" ht="16" x14ac:dyDescent="0.45">
      <c r="A306" s="142" t="s">
        <v>231</v>
      </c>
      <c r="B306" s="142">
        <v>1700200</v>
      </c>
    </row>
    <row r="307" spans="1:2" ht="16" x14ac:dyDescent="0.45">
      <c r="A307" s="142" t="s">
        <v>1444</v>
      </c>
      <c r="B307" s="142">
        <v>1700210</v>
      </c>
    </row>
    <row r="308" spans="1:2" ht="16" x14ac:dyDescent="0.45">
      <c r="A308" s="142" t="s">
        <v>232</v>
      </c>
      <c r="B308" s="142">
        <v>1700220</v>
      </c>
    </row>
    <row r="309" spans="1:2" ht="16" x14ac:dyDescent="0.45">
      <c r="A309" s="142" t="s">
        <v>1445</v>
      </c>
      <c r="B309" s="142">
        <v>1700230</v>
      </c>
    </row>
    <row r="310" spans="1:2" ht="16" x14ac:dyDescent="0.45">
      <c r="A310" s="142" t="s">
        <v>233</v>
      </c>
      <c r="B310" s="142">
        <v>1700240</v>
      </c>
    </row>
    <row r="311" spans="1:2" ht="16" x14ac:dyDescent="0.45">
      <c r="A311" s="142" t="s">
        <v>1446</v>
      </c>
      <c r="B311" s="142">
        <v>1700250</v>
      </c>
    </row>
    <row r="312" spans="1:2" ht="16" x14ac:dyDescent="0.45">
      <c r="A312" s="142" t="s">
        <v>199</v>
      </c>
      <c r="B312" s="142">
        <v>1700260</v>
      </c>
    </row>
    <row r="313" spans="1:2" ht="16" x14ac:dyDescent="0.45">
      <c r="A313" s="142" t="s">
        <v>1447</v>
      </c>
      <c r="B313" s="142">
        <v>1700270</v>
      </c>
    </row>
    <row r="314" spans="1:2" ht="16" x14ac:dyDescent="0.45">
      <c r="A314" s="142" t="s">
        <v>198</v>
      </c>
      <c r="B314" s="142">
        <v>1700280</v>
      </c>
    </row>
    <row r="315" spans="1:2" ht="16" x14ac:dyDescent="0.45">
      <c r="A315" s="142" t="s">
        <v>1448</v>
      </c>
      <c r="B315" s="142">
        <v>1700290</v>
      </c>
    </row>
    <row r="316" spans="1:2" ht="16" x14ac:dyDescent="0.45">
      <c r="A316" s="142" t="s">
        <v>135</v>
      </c>
      <c r="B316" s="142">
        <v>1700300</v>
      </c>
    </row>
    <row r="317" spans="1:2" ht="16" x14ac:dyDescent="0.45">
      <c r="A317" s="142" t="s">
        <v>1449</v>
      </c>
      <c r="B317" s="142">
        <v>1700310</v>
      </c>
    </row>
    <row r="318" spans="1:2" ht="16" x14ac:dyDescent="0.45">
      <c r="A318" s="142" t="s">
        <v>1436</v>
      </c>
      <c r="B318" s="142">
        <v>1700320</v>
      </c>
    </row>
    <row r="319" spans="1:2" ht="16" x14ac:dyDescent="0.45">
      <c r="A319" s="142" t="s">
        <v>136</v>
      </c>
      <c r="B319" s="142">
        <v>1700330</v>
      </c>
    </row>
    <row r="320" spans="1:2" ht="16" x14ac:dyDescent="0.45">
      <c r="A320" s="142" t="s">
        <v>2770</v>
      </c>
      <c r="B320" s="142">
        <v>1700335</v>
      </c>
    </row>
    <row r="321" spans="1:2" ht="16" x14ac:dyDescent="0.45">
      <c r="A321" s="142" t="s">
        <v>2772</v>
      </c>
      <c r="B321" s="142">
        <v>1700337</v>
      </c>
    </row>
    <row r="322" spans="1:2" ht="16" x14ac:dyDescent="0.45">
      <c r="A322" s="142" t="s">
        <v>1450</v>
      </c>
      <c r="B322" s="142">
        <v>1700340</v>
      </c>
    </row>
    <row r="323" spans="1:2" ht="16" x14ac:dyDescent="0.45">
      <c r="A323" s="142" t="s">
        <v>1437</v>
      </c>
      <c r="B323" s="142">
        <v>1700350</v>
      </c>
    </row>
    <row r="324" spans="1:2" ht="16" x14ac:dyDescent="0.45">
      <c r="A324" s="142" t="s">
        <v>137</v>
      </c>
      <c r="B324" s="142">
        <v>1700390</v>
      </c>
    </row>
    <row r="325" spans="1:2" ht="16" x14ac:dyDescent="0.45">
      <c r="A325" s="142" t="s">
        <v>1438</v>
      </c>
      <c r="B325" s="142">
        <v>1700400</v>
      </c>
    </row>
    <row r="326" spans="1:2" ht="16" x14ac:dyDescent="0.45">
      <c r="A326" s="142" t="s">
        <v>1451</v>
      </c>
      <c r="B326" s="142">
        <v>1700410</v>
      </c>
    </row>
    <row r="327" spans="1:2" ht="16" x14ac:dyDescent="0.45">
      <c r="A327" s="142" t="s">
        <v>138</v>
      </c>
      <c r="B327" s="142">
        <v>1700420</v>
      </c>
    </row>
    <row r="328" spans="1:2" ht="16" x14ac:dyDescent="0.45">
      <c r="A328" s="142" t="s">
        <v>1452</v>
      </c>
      <c r="B328" s="142">
        <v>1700430</v>
      </c>
    </row>
    <row r="329" spans="1:2" ht="16" x14ac:dyDescent="0.45">
      <c r="A329" s="142" t="s">
        <v>1439</v>
      </c>
      <c r="B329" s="142">
        <v>1700440</v>
      </c>
    </row>
    <row r="330" spans="1:2" ht="16" x14ac:dyDescent="0.45">
      <c r="A330" s="142" t="s">
        <v>139</v>
      </c>
      <c r="B330" s="142">
        <v>1700450</v>
      </c>
    </row>
    <row r="331" spans="1:2" ht="16" x14ac:dyDescent="0.45">
      <c r="A331" s="142" t="s">
        <v>1453</v>
      </c>
      <c r="B331" s="142">
        <v>1700460</v>
      </c>
    </row>
    <row r="332" spans="1:2" ht="16" x14ac:dyDescent="0.45">
      <c r="A332" s="142" t="s">
        <v>1440</v>
      </c>
      <c r="B332" s="142">
        <v>1700470</v>
      </c>
    </row>
    <row r="333" spans="1:2" ht="16" x14ac:dyDescent="0.45">
      <c r="A333" s="142" t="s">
        <v>141</v>
      </c>
      <c r="B333" s="142">
        <v>1700480</v>
      </c>
    </row>
    <row r="334" spans="1:2" ht="16" x14ac:dyDescent="0.45">
      <c r="A334" s="142" t="s">
        <v>1454</v>
      </c>
      <c r="B334" s="142">
        <v>1700490</v>
      </c>
    </row>
    <row r="335" spans="1:2" ht="16" x14ac:dyDescent="0.45">
      <c r="A335" s="142" t="s">
        <v>1593</v>
      </c>
      <c r="B335" s="142">
        <v>1700500</v>
      </c>
    </row>
    <row r="336" spans="1:2" ht="16" x14ac:dyDescent="0.45">
      <c r="A336" s="142" t="s">
        <v>140</v>
      </c>
      <c r="B336" s="142">
        <v>1700510</v>
      </c>
    </row>
    <row r="337" spans="1:2" ht="16" x14ac:dyDescent="0.45">
      <c r="A337" s="142" t="s">
        <v>1455</v>
      </c>
      <c r="B337" s="142">
        <v>1700520</v>
      </c>
    </row>
    <row r="338" spans="1:2" ht="16" x14ac:dyDescent="0.45">
      <c r="A338" s="142" t="s">
        <v>1441</v>
      </c>
      <c r="B338" s="142">
        <v>1700530</v>
      </c>
    </row>
    <row r="339" spans="1:2" ht="16" x14ac:dyDescent="0.45">
      <c r="A339" s="142" t="s">
        <v>142</v>
      </c>
      <c r="B339" s="142">
        <v>1700540</v>
      </c>
    </row>
    <row r="340" spans="1:2" ht="16" x14ac:dyDescent="0.45">
      <c r="A340" s="142" t="s">
        <v>1456</v>
      </c>
      <c r="B340" s="142">
        <v>1700550</v>
      </c>
    </row>
    <row r="341" spans="1:2" ht="16" x14ac:dyDescent="0.45">
      <c r="A341" s="142" t="s">
        <v>1595</v>
      </c>
      <c r="B341" s="142">
        <v>1700560</v>
      </c>
    </row>
    <row r="342" spans="1:2" ht="16" x14ac:dyDescent="0.45">
      <c r="A342" s="142" t="s">
        <v>208</v>
      </c>
      <c r="B342" s="142">
        <v>1700570</v>
      </c>
    </row>
    <row r="343" spans="1:2" ht="16" x14ac:dyDescent="0.45">
      <c r="A343" s="142" t="s">
        <v>1457</v>
      </c>
      <c r="B343" s="142">
        <v>1700580</v>
      </c>
    </row>
    <row r="344" spans="1:2" ht="16" x14ac:dyDescent="0.45">
      <c r="A344" s="142" t="s">
        <v>209</v>
      </c>
      <c r="B344" s="142">
        <v>1700590</v>
      </c>
    </row>
    <row r="345" spans="1:2" ht="16" x14ac:dyDescent="0.45">
      <c r="A345" s="142" t="s">
        <v>1458</v>
      </c>
      <c r="B345" s="142">
        <v>1700600</v>
      </c>
    </row>
    <row r="346" spans="1:2" ht="16" x14ac:dyDescent="0.45">
      <c r="A346" s="142" t="s">
        <v>210</v>
      </c>
      <c r="B346" s="142">
        <v>1700610</v>
      </c>
    </row>
    <row r="347" spans="1:2" ht="16" x14ac:dyDescent="0.45">
      <c r="A347" s="142" t="s">
        <v>1459</v>
      </c>
      <c r="B347" s="142">
        <v>1700620</v>
      </c>
    </row>
    <row r="348" spans="1:2" ht="16" x14ac:dyDescent="0.45">
      <c r="A348" s="142" t="s">
        <v>211</v>
      </c>
      <c r="B348" s="142">
        <v>1700630</v>
      </c>
    </row>
    <row r="349" spans="1:2" ht="16" x14ac:dyDescent="0.45">
      <c r="A349" s="142" t="s">
        <v>1460</v>
      </c>
      <c r="B349" s="142">
        <v>1700640</v>
      </c>
    </row>
    <row r="350" spans="1:2" ht="16" x14ac:dyDescent="0.45">
      <c r="A350" s="142" t="s">
        <v>212</v>
      </c>
      <c r="B350" s="142">
        <v>1700650</v>
      </c>
    </row>
    <row r="351" spans="1:2" ht="16" x14ac:dyDescent="0.45">
      <c r="A351" s="142" t="s">
        <v>1461</v>
      </c>
      <c r="B351" s="142">
        <v>1700660</v>
      </c>
    </row>
    <row r="352" spans="1:2" ht="16" x14ac:dyDescent="0.45">
      <c r="A352" s="142" t="s">
        <v>213</v>
      </c>
      <c r="B352" s="142">
        <v>1700670</v>
      </c>
    </row>
    <row r="353" spans="1:2" ht="16" x14ac:dyDescent="0.45">
      <c r="A353" s="142" t="s">
        <v>1462</v>
      </c>
      <c r="B353" s="142">
        <v>1700680</v>
      </c>
    </row>
    <row r="354" spans="1:2" ht="16" x14ac:dyDescent="0.45">
      <c r="A354" s="142" t="s">
        <v>214</v>
      </c>
      <c r="B354" s="142">
        <v>1700690</v>
      </c>
    </row>
    <row r="355" spans="1:2" ht="16" x14ac:dyDescent="0.45">
      <c r="A355" s="142" t="s">
        <v>1463</v>
      </c>
      <c r="B355" s="142">
        <v>1700700</v>
      </c>
    </row>
    <row r="356" spans="1:2" ht="16" x14ac:dyDescent="0.45">
      <c r="A356" s="142" t="s">
        <v>215</v>
      </c>
      <c r="B356" s="142">
        <v>1700710</v>
      </c>
    </row>
    <row r="357" spans="1:2" ht="16" x14ac:dyDescent="0.45">
      <c r="A357" s="142" t="s">
        <v>1464</v>
      </c>
      <c r="B357" s="142">
        <v>1700720</v>
      </c>
    </row>
    <row r="358" spans="1:2" ht="16" x14ac:dyDescent="0.45">
      <c r="A358" s="142" t="s">
        <v>206</v>
      </c>
      <c r="B358" s="142">
        <v>1700730</v>
      </c>
    </row>
    <row r="359" spans="1:2" ht="16" x14ac:dyDescent="0.45">
      <c r="A359" s="142" t="s">
        <v>1465</v>
      </c>
      <c r="B359" s="142">
        <v>1700740</v>
      </c>
    </row>
    <row r="360" spans="1:2" ht="16" x14ac:dyDescent="0.45">
      <c r="A360" s="142" t="s">
        <v>207</v>
      </c>
      <c r="B360" s="142">
        <v>1700750</v>
      </c>
    </row>
    <row r="361" spans="1:2" ht="16" x14ac:dyDescent="0.45">
      <c r="A361" s="142" t="s">
        <v>1466</v>
      </c>
      <c r="B361" s="142">
        <v>1700760</v>
      </c>
    </row>
    <row r="362" spans="1:2" ht="16" x14ac:dyDescent="0.45">
      <c r="A362" s="142" t="s">
        <v>204</v>
      </c>
      <c r="B362" s="142">
        <v>1700770</v>
      </c>
    </row>
    <row r="363" spans="1:2" ht="16" x14ac:dyDescent="0.45">
      <c r="A363" s="142" t="s">
        <v>1467</v>
      </c>
      <c r="B363" s="142">
        <v>1700780</v>
      </c>
    </row>
    <row r="364" spans="1:2" ht="16" x14ac:dyDescent="0.45">
      <c r="A364" s="142" t="s">
        <v>205</v>
      </c>
      <c r="B364" s="142">
        <v>1700790</v>
      </c>
    </row>
    <row r="365" spans="1:2" ht="16" x14ac:dyDescent="0.45">
      <c r="A365" s="142" t="s">
        <v>1468</v>
      </c>
      <c r="B365" s="142">
        <v>1700800</v>
      </c>
    </row>
    <row r="366" spans="1:2" ht="16" x14ac:dyDescent="0.45">
      <c r="A366" s="142" t="s">
        <v>202</v>
      </c>
      <c r="B366" s="142">
        <v>1700810</v>
      </c>
    </row>
    <row r="367" spans="1:2" ht="16" x14ac:dyDescent="0.45">
      <c r="A367" s="142" t="s">
        <v>1469</v>
      </c>
      <c r="B367" s="142">
        <v>1700820</v>
      </c>
    </row>
    <row r="368" spans="1:2" ht="16" x14ac:dyDescent="0.45">
      <c r="A368" s="142" t="s">
        <v>203</v>
      </c>
      <c r="B368" s="142">
        <v>1700830</v>
      </c>
    </row>
    <row r="369" spans="1:2" ht="16" x14ac:dyDescent="0.45">
      <c r="A369" s="142" t="s">
        <v>1470</v>
      </c>
      <c r="B369" s="142">
        <v>1700840</v>
      </c>
    </row>
    <row r="370" spans="1:2" ht="16" x14ac:dyDescent="0.45">
      <c r="A370" s="142" t="s">
        <v>200</v>
      </c>
      <c r="B370" s="142">
        <v>1700850</v>
      </c>
    </row>
    <row r="371" spans="1:2" ht="16" x14ac:dyDescent="0.45">
      <c r="A371" s="142" t="s">
        <v>1471</v>
      </c>
      <c r="B371" s="142">
        <v>1700860</v>
      </c>
    </row>
    <row r="372" spans="1:2" ht="16" x14ac:dyDescent="0.45">
      <c r="A372" s="142" t="s">
        <v>201</v>
      </c>
      <c r="B372" s="142">
        <v>1700870</v>
      </c>
    </row>
    <row r="373" spans="1:2" ht="16" x14ac:dyDescent="0.45">
      <c r="A373" s="142" t="s">
        <v>1472</v>
      </c>
      <c r="B373" s="142">
        <v>1700880</v>
      </c>
    </row>
    <row r="374" spans="1:2" ht="16" x14ac:dyDescent="0.45">
      <c r="A374" s="142" t="s">
        <v>1239</v>
      </c>
      <c r="B374" s="142">
        <v>1700890</v>
      </c>
    </row>
    <row r="375" spans="1:2" ht="16" x14ac:dyDescent="0.45">
      <c r="A375" s="142" t="s">
        <v>2532</v>
      </c>
      <c r="B375" s="142">
        <v>1700900</v>
      </c>
    </row>
    <row r="376" spans="1:2" ht="16" x14ac:dyDescent="0.45">
      <c r="A376" s="142" t="s">
        <v>1240</v>
      </c>
      <c r="B376" s="142">
        <v>1700910</v>
      </c>
    </row>
    <row r="377" spans="1:2" ht="16" x14ac:dyDescent="0.45">
      <c r="A377" s="142" t="s">
        <v>1474</v>
      </c>
      <c r="B377" s="142">
        <v>1700920</v>
      </c>
    </row>
    <row r="378" spans="1:2" ht="16" x14ac:dyDescent="0.45">
      <c r="A378" s="142" t="s">
        <v>220</v>
      </c>
      <c r="B378" s="142">
        <v>1700930</v>
      </c>
    </row>
    <row r="379" spans="1:2" ht="16" x14ac:dyDescent="0.45">
      <c r="A379" s="142" t="s">
        <v>1475</v>
      </c>
      <c r="B379" s="142">
        <v>1700940</v>
      </c>
    </row>
    <row r="380" spans="1:2" ht="16" x14ac:dyDescent="0.45">
      <c r="A380" s="142" t="s">
        <v>216</v>
      </c>
      <c r="B380" s="142">
        <v>1700950</v>
      </c>
    </row>
    <row r="381" spans="1:2" ht="16" x14ac:dyDescent="0.45">
      <c r="A381" s="142" t="s">
        <v>1476</v>
      </c>
      <c r="B381" s="142">
        <v>1700960</v>
      </c>
    </row>
    <row r="382" spans="1:2" ht="16" x14ac:dyDescent="0.45">
      <c r="A382" s="142" t="s">
        <v>217</v>
      </c>
      <c r="B382" s="142">
        <v>1700970</v>
      </c>
    </row>
    <row r="383" spans="1:2" ht="16" x14ac:dyDescent="0.45">
      <c r="A383" s="142" t="s">
        <v>1477</v>
      </c>
      <c r="B383" s="142">
        <v>1700980</v>
      </c>
    </row>
    <row r="384" spans="1:2" ht="16" x14ac:dyDescent="0.45">
      <c r="A384" s="142" t="s">
        <v>311</v>
      </c>
      <c r="B384" s="142">
        <v>1700990</v>
      </c>
    </row>
    <row r="385" spans="1:2" ht="16" x14ac:dyDescent="0.45">
      <c r="A385" s="142" t="s">
        <v>1478</v>
      </c>
      <c r="B385" s="142">
        <v>1701000</v>
      </c>
    </row>
    <row r="386" spans="1:2" ht="16" x14ac:dyDescent="0.45">
      <c r="A386" s="142" t="s">
        <v>312</v>
      </c>
      <c r="B386" s="142">
        <v>1701010</v>
      </c>
    </row>
    <row r="387" spans="1:2" ht="16" x14ac:dyDescent="0.45">
      <c r="A387" s="142" t="s">
        <v>2533</v>
      </c>
      <c r="B387" s="142">
        <v>1701020</v>
      </c>
    </row>
    <row r="388" spans="1:2" ht="16" x14ac:dyDescent="0.45">
      <c r="A388" s="142" t="s">
        <v>218</v>
      </c>
      <c r="B388" s="142">
        <v>1701030</v>
      </c>
    </row>
    <row r="389" spans="1:2" ht="16" x14ac:dyDescent="0.45">
      <c r="A389" s="142" t="s">
        <v>1480</v>
      </c>
      <c r="B389" s="142">
        <v>1701040</v>
      </c>
    </row>
    <row r="390" spans="1:2" ht="16" x14ac:dyDescent="0.45">
      <c r="A390" s="142" t="s">
        <v>219</v>
      </c>
      <c r="B390" s="142">
        <v>1701050</v>
      </c>
    </row>
    <row r="391" spans="1:2" ht="16" x14ac:dyDescent="0.45">
      <c r="A391" s="142" t="s">
        <v>1481</v>
      </c>
      <c r="B391" s="142">
        <v>1701060</v>
      </c>
    </row>
    <row r="392" spans="1:2" ht="16" x14ac:dyDescent="0.45">
      <c r="A392" s="142" t="s">
        <v>2524</v>
      </c>
      <c r="B392" s="142">
        <v>190</v>
      </c>
    </row>
    <row r="393" spans="1:2" ht="16" x14ac:dyDescent="0.45">
      <c r="A393" s="142" t="s">
        <v>2212</v>
      </c>
      <c r="B393" s="142">
        <v>1900010</v>
      </c>
    </row>
    <row r="394" spans="1:2" ht="16" x14ac:dyDescent="0.45">
      <c r="A394" s="142" t="s">
        <v>85</v>
      </c>
      <c r="B394" s="142">
        <v>1900012</v>
      </c>
    </row>
    <row r="395" spans="1:2" ht="16" x14ac:dyDescent="0.45">
      <c r="A395" s="142" t="s">
        <v>2213</v>
      </c>
      <c r="B395" s="142">
        <v>1900015</v>
      </c>
    </row>
    <row r="396" spans="1:2" ht="16" x14ac:dyDescent="0.45">
      <c r="A396" s="142" t="s">
        <v>2214</v>
      </c>
      <c r="B396" s="142">
        <v>1900020</v>
      </c>
    </row>
    <row r="397" spans="1:2" ht="16" x14ac:dyDescent="0.45">
      <c r="A397" s="142" t="s">
        <v>70</v>
      </c>
      <c r="B397" s="142">
        <v>1900040</v>
      </c>
    </row>
    <row r="398" spans="1:2" ht="16" x14ac:dyDescent="0.45">
      <c r="A398" s="142" t="s">
        <v>2217</v>
      </c>
      <c r="B398" s="142">
        <v>1900050</v>
      </c>
    </row>
    <row r="399" spans="1:2" ht="16" x14ac:dyDescent="0.45">
      <c r="A399" s="142" t="s">
        <v>313</v>
      </c>
      <c r="B399" s="142">
        <v>1900060</v>
      </c>
    </row>
    <row r="400" spans="1:2" ht="16" x14ac:dyDescent="0.45">
      <c r="A400" s="142" t="s">
        <v>2191</v>
      </c>
      <c r="B400" s="142">
        <v>1900070</v>
      </c>
    </row>
    <row r="401" spans="1:2" ht="16" x14ac:dyDescent="0.45">
      <c r="A401" s="142" t="s">
        <v>8630</v>
      </c>
      <c r="B401" s="142">
        <v>1900080</v>
      </c>
    </row>
    <row r="402" spans="1:2" ht="16" x14ac:dyDescent="0.45">
      <c r="A402" s="142" t="s">
        <v>2524</v>
      </c>
      <c r="B402" s="142">
        <v>200</v>
      </c>
    </row>
    <row r="403" spans="1:2" ht="16" x14ac:dyDescent="0.45">
      <c r="A403" s="142" t="s">
        <v>101</v>
      </c>
      <c r="B403" s="142">
        <v>2000010</v>
      </c>
    </row>
    <row r="404" spans="1:2" ht="16" x14ac:dyDescent="0.45">
      <c r="A404" s="142" t="s">
        <v>100</v>
      </c>
      <c r="B404" s="142">
        <v>2000020</v>
      </c>
    </row>
    <row r="405" spans="1:2" ht="16" x14ac:dyDescent="0.45">
      <c r="A405" s="142" t="s">
        <v>235</v>
      </c>
      <c r="B405" s="142">
        <v>2000030</v>
      </c>
    </row>
    <row r="406" spans="1:2" ht="16" x14ac:dyDescent="0.45">
      <c r="A406" s="142" t="s">
        <v>2534</v>
      </c>
      <c r="B406" s="142">
        <v>2000040</v>
      </c>
    </row>
    <row r="407" spans="1:2" ht="16" x14ac:dyDescent="0.45">
      <c r="A407" s="142" t="s">
        <v>2535</v>
      </c>
      <c r="B407" s="142">
        <v>2000050</v>
      </c>
    </row>
    <row r="408" spans="1:2" ht="16" x14ac:dyDescent="0.45">
      <c r="A408" s="142" t="s">
        <v>2536</v>
      </c>
      <c r="B408" s="142">
        <v>2000060</v>
      </c>
    </row>
    <row r="409" spans="1:2" ht="16" x14ac:dyDescent="0.45">
      <c r="A409" s="142" t="s">
        <v>2537</v>
      </c>
      <c r="B409" s="142">
        <v>2000070</v>
      </c>
    </row>
    <row r="410" spans="1:2" x14ac:dyDescent="0.35">
      <c r="A410" t="s">
        <v>237</v>
      </c>
      <c r="B410">
        <v>2000080</v>
      </c>
    </row>
    <row r="411" spans="1:2" x14ac:dyDescent="0.35">
      <c r="A411" t="s">
        <v>314</v>
      </c>
      <c r="B411">
        <v>2000090</v>
      </c>
    </row>
    <row r="412" spans="1:2" x14ac:dyDescent="0.35">
      <c r="A412" t="s">
        <v>315</v>
      </c>
      <c r="B412">
        <v>2000100</v>
      </c>
    </row>
    <row r="413" spans="1:2" x14ac:dyDescent="0.35">
      <c r="A413" t="s">
        <v>316</v>
      </c>
      <c r="B413">
        <v>2000110</v>
      </c>
    </row>
    <row r="414" spans="1:2" x14ac:dyDescent="0.35">
      <c r="A414" t="s">
        <v>2524</v>
      </c>
      <c r="B414">
        <v>210</v>
      </c>
    </row>
    <row r="415" spans="1:2" x14ac:dyDescent="0.35">
      <c r="A415" t="s">
        <v>1622</v>
      </c>
      <c r="B415">
        <v>2100010</v>
      </c>
    </row>
    <row r="416" spans="1:2" x14ac:dyDescent="0.35">
      <c r="A416" t="s">
        <v>1623</v>
      </c>
      <c r="B416">
        <v>2100020</v>
      </c>
    </row>
    <row r="417" spans="1:2" x14ac:dyDescent="0.35">
      <c r="A417" t="s">
        <v>1624</v>
      </c>
      <c r="B417">
        <v>2100030</v>
      </c>
    </row>
    <row r="418" spans="1:2" x14ac:dyDescent="0.35">
      <c r="A418" t="s">
        <v>1625</v>
      </c>
      <c r="B418">
        <v>2100040</v>
      </c>
    </row>
    <row r="419" spans="1:2" x14ac:dyDescent="0.35">
      <c r="A419" t="s">
        <v>1631</v>
      </c>
      <c r="B419">
        <v>2100050</v>
      </c>
    </row>
    <row r="420" spans="1:2" x14ac:dyDescent="0.35">
      <c r="A420" t="s">
        <v>2524</v>
      </c>
      <c r="B420">
        <v>220</v>
      </c>
    </row>
    <row r="421" spans="1:2" x14ac:dyDescent="0.35">
      <c r="A421" t="s">
        <v>2538</v>
      </c>
      <c r="B421">
        <v>2200010</v>
      </c>
    </row>
    <row r="422" spans="1:2" x14ac:dyDescent="0.35">
      <c r="A422" t="s">
        <v>3717</v>
      </c>
      <c r="B422">
        <v>2200020</v>
      </c>
    </row>
  </sheetData>
  <sheetProtection algorithmName="SHA-512" hashValue="fXHRFOU1caqlqS8wUICk2CxwoLr0B/eR6ivCNwG/fj5An0mEYNVBXGfDOdHqtkMxymP/RHtldulpURKqTuvMDQ==" saltValue="oeaZGOz3sQxRsF5v/Y/qmw==" spinCount="100000" sheet="1" objects="1" scenarios="1"/>
  <pageMargins left="0.7" right="0.7" top="0.75" bottom="0.75" header="0.3" footer="0.3"/>
  <pageSetup paperSize="9" orientation="portrait" verticalDpi="1200" r:id="rId1"/>
  <headerFooter>
    <oddHeader>&amp;L&amp;"Segoe UI,Standaard"&amp;8Documentnr.:
GEG-00356&amp;C&amp;"Segoe UI,Vet"&amp;10&amp;UMastertabel LKB&amp;R&amp;"Segoe UI,Standaard"&amp;8Werkblad:
&amp;A</oddHeader>
    <oddFooter>&amp;L&amp;"Segoe UI,Standaard"&amp;8Datum laatste wijziging werkblad: 2023 03 23
Document gedownload met Charlotte De Meester - CMS aan Friday, 10-Oct-2025 11:25:59 (UTC/GMT +02:00 - Europe/Brussels)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14</vt:i4>
      </vt:variant>
      <vt:variant>
        <vt:lpstr>Benoemde bereiken</vt:lpstr>
      </vt:variant>
      <vt:variant>
        <vt:i4>62</vt:i4>
      </vt:variant>
    </vt:vector>
  </HeadingPairs>
  <TitlesOfParts>
    <vt:vector size="76" baseType="lpstr">
      <vt:lpstr>Aanvraagpaden HILA 2024 09 06</vt:lpstr>
      <vt:lpstr>Mastertabel HILA 2025 07 01</vt:lpstr>
      <vt:lpstr>Mastertabel BL 2025 10 08</vt:lpstr>
      <vt:lpstr>Nota's voor beheer door KC</vt:lpstr>
      <vt:lpstr>Aanvraagcodes BP 20170328</vt:lpstr>
      <vt:lpstr>Keuzelijsten HILA 20230323</vt:lpstr>
      <vt:lpstr>Keuzelijsten BL 20230323</vt:lpstr>
      <vt:lpstr>QC</vt:lpstr>
      <vt:lpstr>Sequence nummers</vt:lpstr>
      <vt:lpstr>20201102 PropertyFR</vt:lpstr>
      <vt:lpstr>20201102 Property</vt:lpstr>
      <vt:lpstr>LOINC</vt:lpstr>
      <vt:lpstr>Wijzigingsbeheer website</vt:lpstr>
      <vt:lpstr>Wijzigingsbeheer</vt:lpstr>
      <vt:lpstr>'Mastertabel BL 2025 10 08'!Afdrukbereik</vt:lpstr>
      <vt:lpstr>'Mastertabel HILA 2025 07 01'!Afdrukbereik</vt:lpstr>
      <vt:lpstr>QC!Afdrukbereik</vt:lpstr>
      <vt:lpstr>Wijzigingsbeheer!Afdrukbereik</vt:lpstr>
      <vt:lpstr>Am_Definitief</vt:lpstr>
      <vt:lpstr>Bepalingen</vt:lpstr>
      <vt:lpstr>BepalingenFR</vt:lpstr>
      <vt:lpstr>Bm_Definitief</vt:lpstr>
      <vt:lpstr>Bw_4</vt:lpstr>
      <vt:lpstr>BW_6</vt:lpstr>
      <vt:lpstr>Cm_Definitief</vt:lpstr>
      <vt:lpstr>DQB1m_Definitief</vt:lpstr>
      <vt:lpstr>DRB1_1</vt:lpstr>
      <vt:lpstr>Int_B51</vt:lpstr>
      <vt:lpstr>Int_Birdshot_A</vt:lpstr>
      <vt:lpstr>Int_Birdshot_B</vt:lpstr>
      <vt:lpstr>Int_Coeliakie</vt:lpstr>
      <vt:lpstr>Int_Narcolepsie</vt:lpstr>
      <vt:lpstr>M_A_AL</vt:lpstr>
      <vt:lpstr>M_A_LR_LS</vt:lpstr>
      <vt:lpstr>M_A_LR_SSP</vt:lpstr>
      <vt:lpstr>M_ABO_ET</vt:lpstr>
      <vt:lpstr>M_anti_HLA_E</vt:lpstr>
      <vt:lpstr>M_anti_HLA_II_E</vt:lpstr>
      <vt:lpstr>M_B_AL</vt:lpstr>
      <vt:lpstr>M_B_LR_LS</vt:lpstr>
      <vt:lpstr>M_B_LR_SSP</vt:lpstr>
      <vt:lpstr>M_B27</vt:lpstr>
      <vt:lpstr>M_BronSpecimen_prop</vt:lpstr>
      <vt:lpstr>M_C_AL</vt:lpstr>
      <vt:lpstr>M_C_LR_LS</vt:lpstr>
      <vt:lpstr>M_CDC</vt:lpstr>
      <vt:lpstr>M_CDC_DTT</vt:lpstr>
      <vt:lpstr>M_DPA1_AL</vt:lpstr>
      <vt:lpstr>M_DPB1_AL</vt:lpstr>
      <vt:lpstr>M_DQA1_AL</vt:lpstr>
      <vt:lpstr>M_DQA1_LR_LS</vt:lpstr>
      <vt:lpstr>M_DQB1_AL</vt:lpstr>
      <vt:lpstr>M_DQB1_LR_LS</vt:lpstr>
      <vt:lpstr>M_DRB1_AL</vt:lpstr>
      <vt:lpstr>M_DRB1_LR_LS</vt:lpstr>
      <vt:lpstr>M_DRB1_LR_SSP</vt:lpstr>
      <vt:lpstr>M_DRB3_AL</vt:lpstr>
      <vt:lpstr>M_DRB4_AL</vt:lpstr>
      <vt:lpstr>M_DRB5_AL</vt:lpstr>
      <vt:lpstr>M_Gran_Ab</vt:lpstr>
      <vt:lpstr>M_HPA</vt:lpstr>
      <vt:lpstr>M_KIR_Lig_MM</vt:lpstr>
      <vt:lpstr>M_LSA1</vt:lpstr>
      <vt:lpstr>M_LSA2</vt:lpstr>
      <vt:lpstr>M_LSAx1</vt:lpstr>
      <vt:lpstr>M_LSAx2</vt:lpstr>
      <vt:lpstr>M_NIMA</vt:lpstr>
      <vt:lpstr>M_PLT</vt:lpstr>
      <vt:lpstr>M_Prosp_XM_niet_nier</vt:lpstr>
      <vt:lpstr>M_RBC</vt:lpstr>
      <vt:lpstr>M_RBC_R</vt:lpstr>
      <vt:lpstr>M_recent_AutoXM</vt:lpstr>
      <vt:lpstr>M_Recent_XM</vt:lpstr>
      <vt:lpstr>M_RhD_zwak</vt:lpstr>
      <vt:lpstr>M_Unacc_hist</vt:lpstr>
      <vt:lpstr>Opm_HILA</vt:lpstr>
    </vt:vector>
  </TitlesOfParts>
  <Company>Rode Kruis-Vlaanderen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HCASTRYCK</dc:creator>
  <cp:lastModifiedBy>Charlotte De Meester</cp:lastModifiedBy>
  <cp:lastPrinted>2025-07-01T12:33:24Z</cp:lastPrinted>
  <dcterms:created xsi:type="dcterms:W3CDTF">2011-06-27T14:03:53Z</dcterms:created>
  <dcterms:modified xsi:type="dcterms:W3CDTF">2025-10-10T14:03:34Z</dcterms:modified>
</cp:coreProperties>
</file>